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CC579DBD-878E-4E27-882D-48C31B84EBBA}"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CO35" i="10"/>
  <c r="BE35" i="10"/>
  <c r="CO34" i="10"/>
  <c r="BW34" i="10"/>
  <c r="BW35" i="10" s="1"/>
  <c r="BW36" i="10" s="1"/>
  <c r="BW37" i="10" s="1"/>
  <c r="BW38" i="10" s="1"/>
  <c r="BW39" i="10" s="1"/>
  <c r="BW40"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U34" i="10"/>
  <c r="U35" i="10" s="1"/>
  <c r="U36" i="10" s="1"/>
  <c r="U37" i="10" s="1"/>
  <c r="U38" i="10" s="1"/>
</calcChain>
</file>

<file path=xl/sharedStrings.xml><?xml version="1.0" encoding="utf-8"?>
<sst xmlns="http://schemas.openxmlformats.org/spreadsheetml/2006/main" count="1095" uniqueCount="565">
  <si>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</si>
  <si>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</si>
  <si>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</si>
  <si>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</si>
  <si>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</si>
  <si>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</si>
  <si>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</si>
  <si>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</si>
  <si>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</si>
  <si>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</si>
  <si>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</si>
  <si>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</si>
  <si>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</si>
  <si>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</si>
  <si>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</si>
  <si>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</si>
  <si>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</si>
  <si>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</si>
  <si>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</si>
  <si>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</si>
  <si>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</si>
  <si>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</si>
  <si>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</si>
  <si>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</si>
  <si>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</si>
  <si>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</si>
  <si>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</si>
  <si>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</si>
  <si>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</si>
  <si>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</si>
  <si>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</si>
  <si>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</si>
  <si>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</si>
  <si>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</si>
  <si>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</si>
  <si>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</si>
  <si>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</si>
  <si>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</si>
  <si>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</si>
  <si>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</si>
  <si>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</si>
  <si>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</si>
  <si>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</si>
  <si>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</si>
  <si>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</si>
  <si>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</si>
  <si>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</si>
  <si>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</si>
  <si>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</si>
  <si>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</si>
  <si>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</si>
  <si>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</si>
  <si>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</si>
  <si>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</si>
  <si>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</si>
  <si>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</si>
  <si>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</si>
  <si>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</si>
  <si>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</si>
  <si>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</si>
  <si>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</si>
  <si>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</si>
  <si>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</si>
  <si>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</si>
  <si>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</si>
  <si>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</si>
  <si>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</si>
  <si>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</si>
  <si>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</si>
  <si>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</si>
  <si>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</si>
  <si>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</si>
  <si>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</si>
  <si>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</si>
  <si>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</si>
  <si>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</si>
  <si>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</si>
  <si>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</si>
  <si>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</si>
  <si>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</si>
  <si>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</si>
  <si>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</si>
  <si>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</si>
  <si>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</si>
  <si>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</si>
  <si>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</si>
  <si>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</si>
  <si>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</si>
  <si>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</si>
  <si>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</si>
  <si>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</si>
  <si>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</si>
  <si>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</si>
  <si>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</si>
  <si>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半田市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</si>
  <si>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</si>
  <si>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</si>
  <si>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</si>
  <si>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</si>
  <si>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</si>
  <si>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</si>
  <si>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</si>
  <si>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</si>
  <si>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</si>
  <si>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</si>
  <si>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</si>
  <si>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</si>
  <si>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</si>
  <si>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</si>
  <si>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</si>
  <si>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</si>
  <si>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</si>
  <si>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</si>
  <si>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</si>
  <si>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</si>
  <si>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</si>
  <si>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</si>
  <si>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</si>
  <si>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</si>
  <si>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</si>
  <si>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</si>
  <si>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</si>
  <si>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</si>
  <si>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</si>
  <si>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</si>
  <si>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</si>
  <si>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</si>
  <si>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</si>
  <si>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</si>
  <si>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</si>
  <si>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</si>
  <si>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</si>
  <si>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</si>
  <si>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</si>
  <si>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</si>
  <si>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</si>
  <si>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</si>
  <si>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</si>
  <si>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</si>
  <si>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</si>
  <si>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</si>
  <si>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</si>
  <si>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</si>
  <si>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</si>
  <si>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</si>
  <si>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</si>
  <si>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</si>
  <si>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</si>
  <si>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</si>
  <si>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</si>
  <si>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</si>
  <si>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</si>
  <si>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</si>
  <si>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</si>
  <si>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</si>
  <si>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</si>
  <si>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</si>
  <si>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</si>
  <si>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</si>
  <si>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</si>
  <si>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</si>
  <si>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</si>
  <si>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</si>
  <si>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</si>
  <si>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</si>
  <si>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</si>
  <si>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</si>
  <si>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</si>
  <si>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</si>
  <si>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</si>
  <si>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</si>
  <si>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</si>
  <si>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</si>
  <si>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</si>
  <si>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</si>
  <si>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</si>
  <si>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</si>
  <si>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</si>
  <si>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</si>
  <si>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</si>
  <si>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</si>
  <si>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</si>
  <si>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</si>
  <si>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</si>
  <si>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</si>
  <si>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</si>
  <si>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</si>
  <si>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</si>
  <si>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</si>
  <si>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</si>
  <si>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</si>
  <si>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</si>
  <si>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</si>
  <si>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</si>
  <si>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</si>
  <si>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</si>
  <si>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</si>
  <si>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</si>
  <si>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</si>
  <si>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</si>
  <si>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</si>
  <si>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</si>
  <si>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</si>
  <si>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愛知県半田市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</si>
  <si>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</si>
  <si>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</si>
  <si>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</si>
  <si>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</si>
  <si>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</si>
  <si>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</si>
  <si>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</si>
  <si>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</si>
  <si>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</si>
  <si>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</si>
  <si>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</si>
  <si>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</si>
  <si>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</si>
  <si>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</si>
  <si>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</si>
  <si>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</si>
  <si>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</si>
  <si>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</si>
  <si>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</si>
  <si>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</si>
  <si>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</si>
  <si>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</si>
  <si>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</si>
  <si>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</si>
  <si>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</si>
  <si>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</si>
  <si>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</si>
  <si>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</si>
  <si>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</si>
  <si>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</si>
  <si>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</si>
  <si>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</si>
  <si>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</si>
  <si>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</si>
  <si>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</si>
  <si>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</si>
  <si>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</si>
  <si>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</si>
  <si>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</si>
  <si>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</si>
  <si>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</si>
  <si>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</si>
  <si>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</si>
  <si>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</si>
  <si>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</si>
  <si>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</si>
  <si>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</si>
  <si>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</si>
  <si>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</si>
  <si>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</si>
  <si>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</si>
  <si>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</si>
  <si>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</si>
  <si>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</si>
  <si>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</si>
  <si>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</si>
  <si>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</si>
  <si>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</si>
  <si>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</si>
  <si>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</si>
  <si>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</si>
  <si>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</si>
  <si>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</si>
  <si>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</si>
  <si>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</si>
  <si>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</si>
  <si>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</si>
  <si>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</si>
  <si>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</si>
  <si>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</si>
  <si>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</si>
  <si>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</si>
  <si>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</si>
  <si>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</si>
  <si>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</si>
  <si>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</si>
  <si>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</si>
  <si>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</si>
  <si>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</si>
  <si>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</si>
  <si>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</si>
  <si>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</si>
  <si>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</si>
  <si>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</si>
  <si>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</si>
  <si>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</si>
  <si>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</si>
  <si>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</si>
  <si>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</si>
  <si>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</si>
  <si>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</si>
  <si>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</si>
  <si>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</si>
  <si>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</si>
  <si>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</si>
  <si>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</si>
  <si>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</si>
  <si>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</si>
  <si>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</si>
  <si>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</si>
  <si>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</si>
  <si>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</si>
  <si>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</si>
  <si>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</si>
  <si>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</si>
  <si>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</si>
  <si>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</si>
  <si>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</si>
  <si>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</si>
  <si>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</si>
  <si>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</si>
  <si>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</si>
  <si>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</si>
  <si>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</si>
  <si>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</si>
  <si>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</si>
  <si>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</si>
  <si>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</si>
  <si>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</si>
  <si>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</si>
  <si>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</si>
  <si>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</si>
  <si>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</si>
  <si>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</si>
  <si>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</si>
  <si>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</si>
  <si>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</si>
  <si>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</si>
  <si>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</si>
  <si>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</si>
  <si>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</si>
  <si>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</si>
  <si>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</si>
  <si>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</si>
  <si>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</si>
  <si>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</si>
  <si>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</si>
  <si>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</si>
  <si>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</si>
  <si>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</si>
  <si>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</si>
  <si>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</si>
  <si>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</si>
  <si>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</si>
  <si>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</si>
  <si>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</si>
  <si>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</si>
  <si>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</si>
  <si>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</si>
  <si>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</si>
  <si>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愛知県半田市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</si>
  <si>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</si>
  <si>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</si>
  <si>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</si>
  <si>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</si>
  <si>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</si>
  <si>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</si>
  <si>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</si>
  <si>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</si>
  <si>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</si>
  <si>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</si>
  <si>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</si>
  <si>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</si>
  <si>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</si>
  <si>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</si>
  <si>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</si>
  <si>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</si>
  <si>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</si>
  <si>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</si>
  <si>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</si>
  <si>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</si>
  <si>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乙川中部土地区画整理事業特別会計</t>
    <phoneticPr fontId="5"/>
  </si>
  <si>
    <t>ＪＲ半田駅前土地区画整理事業特別会計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</si>
  <si>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</si>
  <si>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</si>
  <si>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</si>
  <si>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</si>
  <si>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</si>
  <si>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</si>
  <si>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</si>
  <si>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</si>
  <si>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</si>
  <si>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</si>
  <si>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</si>
  <si>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</si>
  <si>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</si>
  <si>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駐車場事業特別会計</t>
    <phoneticPr fontId="5"/>
  </si>
  <si>
    <t>モーターボート競走事業特別会計</t>
    <phoneticPr fontId="5"/>
  </si>
  <si>
    <t>国民健康保険事業特別会計</t>
    <phoneticPr fontId="5"/>
  </si>
  <si>
    <t>介護保険事業特別会計</t>
    <phoneticPr fontId="5"/>
  </si>
  <si>
    <t>後期高齢者医療事業特別会計</t>
    <phoneticPr fontId="5"/>
  </si>
  <si>
    <t>半田市立半田病院事業会計</t>
    <phoneticPr fontId="5"/>
  </si>
  <si>
    <t>法適用企業</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</si>
  <si>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</si>
  <si>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</si>
  <si>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</si>
  <si>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</si>
  <si>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</si>
  <si>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</si>
  <si>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</si>
  <si>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</si>
  <si>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</si>
  <si>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</si>
  <si>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</si>
  <si>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</si>
  <si>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</si>
  <si>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</si>
  <si>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</si>
  <si>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</si>
  <si>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</si>
  <si>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</si>
  <si>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</si>
  <si>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</si>
  <si>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</si>
  <si>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</si>
  <si>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</si>
  <si>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</si>
  <si>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</si>
  <si>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</si>
  <si>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</si>
  <si>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</si>
  <si>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</si>
  <si>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</si>
  <si>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</si>
  <si>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</si>
  <si>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</si>
  <si>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</si>
  <si>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</si>
  <si>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</si>
  <si>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</si>
  <si>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</si>
  <si>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</si>
  <si>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</si>
  <si>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</si>
  <si>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</si>
  <si>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</si>
  <si>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</si>
  <si>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</si>
  <si>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</si>
  <si>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</si>
  <si>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</si>
  <si>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</si>
  <si>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</si>
  <si>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</si>
  <si>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</si>
  <si>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</si>
  <si>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</si>
  <si>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</si>
  <si>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</si>
  <si>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</si>
  <si>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</si>
  <si>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</si>
  <si>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</si>
  <si>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</si>
  <si>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</si>
  <si>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</si>
  <si>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</si>
  <si>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</si>
  <si>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</si>
  <si>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</si>
  <si>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</si>
  <si>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</si>
  <si>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</si>
  <si>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</si>
  <si>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</si>
  <si>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</si>
  <si>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</si>
  <si>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</si>
  <si>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</si>
  <si>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</si>
  <si>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</si>
  <si>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</si>
  <si>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</si>
  <si>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</si>
  <si>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</si>
  <si>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</si>
  <si>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</si>
  <si>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</si>
  <si>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</si>
  <si>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</si>
  <si>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</si>
  <si>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</si>
  <si>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</si>
  <si>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</si>
  <si>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</si>
  <si>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</si>
  <si>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</si>
  <si>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</si>
  <si>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</si>
  <si>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</si>
  <si>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</si>
  <si>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</si>
  <si>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</si>
  <si>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</si>
  <si>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</si>
  <si>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</si>
  <si>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</si>
  <si>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</si>
  <si>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</si>
  <si>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</si>
  <si>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</si>
  <si>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</si>
  <si>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</si>
  <si>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</si>
  <si>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</si>
  <si>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</si>
  <si>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</si>
  <si>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</si>
  <si>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</si>
  <si>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</si>
  <si>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</si>
  <si>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</si>
  <si>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</si>
  <si>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</si>
  <si>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</si>
  <si>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</si>
  <si>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</si>
  <si>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</si>
  <si>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</si>
  <si>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</si>
  <si>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</si>
  <si>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</si>
  <si>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</si>
  <si>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</si>
  <si>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</si>
  <si>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</si>
  <si>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</si>
  <si>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</si>
  <si>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</si>
  <si>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</si>
  <si>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1.97</t>
  </si>
  <si>
    <t>半田市立半田病院事業会計</t>
  </si>
  <si>
    <t>一般会計</t>
  </si>
  <si>
    <t>水道事業会計</t>
  </si>
  <si>
    <t>下水道事業会計</t>
  </si>
  <si>
    <t>介護保険事業特別会計</t>
  </si>
  <si>
    <t>ＪＲ半田駅前土地区画整理事業特別会計</t>
  </si>
  <si>
    <t>乙川中部土地区画整理事業特別会計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</si>
  <si>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</si>
  <si>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</si>
  <si>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</si>
  <si>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</si>
  <si>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</si>
  <si>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</si>
  <si>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</si>
  <si>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</si>
  <si>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</si>
  <si>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知多中部広域事務組合（一般会計）</t>
    <rPh sb="0" eb="2">
      <t>チタ</t>
    </rPh>
    <rPh sb="2" eb="4">
      <t>チュウブ</t>
    </rPh>
    <rPh sb="4" eb="6">
      <t>コウイキ</t>
    </rPh>
    <rPh sb="6" eb="8">
      <t>ジム</t>
    </rPh>
    <rPh sb="8" eb="10">
      <t>クミアイ</t>
    </rPh>
    <rPh sb="11" eb="15">
      <t>イッパンカイケイ</t>
    </rPh>
    <phoneticPr fontId="38"/>
  </si>
  <si>
    <t>知多中部広域事務組合（消防指令センター特別会計）</t>
    <rPh sb="0" eb="2">
      <t>チタ</t>
    </rPh>
    <rPh sb="2" eb="4">
      <t>チュウブ</t>
    </rPh>
    <rPh sb="4" eb="6">
      <t>コウイキ</t>
    </rPh>
    <rPh sb="6" eb="8">
      <t>ジム</t>
    </rPh>
    <rPh sb="8" eb="10">
      <t>クミアイ</t>
    </rPh>
    <rPh sb="11" eb="13">
      <t>ショウボウ</t>
    </rPh>
    <rPh sb="13" eb="15">
      <t>シレイ</t>
    </rPh>
    <rPh sb="19" eb="21">
      <t>トクベツ</t>
    </rPh>
    <rPh sb="21" eb="23">
      <t>カイケイ</t>
    </rPh>
    <phoneticPr fontId="38"/>
  </si>
  <si>
    <t>半田常滑看護専門学校</t>
    <rPh sb="0" eb="2">
      <t>ハンダ</t>
    </rPh>
    <rPh sb="2" eb="4">
      <t>トコナメ</t>
    </rPh>
    <rPh sb="4" eb="6">
      <t>カンゴ</t>
    </rPh>
    <rPh sb="6" eb="8">
      <t>センモン</t>
    </rPh>
    <rPh sb="8" eb="10">
      <t>ガッコウ</t>
    </rPh>
    <phoneticPr fontId="38"/>
  </si>
  <si>
    <t>中部知多衛生組合</t>
    <rPh sb="0" eb="2">
      <t>チュウブ</t>
    </rPh>
    <rPh sb="2" eb="4">
      <t>チタ</t>
    </rPh>
    <rPh sb="4" eb="6">
      <t>エイセイ</t>
    </rPh>
    <rPh sb="6" eb="8">
      <t>クミアイ</t>
    </rPh>
    <phoneticPr fontId="38"/>
  </si>
  <si>
    <t>知多南部広域環境組合</t>
    <rPh sb="0" eb="4">
      <t>チタナンブ</t>
    </rPh>
    <rPh sb="4" eb="6">
      <t>コウイキ</t>
    </rPh>
    <rPh sb="6" eb="8">
      <t>カンキョウ</t>
    </rPh>
    <rPh sb="8" eb="10">
      <t>クミアイ</t>
    </rPh>
    <phoneticPr fontId="38"/>
  </si>
  <si>
    <t>愛知県後期高齢者医療広域連合（一般会計）</t>
    <rPh sb="0" eb="3">
      <t>アイチケン</t>
    </rPh>
    <rPh sb="3" eb="7">
      <t>コウキコウレイ</t>
    </rPh>
    <rPh sb="7" eb="8">
      <t>シャ</t>
    </rPh>
    <rPh sb="8" eb="10">
      <t>イリョウ</t>
    </rPh>
    <rPh sb="10" eb="12">
      <t>コウイキ</t>
    </rPh>
    <rPh sb="12" eb="14">
      <t>レンゴウ</t>
    </rPh>
    <rPh sb="15" eb="19">
      <t>イッパンカイケイ</t>
    </rPh>
    <phoneticPr fontId="38"/>
  </si>
  <si>
    <t>愛知県後期高齢者医療広域連合（後期高齢者医療特別会計）</t>
    <rPh sb="0" eb="3">
      <t>アイチケン</t>
    </rPh>
    <rPh sb="3" eb="7">
      <t>コウキコウレイ</t>
    </rPh>
    <rPh sb="7" eb="8">
      <t>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8"/>
  </si>
  <si>
    <t>知多南部卸売市場</t>
    <rPh sb="0" eb="4">
      <t>チタナンブ</t>
    </rPh>
    <rPh sb="4" eb="6">
      <t>オロシウ</t>
    </rPh>
    <rPh sb="6" eb="8">
      <t>イチバ</t>
    </rPh>
    <phoneticPr fontId="2"/>
  </si>
  <si>
    <t>半田市土地開発公社</t>
    <rPh sb="0" eb="2">
      <t>ハンダ</t>
    </rPh>
    <rPh sb="2" eb="3">
      <t>シ</t>
    </rPh>
    <rPh sb="3" eb="7">
      <t>トチカイハツ</t>
    </rPh>
    <rPh sb="7" eb="9">
      <t>コウシャ</t>
    </rPh>
    <phoneticPr fontId="2"/>
  </si>
  <si>
    <t>公共施設整備基金</t>
    <rPh sb="0" eb="4">
      <t>コウキョウシセツ</t>
    </rPh>
    <rPh sb="4" eb="6">
      <t>セイビ</t>
    </rPh>
    <rPh sb="6" eb="8">
      <t>キキン</t>
    </rPh>
    <phoneticPr fontId="5"/>
  </si>
  <si>
    <t>職員退職手当基金</t>
    <rPh sb="0" eb="2">
      <t>ショクイン</t>
    </rPh>
    <rPh sb="2" eb="4">
      <t>タイショク</t>
    </rPh>
    <rPh sb="4" eb="6">
      <t>テアテ</t>
    </rPh>
    <rPh sb="6" eb="8">
      <t>キキン</t>
    </rPh>
    <phoneticPr fontId="5"/>
  </si>
  <si>
    <t>社会福祉基金</t>
    <rPh sb="0" eb="4">
      <t>シャカイフクシ</t>
    </rPh>
    <rPh sb="4" eb="6">
      <t>キキン</t>
    </rPh>
    <phoneticPr fontId="5"/>
  </si>
  <si>
    <t>大規模事業用地取得基金</t>
    <rPh sb="0" eb="3">
      <t>ダイキボ</t>
    </rPh>
    <rPh sb="3" eb="7">
      <t>ジギョウヨウチ</t>
    </rPh>
    <rPh sb="7" eb="9">
      <t>シュトク</t>
    </rPh>
    <rPh sb="9" eb="11">
      <t>キキン</t>
    </rPh>
    <phoneticPr fontId="5"/>
  </si>
  <si>
    <t>半田赤レンガ建物基金</t>
    <rPh sb="0" eb="2">
      <t>ハンダ</t>
    </rPh>
    <rPh sb="2" eb="3">
      <t>アカ</t>
    </rPh>
    <rPh sb="6" eb="8">
      <t>タテモノ</t>
    </rPh>
    <rPh sb="8" eb="10">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</si>
</sst>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F1A1-4473-83CE-2F7EA79E977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39177</c:v>
                </c:pt>
                <c:pt idx="1">
                  <c:v>47485</c:v>
                </c:pt>
                <c:pt idx="2">
                  <c:v>72103</c:v>
                </c:pt>
                <c:pt idx="3">
                  <c:v>78634</c:v>
                </c:pt>
                <c:pt idx="4">
                  <c:v>96757</c:v>
                </c:pt>
              </c:numCache>
            </c:numRef>
          </c:val>
          <c:smooth val="0"/>
          <c:extLst>
            <c:ext xmlns:c16="http://schemas.microsoft.com/office/drawing/2014/chart" uri="{C3380CC4-5D6E-409C-BE32-E72D297353CC}">
              <c16:uniqueId val="{00000001-F1A1-4473-83CE-2F7EA79E977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5.41</c:v>
                </c:pt>
                <c:pt idx="1">
                  <c:v>9.85</c:v>
                </c:pt>
                <c:pt idx="2">
                  <c:v>7.64</c:v>
                </c:pt>
                <c:pt idx="3">
                  <c:v>5.89</c:v>
                </c:pt>
                <c:pt idx="4">
                  <c:v>10.47</c:v>
                </c:pt>
              </c:numCache>
            </c:numRef>
          </c:val>
          <c:extLst>
            <c:ext xmlns:c16="http://schemas.microsoft.com/office/drawing/2014/chart" uri="{C3380CC4-5D6E-409C-BE32-E72D297353CC}">
              <c16:uniqueId val="{00000000-A70D-4643-A9A1-A62CE5DD42C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19.690000000000001</c:v>
                </c:pt>
                <c:pt idx="1">
                  <c:v>19.03</c:v>
                </c:pt>
                <c:pt idx="2">
                  <c:v>23.8</c:v>
                </c:pt>
                <c:pt idx="3">
                  <c:v>23.48</c:v>
                </c:pt>
                <c:pt idx="4">
                  <c:v>25.4</c:v>
                </c:pt>
              </c:numCache>
            </c:numRef>
          </c:val>
          <c:extLst>
            <c:ext xmlns:c16="http://schemas.microsoft.com/office/drawing/2014/chart" uri="{C3380CC4-5D6E-409C-BE32-E72D297353CC}">
              <c16:uniqueId val="{00000001-A70D-4643-A9A1-A62CE5DD42C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4.07</c:v>
                </c:pt>
                <c:pt idx="1">
                  <c:v>4.62</c:v>
                </c:pt>
                <c:pt idx="2">
                  <c:v>1.93</c:v>
                </c:pt>
                <c:pt idx="3">
                  <c:v>-1.97</c:v>
                </c:pt>
                <c:pt idx="4">
                  <c:v>7.26</c:v>
                </c:pt>
              </c:numCache>
            </c:numRef>
          </c:val>
          <c:smooth val="0"/>
          <c:extLst>
            <c:ext xmlns:c16="http://schemas.microsoft.com/office/drawing/2014/chart" uri="{C3380CC4-5D6E-409C-BE32-E72D297353CC}">
              <c16:uniqueId val="{00000002-A70D-4643-A9A1-A62CE5DD42C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0.01</c:v>
                </c:pt>
                <c:pt idx="4">
                  <c:v>#N/A</c:v>
                </c:pt>
                <c:pt idx="5">
                  <c:v>0.02</c:v>
                </c:pt>
                <c:pt idx="6">
                  <c:v>#N/A</c:v>
                </c:pt>
                <c:pt idx="7">
                  <c:v>0.01</c:v>
                </c:pt>
                <c:pt idx="8">
                  <c:v>#N/A</c:v>
                </c:pt>
                <c:pt idx="9">
                  <c:v>0.02</c:v>
                </c:pt>
              </c:numCache>
            </c:numRef>
          </c:val>
          <c:extLst>
            <c:ext xmlns:c16="http://schemas.microsoft.com/office/drawing/2014/chart" uri="{C3380CC4-5D6E-409C-BE32-E72D297353CC}">
              <c16:uniqueId val="{00000000-91AD-4AE2-BE07-FD15E1D2C9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AD-4AE2-BE07-FD15E1D2C95A}"/>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0.37</c:v>
                </c:pt>
                <c:pt idx="4">
                  <c:v>#N/A</c:v>
                </c:pt>
                <c:pt idx="5">
                  <c:v>0.22</c:v>
                </c:pt>
                <c:pt idx="6">
                  <c:v>#N/A</c:v>
                </c:pt>
                <c:pt idx="7">
                  <c:v>0.11</c:v>
                </c:pt>
                <c:pt idx="8">
                  <c:v>#N/A</c:v>
                </c:pt>
                <c:pt idx="9">
                  <c:v>0.28000000000000003</c:v>
                </c:pt>
              </c:numCache>
            </c:numRef>
          </c:val>
          <c:extLst>
            <c:ext xmlns:c16="http://schemas.microsoft.com/office/drawing/2014/chart" uri="{C3380CC4-5D6E-409C-BE32-E72D297353CC}">
              <c16:uniqueId val="{00000002-91AD-4AE2-BE07-FD15E1D2C95A}"/>
            </c:ext>
          </c:extLst>
        </c:ser>
        <c:ser>
          <c:idx val="3"/>
          <c:order val="3"/>
          <c:tx>
            <c:strRef>
              <c:f>データシート!$A$30</c:f>
              <c:strCache>
                <c:ptCount val="1"/>
                <c:pt idx="0">
                  <c:v>乙川中部土地区画整理事業特別会計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0.17</c:v>
                </c:pt>
                <c:pt idx="4">
                  <c:v>#N/A</c:v>
                </c:pt>
                <c:pt idx="5">
                  <c:v>0</c:v>
                </c:pt>
                <c:pt idx="6">
                  <c:v>#N/A</c:v>
                </c:pt>
                <c:pt idx="7">
                  <c:v>0.55000000000000004</c:v>
                </c:pt>
                <c:pt idx="8">
                  <c:v>#N/A</c:v>
                </c:pt>
                <c:pt idx="9">
                  <c:v>0.47</c:v>
                </c:pt>
              </c:numCache>
            </c:numRef>
          </c:val>
          <c:extLst>
            <c:ext xmlns:c16="http://schemas.microsoft.com/office/drawing/2014/chart" uri="{C3380CC4-5D6E-409C-BE32-E72D297353CC}">
              <c16:uniqueId val="{00000003-91AD-4AE2-BE07-FD15E1D2C95A}"/>
            </c:ext>
          </c:extLst>
        </c:ser>
        <c:ser>
          <c:idx val="4"/>
          <c:order val="4"/>
          <c:tx>
            <c:strRef>
              <c:f>データシート!$A$31</c:f>
              <c:strCache>
                <c:ptCount val="1"/>
                <c:pt idx="0">
                  <c:v>ＪＲ半田駅前土地区画整理事業特別会計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0.65</c:v>
                </c:pt>
                <c:pt idx="4">
                  <c:v>#N/A</c:v>
                </c:pt>
                <c:pt idx="5">
                  <c:v>0.28999999999999998</c:v>
                </c:pt>
                <c:pt idx="6">
                  <c:v>#N/A</c:v>
                </c:pt>
                <c:pt idx="7">
                  <c:v>0.28000000000000003</c:v>
                </c:pt>
                <c:pt idx="8">
                  <c:v>#N/A</c:v>
                </c:pt>
                <c:pt idx="9">
                  <c:v>0.66</c:v>
                </c:pt>
              </c:numCache>
            </c:numRef>
          </c:val>
          <c:extLst>
            <c:ext xmlns:c16="http://schemas.microsoft.com/office/drawing/2014/chart" uri="{C3380CC4-5D6E-409C-BE32-E72D297353CC}">
              <c16:uniqueId val="{00000004-91AD-4AE2-BE07-FD15E1D2C95A}"/>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0.63</c:v>
                </c:pt>
                <c:pt idx="4">
                  <c:v>#N/A</c:v>
                </c:pt>
                <c:pt idx="5">
                  <c:v>0.43</c:v>
                </c:pt>
                <c:pt idx="6">
                  <c:v>#N/A</c:v>
                </c:pt>
                <c:pt idx="7">
                  <c:v>0.56000000000000005</c:v>
                </c:pt>
                <c:pt idx="8">
                  <c:v>#N/A</c:v>
                </c:pt>
                <c:pt idx="9">
                  <c:v>0.77</c:v>
                </c:pt>
              </c:numCache>
            </c:numRef>
          </c:val>
          <c:extLst>
            <c:ext xmlns:c16="http://schemas.microsoft.com/office/drawing/2014/chart" uri="{C3380CC4-5D6E-409C-BE32-E72D297353CC}">
              <c16:uniqueId val="{00000005-91AD-4AE2-BE07-FD15E1D2C95A}"/>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1.31</c:v>
                </c:pt>
                <c:pt idx="2">
                  <c:v>#N/A</c:v>
                </c:pt>
                <c:pt idx="3">
                  <c:v>1.44</c:v>
                </c:pt>
                <c:pt idx="4">
                  <c:v>#N/A</c:v>
                </c:pt>
                <c:pt idx="5">
                  <c:v>1.53</c:v>
                </c:pt>
                <c:pt idx="6">
                  <c:v>#N/A</c:v>
                </c:pt>
                <c:pt idx="7">
                  <c:v>1.78</c:v>
                </c:pt>
                <c:pt idx="8">
                  <c:v>#N/A</c:v>
                </c:pt>
                <c:pt idx="9">
                  <c:v>2.1</c:v>
                </c:pt>
              </c:numCache>
            </c:numRef>
          </c:val>
          <c:extLst>
            <c:ext xmlns:c16="http://schemas.microsoft.com/office/drawing/2014/chart" uri="{C3380CC4-5D6E-409C-BE32-E72D297353CC}">
              <c16:uniqueId val="{00000006-91AD-4AE2-BE07-FD15E1D2C95A}"/>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4.78</c:v>
                </c:pt>
                <c:pt idx="2">
                  <c:v>#N/A</c:v>
                </c:pt>
                <c:pt idx="3">
                  <c:v>5.36</c:v>
                </c:pt>
                <c:pt idx="4">
                  <c:v>#N/A</c:v>
                </c:pt>
                <c:pt idx="5">
                  <c:v>5.58</c:v>
                </c:pt>
                <c:pt idx="6">
                  <c:v>#N/A</c:v>
                </c:pt>
                <c:pt idx="7">
                  <c:v>6.44</c:v>
                </c:pt>
                <c:pt idx="8">
                  <c:v>#N/A</c:v>
                </c:pt>
                <c:pt idx="9">
                  <c:v>6.06</c:v>
                </c:pt>
              </c:numCache>
            </c:numRef>
          </c:val>
          <c:extLst>
            <c:ext xmlns:c16="http://schemas.microsoft.com/office/drawing/2014/chart" uri="{C3380CC4-5D6E-409C-BE32-E72D297353CC}">
              <c16:uniqueId val="{00000007-91AD-4AE2-BE07-FD15E1D2C95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5.14</c:v>
                </c:pt>
                <c:pt idx="2">
                  <c:v>#N/A</c:v>
                </c:pt>
                <c:pt idx="3">
                  <c:v>9.02</c:v>
                </c:pt>
                <c:pt idx="4">
                  <c:v>#N/A</c:v>
                </c:pt>
                <c:pt idx="5">
                  <c:v>7.34</c:v>
                </c:pt>
                <c:pt idx="6">
                  <c:v>#N/A</c:v>
                </c:pt>
                <c:pt idx="7">
                  <c:v>5.05</c:v>
                </c:pt>
                <c:pt idx="8">
                  <c:v>#N/A</c:v>
                </c:pt>
                <c:pt idx="9">
                  <c:v>9.32</c:v>
                </c:pt>
              </c:numCache>
            </c:numRef>
          </c:val>
          <c:extLst>
            <c:ext xmlns:c16="http://schemas.microsoft.com/office/drawing/2014/chart" uri="{C3380CC4-5D6E-409C-BE32-E72D297353CC}">
              <c16:uniqueId val="{00000008-91AD-4AE2-BE07-FD15E1D2C95A}"/>
            </c:ext>
          </c:extLst>
        </c:ser>
        <c:ser>
          <c:idx val="9"/>
          <c:order val="9"/>
          <c:tx>
            <c:strRef>
              <c:f>データシート!$A$36</c:f>
              <c:strCache>
                <c:ptCount val="1"/>
                <c:pt idx="0">
                  <c:v>半田市立半田病院事業会計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22.78</c:v>
                </c:pt>
                <c:pt idx="2">
                  <c:v>#N/A</c:v>
                </c:pt>
                <c:pt idx="3">
                  <c:v>24.26</c:v>
                </c:pt>
                <c:pt idx="4">
                  <c:v>#N/A</c:v>
                </c:pt>
                <c:pt idx="5">
                  <c:v>30.39</c:v>
                </c:pt>
                <c:pt idx="6">
                  <c:v>#N/A</c:v>
                </c:pt>
                <c:pt idx="7">
                  <c:v>35.020000000000003</c:v>
                </c:pt>
                <c:pt idx="8">
                  <c:v>#N/A</c:v>
                </c:pt>
                <c:pt idx="9">
                  <c:v>33.6</c:v>
                </c:pt>
              </c:numCache>
            </c:numRef>
          </c:val>
          <c:extLst>
            <c:ext xmlns:c16="http://schemas.microsoft.com/office/drawing/2014/chart" uri="{C3380CC4-5D6E-409C-BE32-E72D297353CC}">
              <c16:uniqueId val="{00000009-91AD-4AE2-BE07-FD15E1D2C9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4649</c:v>
                </c:pt>
                <c:pt idx="5">
                  <c:v>4081</c:v>
                </c:pt>
                <c:pt idx="8">
                  <c:v>3833</c:v>
                </c:pt>
                <c:pt idx="11">
                  <c:v>3446</c:v>
                </c:pt>
                <c:pt idx="14">
                  <c:v>3679</c:v>
                </c:pt>
              </c:numCache>
            </c:numRef>
          </c:val>
          <c:extLst>
            <c:ext xmlns:c16="http://schemas.microsoft.com/office/drawing/2014/chart" uri="{C3380CC4-5D6E-409C-BE32-E72D297353CC}">
              <c16:uniqueId val="{00000000-D947-4A87-AF21-9464680690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947-4A87-AF21-9464680690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947-4A87-AF21-9464680690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c:v>
                </c:pt>
                <c:pt idx="3">
                  <c:v>67</c:v>
                </c:pt>
                <c:pt idx="6">
                  <c:v>48</c:v>
                </c:pt>
                <c:pt idx="9">
                  <c:v>346</c:v>
                </c:pt>
                <c:pt idx="12">
                  <c:v>334</c:v>
                </c:pt>
              </c:numCache>
            </c:numRef>
          </c:val>
          <c:extLst>
            <c:ext xmlns:c16="http://schemas.microsoft.com/office/drawing/2014/chart" uri="{C3380CC4-5D6E-409C-BE32-E72D297353CC}">
              <c16:uniqueId val="{00000003-D947-4A87-AF21-9464680690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2247</c:v>
                </c:pt>
                <c:pt idx="3">
                  <c:v>2117</c:v>
                </c:pt>
                <c:pt idx="6">
                  <c:v>1934</c:v>
                </c:pt>
                <c:pt idx="9">
                  <c:v>1720</c:v>
                </c:pt>
                <c:pt idx="12">
                  <c:v>1592</c:v>
                </c:pt>
              </c:numCache>
            </c:numRef>
          </c:val>
          <c:extLst>
            <c:ext xmlns:c16="http://schemas.microsoft.com/office/drawing/2014/chart" uri="{C3380CC4-5D6E-409C-BE32-E72D297353CC}">
              <c16:uniqueId val="{00000004-D947-4A87-AF21-9464680690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947-4A87-AF21-9464680690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947-4A87-AF21-9464680690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2135</c:v>
                </c:pt>
                <c:pt idx="3">
                  <c:v>2072</c:v>
                </c:pt>
                <c:pt idx="6">
                  <c:v>1886</c:v>
                </c:pt>
                <c:pt idx="9">
                  <c:v>1623</c:v>
                </c:pt>
                <c:pt idx="12">
                  <c:v>1341</c:v>
                </c:pt>
              </c:numCache>
            </c:numRef>
          </c:val>
          <c:extLst>
            <c:ext xmlns:c16="http://schemas.microsoft.com/office/drawing/2014/chart" uri="{C3380CC4-5D6E-409C-BE32-E72D297353CC}">
              <c16:uniqueId val="{00000007-D947-4A87-AF21-9464680690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-209</c:v>
                </c:pt>
                <c:pt idx="2">
                  <c:v>#N/A</c:v>
                </c:pt>
                <c:pt idx="3">
                  <c:v>#N/A</c:v>
                </c:pt>
                <c:pt idx="4">
                  <c:v>175</c:v>
                </c:pt>
                <c:pt idx="5">
                  <c:v>#N/A</c:v>
                </c:pt>
                <c:pt idx="6">
                  <c:v>#N/A</c:v>
                </c:pt>
                <c:pt idx="7">
                  <c:v>35</c:v>
                </c:pt>
                <c:pt idx="8">
                  <c:v>#N/A</c:v>
                </c:pt>
                <c:pt idx="9">
                  <c:v>#N/A</c:v>
                </c:pt>
                <c:pt idx="10">
                  <c:v>243</c:v>
                </c:pt>
                <c:pt idx="11">
                  <c:v>#N/A</c:v>
                </c:pt>
                <c:pt idx="12">
                  <c:v>#N/A</c:v>
                </c:pt>
                <c:pt idx="13">
                  <c:v>-412</c:v>
                </c:pt>
                <c:pt idx="14">
                  <c:v>#N/A</c:v>
                </c:pt>
              </c:numCache>
            </c:numRef>
          </c:val>
          <c:smooth val="0"/>
          <c:extLst>
            <c:ext xmlns:c16="http://schemas.microsoft.com/office/drawing/2014/chart" uri="{C3380CC4-5D6E-409C-BE32-E72D297353CC}">
              <c16:uniqueId val="{00000008-D947-4A87-AF21-9464680690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26522</c:v>
                </c:pt>
                <c:pt idx="5">
                  <c:v>25078</c:v>
                </c:pt>
                <c:pt idx="8">
                  <c:v>23861</c:v>
                </c:pt>
                <c:pt idx="11">
                  <c:v>26693</c:v>
                </c:pt>
                <c:pt idx="14">
                  <c:v>32563</c:v>
                </c:pt>
              </c:numCache>
            </c:numRef>
          </c:val>
          <c:extLst>
            <c:ext xmlns:c16="http://schemas.microsoft.com/office/drawing/2014/chart" uri="{C3380CC4-5D6E-409C-BE32-E72D297353CC}">
              <c16:uniqueId val="{00000000-A02C-490B-9946-D137DDAABA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8202</c:v>
                </c:pt>
                <c:pt idx="5">
                  <c:v>6889</c:v>
                </c:pt>
                <c:pt idx="8">
                  <c:v>6001</c:v>
                </c:pt>
                <c:pt idx="11">
                  <c:v>5204</c:v>
                </c:pt>
                <c:pt idx="14">
                  <c:v>5163</c:v>
                </c:pt>
              </c:numCache>
            </c:numRef>
          </c:val>
          <c:extLst>
            <c:ext xmlns:c16="http://schemas.microsoft.com/office/drawing/2014/chart" uri="{C3380CC4-5D6E-409C-BE32-E72D297353CC}">
              <c16:uniqueId val="{00000001-A02C-490B-9946-D137DDAABA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11439</c:v>
                </c:pt>
                <c:pt idx="5">
                  <c:v>11143</c:v>
                </c:pt>
                <c:pt idx="8">
                  <c:v>11787</c:v>
                </c:pt>
                <c:pt idx="11">
                  <c:v>11212</c:v>
                </c:pt>
                <c:pt idx="14">
                  <c:v>10907</c:v>
                </c:pt>
              </c:numCache>
            </c:numRef>
          </c:val>
          <c:extLst>
            <c:ext xmlns:c16="http://schemas.microsoft.com/office/drawing/2014/chart" uri="{C3380CC4-5D6E-409C-BE32-E72D297353CC}">
              <c16:uniqueId val="{00000002-A02C-490B-9946-D137DDAABA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02C-490B-9946-D137DDAABA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02C-490B-9946-D137DDAABA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363</c:v>
                </c:pt>
                <c:pt idx="3">
                  <c:v>213</c:v>
                </c:pt>
                <c:pt idx="6">
                  <c:v>113</c:v>
                </c:pt>
                <c:pt idx="9">
                  <c:v>47</c:v>
                </c:pt>
                <c:pt idx="12">
                  <c:v>0</c:v>
                </c:pt>
              </c:numCache>
            </c:numRef>
          </c:val>
          <c:extLst>
            <c:ext xmlns:c16="http://schemas.microsoft.com/office/drawing/2014/chart" uri="{C3380CC4-5D6E-409C-BE32-E72D297353CC}">
              <c16:uniqueId val="{00000005-A02C-490B-9946-D137DDAABA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3897</c:v>
                </c:pt>
                <c:pt idx="3">
                  <c:v>3816</c:v>
                </c:pt>
                <c:pt idx="6">
                  <c:v>3693</c:v>
                </c:pt>
                <c:pt idx="9">
                  <c:v>3903</c:v>
                </c:pt>
                <c:pt idx="12">
                  <c:v>3903</c:v>
                </c:pt>
              </c:numCache>
            </c:numRef>
          </c:val>
          <c:extLst>
            <c:ext xmlns:c16="http://schemas.microsoft.com/office/drawing/2014/chart" uri="{C3380CC4-5D6E-409C-BE32-E72D297353CC}">
              <c16:uniqueId val="{00000006-A02C-490B-9946-D137DDAABA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2220</c:v>
                </c:pt>
                <c:pt idx="3">
                  <c:v>6133</c:v>
                </c:pt>
                <c:pt idx="6">
                  <c:v>6116</c:v>
                </c:pt>
                <c:pt idx="9">
                  <c:v>5699</c:v>
                </c:pt>
                <c:pt idx="12">
                  <c:v>5276</c:v>
                </c:pt>
              </c:numCache>
            </c:numRef>
          </c:val>
          <c:extLst>
            <c:ext xmlns:c16="http://schemas.microsoft.com/office/drawing/2014/chart" uri="{C3380CC4-5D6E-409C-BE32-E72D297353CC}">
              <c16:uniqueId val="{00000007-A02C-490B-9946-D137DDAABA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14613</c:v>
                </c:pt>
                <c:pt idx="3">
                  <c:v>13068</c:v>
                </c:pt>
                <c:pt idx="6">
                  <c:v>12785</c:v>
                </c:pt>
                <c:pt idx="9">
                  <c:v>18272</c:v>
                </c:pt>
                <c:pt idx="12">
                  <c:v>29977</c:v>
                </c:pt>
              </c:numCache>
            </c:numRef>
          </c:val>
          <c:extLst>
            <c:ext xmlns:c16="http://schemas.microsoft.com/office/drawing/2014/chart" uri="{C3380CC4-5D6E-409C-BE32-E72D297353CC}">
              <c16:uniqueId val="{00000008-A02C-490B-9946-D137DDAABA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532</c:v>
                </c:pt>
                <c:pt idx="3">
                  <c:v>517</c:v>
                </c:pt>
                <c:pt idx="6">
                  <c:v>0</c:v>
                </c:pt>
                <c:pt idx="9">
                  <c:v>0</c:v>
                </c:pt>
                <c:pt idx="12">
                  <c:v>0</c:v>
                </c:pt>
              </c:numCache>
            </c:numRef>
          </c:val>
          <c:extLst>
            <c:ext xmlns:c16="http://schemas.microsoft.com/office/drawing/2014/chart" uri="{C3380CC4-5D6E-409C-BE32-E72D297353CC}">
              <c16:uniqueId val="{00000009-A02C-490B-9946-D137DDAABA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10010</c:v>
                </c:pt>
                <c:pt idx="3">
                  <c:v>7995</c:v>
                </c:pt>
                <c:pt idx="6">
                  <c:v>8021</c:v>
                </c:pt>
                <c:pt idx="9">
                  <c:v>8597</c:v>
                </c:pt>
                <c:pt idx="12">
                  <c:v>10925</c:v>
                </c:pt>
              </c:numCache>
            </c:numRef>
          </c:val>
          <c:extLst>
            <c:ext xmlns:c16="http://schemas.microsoft.com/office/drawing/2014/chart" uri="{C3380CC4-5D6E-409C-BE32-E72D297353CC}">
              <c16:uniqueId val="{0000000A-A02C-490B-9946-D137DDAABA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1448</c:v>
                </c:pt>
                <c:pt idx="14">
                  <c:v>#N/A</c:v>
                </c:pt>
              </c:numCache>
            </c:numRef>
          </c:val>
          <c:smooth val="0"/>
          <c:extLst>
            <c:ext xmlns:c16="http://schemas.microsoft.com/office/drawing/2014/chart" uri="{C3380CC4-5D6E-409C-BE32-E72D297353CC}">
              <c16:uniqueId val="{0000000B-A02C-490B-9946-D137DDAABA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6276</c:v>
                </c:pt>
                <c:pt idx="1">
                  <c:v>6211</c:v>
                </c:pt>
                <c:pt idx="2">
                  <c:v>6898</c:v>
                </c:pt>
              </c:numCache>
            </c:numRef>
          </c:val>
          <c:extLst>
            <c:ext xmlns:c16="http://schemas.microsoft.com/office/drawing/2014/chart" uri="{C3380CC4-5D6E-409C-BE32-E72D297353CC}">
              <c16:uniqueId val="{00000000-D293-4EB1-8893-71757B2A5A8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40</c:v>
                </c:pt>
                <c:pt idx="1">
                  <c:v>40</c:v>
                </c:pt>
                <c:pt idx="2">
                  <c:v>40</c:v>
                </c:pt>
              </c:numCache>
            </c:numRef>
          </c:val>
          <c:extLst>
            <c:ext xmlns:c16="http://schemas.microsoft.com/office/drawing/2014/chart" uri="{C3380CC4-5D6E-409C-BE32-E72D297353CC}">
              <c16:uniqueId val="{00000001-D293-4EB1-8893-71757B2A5A8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3919</c:v>
                </c:pt>
                <c:pt idx="1">
                  <c:v>3910</c:v>
                </c:pt>
                <c:pt idx="2">
                  <c:v>2933</c:v>
                </c:pt>
              </c:numCache>
            </c:numRef>
          </c:val>
          <c:extLst>
            <c:ext xmlns:c16="http://schemas.microsoft.com/office/drawing/2014/chart" uri="{C3380CC4-5D6E-409C-BE32-E72D297353CC}">
              <c16:uniqueId val="{00000002-D293-4EB1-8893-71757B2A5A8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新規地方債発行の抑制や、過去に借入れた地方債の償還完了により、元利償還金は着実に減少している。</a:t>
          </a:r>
        </a:p>
        <a:p>
          <a:r>
            <a:rPr kumimoji="1" lang="ja-JP" altLang="en-US" sz="1400">
              <a:latin typeface="ＭＳ ゴシック" pitchFamily="49" charset="-128"/>
              <a:ea typeface="ＭＳ ゴシック" pitchFamily="49" charset="-128"/>
            </a:rPr>
            <a:t>今後は、老朽化した公共施設の更新などの大規模事業により財政需要の増加が見込まれること、新半田病院建設時に借入を行った地方債の償還が始まることから実質公債費比率は悪化する見込みであるが、健全で持続可能な財政運営のために、将来世代の負担軽減のための基金の積立てや歳出の削減、新たな歳入の確保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endParaRPr kumimoji="1" lang="en-US" altLang="ja-JP"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財政健全化のために新規地方債の発行抑制を図っているが、新学校給食センターや最終処分場の建設、新病院建設事業等により、一般会計等の地方債残高や公営企業債等繰入見込額は増加している。</a:t>
          </a:r>
        </a:p>
        <a:p>
          <a:r>
            <a:rPr kumimoji="1" lang="ja-JP" altLang="en-US" sz="1400">
              <a:latin typeface="ＭＳ ゴシック" pitchFamily="49" charset="-128"/>
              <a:ea typeface="ＭＳ ゴシック" pitchFamily="49" charset="-128"/>
            </a:rPr>
            <a:t>また、新学校給食センター建設事業と亀崎小学校改築等事業において公共施設整備基金を取り崩したことにより、充当可能財源等が将来負担額を下回った。</a:t>
          </a:r>
        </a:p>
        <a:p>
          <a:r>
            <a:rPr kumimoji="1" lang="ja-JP" altLang="en-US" sz="1400">
              <a:latin typeface="ＭＳ ゴシック" pitchFamily="49" charset="-128"/>
              <a:ea typeface="ＭＳ ゴシック" pitchFamily="49" charset="-128"/>
            </a:rPr>
            <a:t>今後も老朽化した公共施設の更新等による大規模事業により財政需要の増加が見込まれるため、将来負担比率は悪化する見込みであるが、健全で持続可能な財政運営のために、将来世代の負担軽減のための基金の積立てや歳出の削減、新たな歳入の確保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愛知県半田市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債券運用やふるさと納税などにより積立額は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百万円であるが、新学校給食センター建設費及び亀崎小学校改築等工事費として公共施設整備基金より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百万円の繰入等により、全体の基金残高は前年度比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今後は、公共施設の更新や大規模事業などが控えているため、必要に応じて公共施設整備基金や大規模用地取得基金の取り崩しを行い、健全な財政運営に努めていく。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職員の退職手当の支給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各種社会福祉事業への充当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大規模事業用地取得基金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大規模事業用地の購入費用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半田赤レンガ建物基金</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令和６年度末残高：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半田赤レンガ建物の保存活用及び周辺整備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利子及びふるさと納税等の寄付金を積み立てた。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公共施設整備基金：後年度に予定している公共施設の更新費用の財源として積み立てる。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半田市企業再投資促進補助金（補助率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の県補助金（新あいち創造産業立地補助金）含む）を民間企業に交付した際、市費負担分の財源を財政調整基金繰入金にて対応しており、同補助金の対象となった固定資産（償却資産）の固定資産税相当額（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また、半田市企業再投資促進補助金財源分として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百万円繰入、新学校給食センター建設工事費（補正対応分）として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百万円繰入をしたが、上記積立及び債券運用に係る利子収入や前年度繰越金の余剰分を積み立てをしたことにより、基金残高は前年度から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％程度を一定の目安として積み立てており、現在は目安を達成しているが、今後は半田病院解体費用として約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億円が必要となる見込みのため、目安額に加え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基金運用収入積立分だけ基金残高が増加した。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積み立て目標額等はなく、基金運用収入のみ積み立てる。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116,209
111,285
47.42
54,224,869
50,258,399
2,842,861
27,159,178
10,925,189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財政力指数（単年度）は、基準財政収入額が地方特例交付金の増により対前年度比</a:t>
          </a:r>
          <a:r>
            <a:rPr kumimoji="1" lang="en-US" altLang="ja-JP" sz="1300">
              <a:latin typeface="ＭＳ Ｐゴシック" panose="020B0600070205080204" pitchFamily="50" charset="-128"/>
              <a:ea typeface="ＭＳ Ｐゴシック" panose="020B0600070205080204" pitchFamily="50" charset="-128"/>
            </a:rPr>
            <a:t>320,099</a:t>
          </a:r>
          <a:r>
            <a:rPr kumimoji="1" lang="ja-JP" altLang="en-US" sz="1300">
              <a:latin typeface="ＭＳ Ｐゴシック" panose="020B0600070205080204" pitchFamily="50" charset="-128"/>
              <a:ea typeface="ＭＳ Ｐゴシック" panose="020B0600070205080204" pitchFamily="50" charset="-128"/>
            </a:rPr>
            <a:t>千円増、基準財政需要額においては、こども子育て費や補正予算債償還費等の増による個別算定経費の増や、包括算定経費の増により、対前年度比</a:t>
          </a:r>
          <a:r>
            <a:rPr kumimoji="1" lang="en-US" altLang="ja-JP" sz="1300">
              <a:latin typeface="ＭＳ Ｐゴシック" panose="020B0600070205080204" pitchFamily="50" charset="-128"/>
              <a:ea typeface="ＭＳ Ｐゴシック" panose="020B0600070205080204" pitchFamily="50" charset="-128"/>
            </a:rPr>
            <a:t>627,976</a:t>
          </a:r>
          <a:r>
            <a:rPr kumimoji="1" lang="ja-JP" altLang="en-US" sz="1300">
              <a:latin typeface="ＭＳ Ｐゴシック" panose="020B0600070205080204" pitchFamily="50" charset="-128"/>
              <a:ea typeface="ＭＳ Ｐゴシック" panose="020B0600070205080204" pitchFamily="50" charset="-128"/>
            </a:rPr>
            <a:t>千円増となったことから、財政力指数（３か年平均）は、昨年と同水準の</a:t>
          </a:r>
          <a:r>
            <a:rPr kumimoji="1" lang="en-US" altLang="ja-JP" sz="1300">
              <a:latin typeface="ＭＳ Ｐゴシック" panose="020B0600070205080204" pitchFamily="50" charset="-128"/>
              <a:ea typeface="ＭＳ Ｐゴシック" panose="020B0600070205080204" pitchFamily="50" charset="-128"/>
            </a:rPr>
            <a:t>0.96</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類似団体平均や全国平均、県内平均を上回る数値ではあるものの、引き続き安定した財政基盤を構築するため、地方債の発行抑制に努めるとともに、企業立地などを推進し、さらなる収入確保に努める。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23585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881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23585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881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6350</xdr:rowOff>
    </xdr:from>
    <xdr:to>
      <xdr:col>15</xdr:col>
      <xdr:colOff>82550</xdr:colOff>
      <xdr:row>40</xdr:row>
      <xdr:rowOff>23585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8643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6350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847115"/>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144235</xdr:rowOff>
    </xdr:from>
    <xdr:to>
      <xdr:col>15</xdr:col>
      <xdr:colOff>133350</xdr:colOff>
      <xdr:row>40</xdr:row>
      <xdr:rowOff>74385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84562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67327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109765</xdr:rowOff>
    </xdr:from>
    <xdr:to>
      <xdr:col>7</xdr:col>
      <xdr:colOff>31750</xdr:colOff>
      <xdr:row>40</xdr:row>
      <xdr:rowOff>39915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50092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分母となる経常一般財源等は前年度比</a:t>
          </a:r>
          <a:r>
            <a:rPr kumimoji="1" lang="en-US" altLang="ja-JP" sz="1100">
              <a:latin typeface="ＭＳ Ｐゴシック" panose="020B0600070205080204" pitchFamily="50" charset="-128"/>
              <a:ea typeface="ＭＳ Ｐゴシック" panose="020B0600070205080204" pitchFamily="50" charset="-128"/>
            </a:rPr>
            <a:t>1,683,923</a:t>
          </a:r>
          <a:r>
            <a:rPr kumimoji="1" lang="ja-JP" altLang="en-US" sz="1100">
              <a:latin typeface="ＭＳ Ｐゴシック" panose="020B0600070205080204" pitchFamily="50" charset="-128"/>
              <a:ea typeface="ＭＳ Ｐゴシック" panose="020B0600070205080204" pitchFamily="50" charset="-128"/>
            </a:rPr>
            <a:t>千円の増、分子となる経常経費充当一般財源等は前年度比</a:t>
          </a:r>
          <a:r>
            <a:rPr kumimoji="1" lang="en-US" altLang="ja-JP" sz="1100">
              <a:latin typeface="ＭＳ Ｐゴシック" panose="020B0600070205080204" pitchFamily="50" charset="-128"/>
              <a:ea typeface="ＭＳ Ｐゴシック" panose="020B0600070205080204" pitchFamily="50" charset="-128"/>
            </a:rPr>
            <a:t>1,705,766</a:t>
          </a:r>
          <a:r>
            <a:rPr kumimoji="1" lang="ja-JP" altLang="en-US" sz="1100">
              <a:latin typeface="ＭＳ Ｐゴシック" panose="020B0600070205080204" pitchFamily="50" charset="-128"/>
              <a:ea typeface="ＭＳ Ｐゴシック" panose="020B0600070205080204" pitchFamily="50" charset="-128"/>
            </a:rPr>
            <a:t>千円の増となった。</a:t>
          </a:r>
        </a:p>
        <a:p>
          <a:r>
            <a:rPr kumimoji="1" lang="ja-JP" altLang="en-US" sz="1100">
              <a:latin typeface="ＭＳ Ｐゴシック" panose="020B0600070205080204" pitchFamily="50" charset="-128"/>
              <a:ea typeface="ＭＳ Ｐゴシック" panose="020B0600070205080204" pitchFamily="50" charset="-128"/>
            </a:rPr>
            <a:t>経常一般財源等の主な増要因は、法人市民税（法人税割）が前年度比</a:t>
          </a:r>
          <a:r>
            <a:rPr kumimoji="1" lang="en-US" altLang="ja-JP" sz="1100">
              <a:latin typeface="ＭＳ Ｐゴシック" panose="020B0600070205080204" pitchFamily="50" charset="-128"/>
              <a:ea typeface="ＭＳ Ｐゴシック" panose="020B0600070205080204" pitchFamily="50" charset="-128"/>
            </a:rPr>
            <a:t>707,824</a:t>
          </a:r>
          <a:r>
            <a:rPr kumimoji="1" lang="ja-JP" altLang="en-US" sz="1100">
              <a:latin typeface="ＭＳ Ｐゴシック" panose="020B0600070205080204" pitchFamily="50" charset="-128"/>
              <a:ea typeface="ＭＳ Ｐゴシック" panose="020B0600070205080204" pitchFamily="50" charset="-128"/>
            </a:rPr>
            <a:t>千円の増となったことや、個人住民税の</a:t>
          </a:r>
          <a:r>
            <a:rPr kumimoji="1" lang="ja-JP" altLang="en-US" sz="1050">
              <a:latin typeface="ＭＳ Ｐゴシック" panose="020B0600070205080204" pitchFamily="50" charset="-128"/>
              <a:ea typeface="ＭＳ Ｐゴシック" panose="020B0600070205080204" pitchFamily="50" charset="-128"/>
            </a:rPr>
            <a:t>定額</a:t>
          </a:r>
          <a:r>
            <a:rPr kumimoji="1" lang="ja-JP" altLang="en-US" sz="1100">
              <a:latin typeface="ＭＳ Ｐゴシック" panose="020B0600070205080204" pitchFamily="50" charset="-128"/>
              <a:ea typeface="ＭＳ Ｐゴシック" panose="020B0600070205080204" pitchFamily="50" charset="-128"/>
            </a:rPr>
            <a:t>減税に伴う減収補てん特例交付金（定額減税分）が</a:t>
          </a:r>
          <a:r>
            <a:rPr kumimoji="1" lang="en-US" altLang="ja-JP" sz="1100">
              <a:latin typeface="ＭＳ Ｐゴシック" panose="020B0600070205080204" pitchFamily="50" charset="-128"/>
              <a:ea typeface="ＭＳ Ｐゴシック" panose="020B0600070205080204" pitchFamily="50" charset="-128"/>
            </a:rPr>
            <a:t>558,416</a:t>
          </a:r>
          <a:r>
            <a:rPr kumimoji="1" lang="ja-JP" altLang="en-US" sz="1100">
              <a:latin typeface="ＭＳ Ｐゴシック" panose="020B0600070205080204" pitchFamily="50" charset="-128"/>
              <a:ea typeface="ＭＳ Ｐゴシック" panose="020B0600070205080204" pitchFamily="50" charset="-128"/>
            </a:rPr>
            <a:t>千円増したためである。経常経費充当一般財源等の主な増要因は、人件費及び物件費等が増となったためである。</a:t>
          </a:r>
        </a:p>
        <a:p>
          <a:r>
            <a:rPr kumimoji="1" lang="ja-JP" altLang="en-US" sz="1100">
              <a:latin typeface="ＭＳ Ｐゴシック" panose="020B0600070205080204" pitchFamily="50" charset="-128"/>
              <a:ea typeface="ＭＳ Ｐゴシック" panose="020B0600070205080204" pitchFamily="50" charset="-128"/>
            </a:rPr>
            <a:t>類似団体平均や全国平均、県内平均よりも弾力性がある結果が得られたことについては、地方債の発行抑制や事務事業の見直し等経常経費の削減に努めているためである。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57573</xdr:rowOff>
    </xdr:from>
    <xdr:to>
      <xdr:col>23</xdr:col>
      <xdr:colOff>133350</xdr:colOff>
      <xdr:row>67</xdr:row>
      <xdr:rowOff>96096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344573"/>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143950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88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57573</xdr:rowOff>
    </xdr:from>
    <xdr:to>
      <xdr:col>24</xdr:col>
      <xdr:colOff>12700</xdr:colOff>
      <xdr:row>60</xdr:row>
      <xdr:rowOff>57573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34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60</xdr:row>
      <xdr:rowOff>57573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264140"/>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108373</xdr:rowOff>
    </xdr:from>
    <xdr:to>
      <xdr:col>19</xdr:col>
      <xdr:colOff>133350</xdr:colOff>
      <xdr:row>59</xdr:row>
      <xdr:rowOff>148590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22392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78740</xdr:rowOff>
    </xdr:from>
    <xdr:to>
      <xdr:col>15</xdr:col>
      <xdr:colOff>82550</xdr:colOff>
      <xdr:row>59</xdr:row>
      <xdr:rowOff>108373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02284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130387</xdr:rowOff>
    </xdr:from>
    <xdr:to>
      <xdr:col>15</xdr:col>
      <xdr:colOff>133350</xdr:colOff>
      <xdr:row>63</xdr:row>
      <xdr:rowOff>60537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78740</xdr:rowOff>
    </xdr:from>
    <xdr:to>
      <xdr:col>11</xdr:col>
      <xdr:colOff>31750</xdr:colOff>
      <xdr:row>59</xdr:row>
      <xdr:rowOff>164677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022840"/>
          <a:ext cx="889000" cy="257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159596</xdr:rowOff>
    </xdr:from>
    <xdr:to>
      <xdr:col>11</xdr:col>
      <xdr:colOff>82550</xdr:colOff>
      <xdr:row>61</xdr:row>
      <xdr:rowOff>89746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74523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6773</xdr:rowOff>
    </xdr:from>
    <xdr:to>
      <xdr:col>23</xdr:col>
      <xdr:colOff>184150</xdr:colOff>
      <xdr:row>60</xdr:row>
      <xdr:rowOff>108373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29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99500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15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57573</xdr:rowOff>
    </xdr:from>
    <xdr:to>
      <xdr:col>15</xdr:col>
      <xdr:colOff>133350</xdr:colOff>
      <xdr:row>59</xdr:row>
      <xdr:rowOff>159173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169350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27940</xdr:rowOff>
    </xdr:from>
    <xdr:to>
      <xdr:col>11</xdr:col>
      <xdr:colOff>82550</xdr:colOff>
      <xdr:row>58</xdr:row>
      <xdr:rowOff>129540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99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139717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113877</xdr:rowOff>
    </xdr:from>
    <xdr:to>
      <xdr:col>7</xdr:col>
      <xdr:colOff>31750</xdr:colOff>
      <xdr:row>60</xdr:row>
      <xdr:rowOff>44027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229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54204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9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[128,105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人件費は、休日勤務手当の減（対前年度比△</a:t>
          </a:r>
          <a:r>
            <a:rPr kumimoji="1" lang="en-US" altLang="ja-JP" sz="1000">
              <a:latin typeface="ＭＳ Ｐゴシック" panose="020B0600070205080204" pitchFamily="50" charset="-128"/>
              <a:ea typeface="ＭＳ Ｐゴシック" panose="020B0600070205080204" pitchFamily="50" charset="-128"/>
            </a:rPr>
            <a:t>520</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52.7</a:t>
          </a:r>
          <a:r>
            <a:rPr kumimoji="1" lang="ja-JP" altLang="en-US" sz="1000">
              <a:latin typeface="ＭＳ Ｐゴシック" panose="020B0600070205080204" pitchFamily="50" charset="-128"/>
              <a:ea typeface="ＭＳ Ｐゴシック" panose="020B0600070205080204" pitchFamily="50" charset="-128"/>
            </a:rPr>
            <a:t>％減）があるものの、任期の定めのない職員や再任用職員の職員給の増（対前年度比</a:t>
          </a:r>
          <a:r>
            <a:rPr kumimoji="1" lang="en-US" altLang="ja-JP" sz="1000">
              <a:latin typeface="ＭＳ Ｐゴシック" panose="020B0600070205080204" pitchFamily="50" charset="-128"/>
              <a:ea typeface="ＭＳ Ｐゴシック" panose="020B0600070205080204" pitchFamily="50" charset="-128"/>
            </a:rPr>
            <a:t>116,606</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5.4</a:t>
          </a:r>
          <a:r>
            <a:rPr kumimoji="1" lang="ja-JP" altLang="en-US" sz="1000">
              <a:latin typeface="ＭＳ Ｐゴシック" panose="020B0600070205080204" pitchFamily="50" charset="-128"/>
              <a:ea typeface="ＭＳ Ｐゴシック" panose="020B0600070205080204" pitchFamily="50" charset="-128"/>
            </a:rPr>
            <a:t>％増</a:t>
          </a:r>
          <a:r>
            <a:rPr kumimoji="1" lang="en-US" altLang="ja-JP" sz="1000">
              <a:latin typeface="ＭＳ Ｐゴシック" panose="020B0600070205080204" pitchFamily="50" charset="-128"/>
              <a:ea typeface="ＭＳ Ｐゴシック" panose="020B0600070205080204" pitchFamily="50" charset="-128"/>
            </a:rPr>
            <a:t>)</a:t>
          </a:r>
          <a:r>
            <a:rPr kumimoji="1" lang="ja-JP" altLang="en-US" sz="1000">
              <a:latin typeface="ＭＳ Ｐゴシック" panose="020B0600070205080204" pitchFamily="50" charset="-128"/>
              <a:ea typeface="ＭＳ Ｐゴシック" panose="020B0600070205080204" pitchFamily="50" charset="-128"/>
            </a:rPr>
            <a:t>や退職手当の増（対前年度比</a:t>
          </a:r>
          <a:r>
            <a:rPr kumimoji="1" lang="en-US" altLang="ja-JP" sz="1000">
              <a:latin typeface="ＭＳ Ｐゴシック" panose="020B0600070205080204" pitchFamily="50" charset="-128"/>
              <a:ea typeface="ＭＳ Ｐゴシック" panose="020B0600070205080204" pitchFamily="50" charset="-128"/>
            </a:rPr>
            <a:t>227,061</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205.1</a:t>
          </a:r>
          <a:r>
            <a:rPr kumimoji="1" lang="ja-JP" altLang="en-US" sz="1000">
              <a:latin typeface="ＭＳ Ｐゴシック" panose="020B0600070205080204" pitchFamily="50" charset="-128"/>
              <a:ea typeface="ＭＳ Ｐゴシック" panose="020B0600070205080204" pitchFamily="50" charset="-128"/>
            </a:rPr>
            <a:t>％増）等により、人件費全体としては増（対前年度比</a:t>
          </a:r>
          <a:r>
            <a:rPr kumimoji="1" lang="en-US" altLang="ja-JP" sz="1000">
              <a:latin typeface="ＭＳ Ｐゴシック" panose="020B0600070205080204" pitchFamily="50" charset="-128"/>
              <a:ea typeface="ＭＳ Ｐゴシック" panose="020B0600070205080204" pitchFamily="50" charset="-128"/>
            </a:rPr>
            <a:t>946,793</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15.8</a:t>
          </a:r>
          <a:r>
            <a:rPr kumimoji="1" lang="ja-JP" altLang="en-US" sz="1000">
              <a:latin typeface="ＭＳ Ｐゴシック" panose="020B0600070205080204" pitchFamily="50" charset="-128"/>
              <a:ea typeface="ＭＳ Ｐゴシック" panose="020B0600070205080204" pitchFamily="50" charset="-128"/>
            </a:rPr>
            <a:t>％増）となった。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第３次情報システム最適化事業の事業終了に伴う減（</a:t>
          </a:r>
          <a:r>
            <a:rPr kumimoji="1" lang="en-US" altLang="ja-JP" sz="1000">
              <a:latin typeface="ＭＳ Ｐゴシック" panose="020B0600070205080204" pitchFamily="50" charset="-128"/>
              <a:ea typeface="ＭＳ Ｐゴシック" panose="020B0600070205080204" pitchFamily="50" charset="-128"/>
            </a:rPr>
            <a:t>343,166</a:t>
          </a:r>
          <a:r>
            <a:rPr kumimoji="1" lang="ja-JP" altLang="en-US" sz="1000">
              <a:latin typeface="ＭＳ Ｐゴシック" panose="020B0600070205080204" pitchFamily="50" charset="-128"/>
              <a:ea typeface="ＭＳ Ｐゴシック" panose="020B0600070205080204" pitchFamily="50" charset="-128"/>
            </a:rPr>
            <a:t>千円、皆減）があったものの、標準準拠システムへの移行に係る改修等の事業である情報システム運用事業の増（対前年度比</a:t>
          </a:r>
          <a:r>
            <a:rPr kumimoji="1" lang="en-US" altLang="ja-JP" sz="1000">
              <a:latin typeface="ＭＳ Ｐゴシック" panose="020B0600070205080204" pitchFamily="50" charset="-128"/>
              <a:ea typeface="ＭＳ Ｐゴシック" panose="020B0600070205080204" pitchFamily="50" charset="-128"/>
            </a:rPr>
            <a:t>186,561</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538.2</a:t>
          </a:r>
          <a:r>
            <a:rPr kumimoji="1" lang="ja-JP" altLang="en-US" sz="1000">
              <a:latin typeface="ＭＳ Ｐゴシック" panose="020B0600070205080204" pitchFamily="50" charset="-128"/>
              <a:ea typeface="ＭＳ Ｐゴシック" panose="020B0600070205080204" pitchFamily="50" charset="-128"/>
            </a:rPr>
            <a:t>％増）や予防接種事業（成人）の増（対前年度比</a:t>
          </a:r>
          <a:r>
            <a:rPr kumimoji="1" lang="en-US" altLang="ja-JP" sz="1000">
              <a:latin typeface="ＭＳ Ｐゴシック" panose="020B0600070205080204" pitchFamily="50" charset="-128"/>
              <a:ea typeface="ＭＳ Ｐゴシック" panose="020B0600070205080204" pitchFamily="50" charset="-128"/>
            </a:rPr>
            <a:t>54,107</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61.3</a:t>
          </a:r>
          <a:r>
            <a:rPr kumimoji="1" lang="ja-JP" altLang="en-US" sz="1000">
              <a:latin typeface="ＭＳ Ｐゴシック" panose="020B0600070205080204" pitchFamily="50" charset="-128"/>
              <a:ea typeface="ＭＳ Ｐゴシック" panose="020B0600070205080204" pitchFamily="50" charset="-128"/>
            </a:rPr>
            <a:t>％増）、小中学校教科書改訂事業の増（</a:t>
          </a:r>
          <a:r>
            <a:rPr kumimoji="1" lang="en-US" altLang="ja-JP" sz="1000">
              <a:latin typeface="ＭＳ Ｐゴシック" panose="020B0600070205080204" pitchFamily="50" charset="-128"/>
              <a:ea typeface="ＭＳ Ｐゴシック" panose="020B0600070205080204" pitchFamily="50" charset="-128"/>
            </a:rPr>
            <a:t>58,403</a:t>
          </a:r>
          <a:r>
            <a:rPr kumimoji="1" lang="ja-JP" altLang="en-US" sz="1000">
              <a:latin typeface="ＭＳ Ｐゴシック" panose="020B0600070205080204" pitchFamily="50" charset="-128"/>
              <a:ea typeface="ＭＳ Ｐゴシック" panose="020B0600070205080204" pitchFamily="50" charset="-128"/>
            </a:rPr>
            <a:t>千円、皆増）等により、物件費全体としては増（対前年度比</a:t>
          </a:r>
          <a:r>
            <a:rPr kumimoji="1" lang="en-US" altLang="ja-JP" sz="1000">
              <a:latin typeface="ＭＳ Ｐゴシック" panose="020B0600070205080204" pitchFamily="50" charset="-128"/>
              <a:ea typeface="ＭＳ Ｐゴシック" panose="020B0600070205080204" pitchFamily="50" charset="-128"/>
            </a:rPr>
            <a:t>152,730</a:t>
          </a:r>
          <a:r>
            <a:rPr kumimoji="1" lang="ja-JP" altLang="en-US" sz="1000">
              <a:latin typeface="ＭＳ Ｐゴシック" panose="020B0600070205080204" pitchFamily="50" charset="-128"/>
              <a:ea typeface="ＭＳ Ｐゴシック" panose="020B0600070205080204" pitchFamily="50" charset="-128"/>
            </a:rPr>
            <a:t>千円、</a:t>
          </a:r>
          <a:r>
            <a:rPr kumimoji="1" lang="en-US" altLang="ja-JP" sz="1000">
              <a:latin typeface="ＭＳ Ｐゴシック" panose="020B0600070205080204" pitchFamily="50" charset="-128"/>
              <a:ea typeface="ＭＳ Ｐゴシック" panose="020B0600070205080204" pitchFamily="50" charset="-128"/>
            </a:rPr>
            <a:t>2.1</a:t>
          </a:r>
          <a:r>
            <a:rPr kumimoji="1" lang="ja-JP" altLang="en-US" sz="1000">
              <a:latin typeface="ＭＳ Ｐゴシック" panose="020B0600070205080204" pitchFamily="50" charset="-128"/>
              <a:ea typeface="ＭＳ Ｐゴシック" panose="020B0600070205080204" pitchFamily="50" charset="-128"/>
            </a:rPr>
            <a:t>％増）となった。</a:t>
          </a:r>
          <a:endParaRPr kumimoji="1" lang="en-US" altLang="ja-JP" sz="1000">
            <a:latin typeface="ＭＳ Ｐゴシック" panose="020B0600070205080204" pitchFamily="50" charset="-128"/>
            <a:ea typeface="ＭＳ Ｐゴシック" panose="020B0600070205080204" pitchFamily="50" charset="-128"/>
          </a:endParaRPr>
        </a:p>
        <a:p>
          <a:r>
            <a:rPr kumimoji="1" lang="ja-JP" altLang="en-US" sz="1000">
              <a:latin typeface="ＭＳ Ｐゴシック" panose="020B0600070205080204" pitchFamily="50" charset="-128"/>
              <a:ea typeface="ＭＳ Ｐゴシック" panose="020B0600070205080204" pitchFamily="50" charset="-128"/>
            </a:rPr>
            <a:t>全国平均、県内平均を大きく下回る要因は、人件費が少ないことが挙げられる。今後も継続して定員管理・給与の適正化や事務改善等を行っていく。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18222</xdr:rowOff>
    </xdr:from>
    <xdr:to>
      <xdr:col>23</xdr:col>
      <xdr:colOff>133350</xdr:colOff>
      <xdr:row>82</xdr:row>
      <xdr:rowOff>168725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077122"/>
          <a:ext cx="838200" cy="15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72838</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474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163784</xdr:rowOff>
    </xdr:from>
    <xdr:to>
      <xdr:col>19</xdr:col>
      <xdr:colOff>133350</xdr:colOff>
      <xdr:row>82</xdr:row>
      <xdr:rowOff>18222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051234"/>
          <a:ext cx="889000" cy="2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11783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413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130122</xdr:rowOff>
    </xdr:from>
    <xdr:to>
      <xdr:col>15</xdr:col>
      <xdr:colOff>82550</xdr:colOff>
      <xdr:row>81</xdr:row>
      <xdr:rowOff>163784</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017572"/>
          <a:ext cx="889000" cy="3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168099</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3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169909</xdr:rowOff>
    </xdr:from>
    <xdr:to>
      <xdr:col>11</xdr:col>
      <xdr:colOff>31750</xdr:colOff>
      <xdr:row>81</xdr:row>
      <xdr:rowOff>130122</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885909"/>
          <a:ext cx="889000" cy="13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102517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137151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9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117925</xdr:rowOff>
    </xdr:from>
    <xdr:to>
      <xdr:col>23</xdr:col>
      <xdr:colOff>184150</xdr:colOff>
      <xdr:row>83</xdr:row>
      <xdr:rowOff>48075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17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134452</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02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138872</xdr:rowOff>
    </xdr:from>
    <xdr:to>
      <xdr:col>19</xdr:col>
      <xdr:colOff>184150</xdr:colOff>
      <xdr:row>82</xdr:row>
      <xdr:rowOff>69022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02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79199</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795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112984</xdr:rowOff>
    </xdr:from>
    <xdr:to>
      <xdr:col>15</xdr:col>
      <xdr:colOff>133350</xdr:colOff>
      <xdr:row>82</xdr:row>
      <xdr:rowOff>43134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00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53311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769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79322</xdr:rowOff>
    </xdr:from>
    <xdr:to>
      <xdr:col>11</xdr:col>
      <xdr:colOff>82550</xdr:colOff>
      <xdr:row>82</xdr:row>
      <xdr:rowOff>9472</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6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19649</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73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119109</xdr:rowOff>
    </xdr:from>
    <xdr:to>
      <xdr:col>7</xdr:col>
      <xdr:colOff>31750</xdr:colOff>
      <xdr:row>81</xdr:row>
      <xdr:rowOff>49259</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59436</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0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給料表上の引上げ率の相違、職員構成の変動等から類似団体平均を下回る</a:t>
          </a:r>
          <a:r>
            <a:rPr kumimoji="1" lang="en-US" altLang="ja-JP" sz="1300">
              <a:latin typeface="ＭＳ Ｐゴシック" panose="020B0600070205080204" pitchFamily="50" charset="-128"/>
              <a:ea typeface="ＭＳ Ｐゴシック" panose="020B0600070205080204" pitchFamily="50" charset="-128"/>
            </a:rPr>
            <a:t>98.1</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86</xdr:row>
      <xdr:rowOff>41275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625109"/>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2768</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747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41275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7658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21166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76586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121709</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4765866"/>
          <a:ext cx="889000" cy="10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66268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17586</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41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161925</xdr:rowOff>
    </xdr:from>
    <xdr:to>
      <xdr:col>77</xdr:col>
      <xdr:colOff>95250</xdr:colOff>
      <xdr:row>86</xdr:row>
      <xdr:rowOff>92075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82143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141816</xdr:rowOff>
    </xdr:from>
    <xdr:to>
      <xdr:col>68</xdr:col>
      <xdr:colOff>203200</xdr:colOff>
      <xdr:row>86</xdr:row>
      <xdr:rowOff>71966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70909</xdr:rowOff>
    </xdr:from>
    <xdr:to>
      <xdr:col>64</xdr:col>
      <xdr:colOff>152400</xdr:colOff>
      <xdr:row>87</xdr:row>
      <xdr:rowOff>1059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11236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584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平成８年度から定員適正化を計画的に進めてきた結果、類似団体平均を下回る</a:t>
          </a:r>
          <a:r>
            <a:rPr kumimoji="1" lang="en-US" altLang="ja-JP" sz="1300">
              <a:latin typeface="ＭＳ Ｐゴシック" panose="020B0600070205080204" pitchFamily="50" charset="-128"/>
              <a:ea typeface="ＭＳ Ｐゴシック" panose="020B0600070205080204" pitchFamily="50" charset="-128"/>
            </a:rPr>
            <a:t>6.16</a:t>
          </a:r>
          <a:r>
            <a:rPr kumimoji="1" lang="ja-JP" altLang="en-US" sz="1300">
              <a:latin typeface="ＭＳ Ｐゴシック" panose="020B0600070205080204" pitchFamily="50" charset="-128"/>
              <a:ea typeface="ＭＳ Ｐゴシック" panose="020B0600070205080204" pitchFamily="50" charset="-128"/>
            </a:rPr>
            <a:t>人となっている。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8165</xdr:rowOff>
    </xdr:from>
    <xdr:to>
      <xdr:col>81</xdr:col>
      <xdr:colOff>44450</xdr:colOff>
      <xdr:row>60</xdr:row>
      <xdr:rowOff>46083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95165"/>
          <a:ext cx="8382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134801</xdr:rowOff>
    </xdr:from>
    <xdr:to>
      <xdr:col>77</xdr:col>
      <xdr:colOff>44450</xdr:colOff>
      <xdr:row>60</xdr:row>
      <xdr:rowOff>8165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50351"/>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134801</xdr:rowOff>
    </xdr:from>
    <xdr:to>
      <xdr:col>72</xdr:col>
      <xdr:colOff>203200</xdr:colOff>
      <xdr:row>59</xdr:row>
      <xdr:rowOff>155484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5035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141696</xdr:rowOff>
    </xdr:from>
    <xdr:to>
      <xdr:col>68</xdr:col>
      <xdr:colOff>152400</xdr:colOff>
      <xdr:row>59</xdr:row>
      <xdr:rowOff>155484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572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166733</xdr:rowOff>
    </xdr:from>
    <xdr:to>
      <xdr:col>81</xdr:col>
      <xdr:colOff>95250</xdr:colOff>
      <xdr:row>60</xdr:row>
      <xdr:rowOff>96883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11810</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12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128815</xdr:rowOff>
    </xdr:from>
    <xdr:to>
      <xdr:col>77</xdr:col>
      <xdr:colOff>95250</xdr:colOff>
      <xdr:row>60</xdr:row>
      <xdr:rowOff>58965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69142</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01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84001</xdr:rowOff>
    </xdr:from>
    <xdr:to>
      <xdr:col>73</xdr:col>
      <xdr:colOff>44450</xdr:colOff>
      <xdr:row>60</xdr:row>
      <xdr:rowOff>14151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24328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104684</xdr:rowOff>
    </xdr:from>
    <xdr:to>
      <xdr:col>68</xdr:col>
      <xdr:colOff>203200</xdr:colOff>
      <xdr:row>60</xdr:row>
      <xdr:rowOff>34834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45011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90896</xdr:rowOff>
    </xdr:from>
    <xdr:to>
      <xdr:col>64</xdr:col>
      <xdr:colOff>152400</xdr:colOff>
      <xdr:row>60</xdr:row>
      <xdr:rowOff>21046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31223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7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高金利時代に借入れた地方債の償還が着実に進んだこと等により元利償還金が減となったため、対前年度比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今後は、老朽化した公共施設の更新などの大規模事業により財政需要の増加が見込まれること、また新半田病院建設時に借入を行った地方債の償還が始まることから実質公債費比率は悪化する見込みであるが、健全で持続可能な財政運営のために、将来世代の負担軽減のための基金の積立てや歳出の削減、新たな歳入の確保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166511</xdr:rowOff>
    </xdr:from>
    <xdr:to>
      <xdr:col>81</xdr:col>
      <xdr:colOff>44450</xdr:colOff>
      <xdr:row>36</xdr:row>
      <xdr:rowOff>88900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16726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8467</xdr:rowOff>
    </xdr:from>
    <xdr:to>
      <xdr:col>77</xdr:col>
      <xdr:colOff>44450</xdr:colOff>
      <xdr:row>36</xdr:row>
      <xdr:rowOff>88900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6180667"/>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21872</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1806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21872</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61806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115711</xdr:rowOff>
    </xdr:from>
    <xdr:to>
      <xdr:col>81</xdr:col>
      <xdr:colOff>95250</xdr:colOff>
      <xdr:row>36</xdr:row>
      <xdr:rowOff>45861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36988</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037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38100</xdr:rowOff>
    </xdr:from>
    <xdr:to>
      <xdr:col>77</xdr:col>
      <xdr:colOff>95250</xdr:colOff>
      <xdr:row>36</xdr:row>
      <xdr:rowOff>139700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149877</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129117</xdr:rowOff>
    </xdr:from>
    <xdr:to>
      <xdr:col>73</xdr:col>
      <xdr:colOff>44450</xdr:colOff>
      <xdr:row>36</xdr:row>
      <xdr:rowOff>59267</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69444</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142522</xdr:rowOff>
    </xdr:from>
    <xdr:to>
      <xdr:col>68</xdr:col>
      <xdr:colOff>203200</xdr:colOff>
      <xdr:row>36</xdr:row>
      <xdr:rowOff>72672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82849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5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学校給食センター建設事業や最終処分場建設事業、新病院建設事業等により地方債残高と公営企業債等繰入見込額が増となり、将来負担額全体として増となった。今後も老朽化した公共施設の更新等による大規模事業により財政需要の増加が見込まれるため、将来負担比率は悪化する見込みであるが、健全で持続可能な財政運営のために、将来世代の負担軽減のための基金の積立てや歳出の削減、新たな歳入の確保に努めていく。</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171044</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168769</xdr:rowOff>
    </xdr:from>
    <xdr:to>
      <xdr:col>81</xdr:col>
      <xdr:colOff>95250</xdr:colOff>
      <xdr:row>14</xdr:row>
      <xdr:rowOff>98919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39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45596</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44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116,209
111,285
47.42
54,224,869
50,258,399
2,842,861
27,159,178
10,925,189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休日勤務手当の減（対前年度比△</a:t>
          </a:r>
          <a:r>
            <a:rPr kumimoji="1" lang="en-US" altLang="ja-JP" sz="1200">
              <a:latin typeface="ＭＳ Ｐゴシック" panose="020B0600070205080204" pitchFamily="50" charset="-128"/>
              <a:ea typeface="ＭＳ Ｐゴシック" panose="020B0600070205080204" pitchFamily="50" charset="-128"/>
            </a:rPr>
            <a:t>520</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52.7</a:t>
          </a:r>
          <a:r>
            <a:rPr kumimoji="1" lang="ja-JP" altLang="en-US" sz="1200">
              <a:latin typeface="ＭＳ Ｐゴシック" panose="020B0600070205080204" pitchFamily="50" charset="-128"/>
              <a:ea typeface="ＭＳ Ｐゴシック" panose="020B0600070205080204" pitchFamily="50" charset="-128"/>
            </a:rPr>
            <a:t>％減）があるものの、任期の定めのない職員や再任用職員の職員給の増（対前年度比</a:t>
          </a:r>
          <a:r>
            <a:rPr kumimoji="1" lang="en-US" altLang="ja-JP" sz="1200">
              <a:latin typeface="ＭＳ Ｐゴシック" panose="020B0600070205080204" pitchFamily="50" charset="-128"/>
              <a:ea typeface="ＭＳ Ｐゴシック" panose="020B0600070205080204" pitchFamily="50" charset="-128"/>
            </a:rPr>
            <a:t>116,606</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％増</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や退職手当の増（対前年度比</a:t>
          </a:r>
          <a:r>
            <a:rPr kumimoji="1" lang="en-US" altLang="ja-JP" sz="1200">
              <a:latin typeface="ＭＳ Ｐゴシック" panose="020B0600070205080204" pitchFamily="50" charset="-128"/>
              <a:ea typeface="ＭＳ Ｐゴシック" panose="020B0600070205080204" pitchFamily="50" charset="-128"/>
            </a:rPr>
            <a:t>227,061</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205.1</a:t>
          </a:r>
          <a:r>
            <a:rPr kumimoji="1" lang="ja-JP" altLang="en-US" sz="1200">
              <a:latin typeface="ＭＳ Ｐゴシック" panose="020B0600070205080204" pitchFamily="50" charset="-128"/>
              <a:ea typeface="ＭＳ Ｐゴシック" panose="020B0600070205080204" pitchFamily="50" charset="-128"/>
            </a:rPr>
            <a:t>％増）等により、人件費全体としては増（対前年度比</a:t>
          </a:r>
          <a:r>
            <a:rPr kumimoji="1" lang="en-US" altLang="ja-JP" sz="1200">
              <a:latin typeface="ＭＳ Ｐゴシック" panose="020B0600070205080204" pitchFamily="50" charset="-128"/>
              <a:ea typeface="ＭＳ Ｐゴシック" panose="020B0600070205080204" pitchFamily="50" charset="-128"/>
            </a:rPr>
            <a:t>946,793</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15.8</a:t>
          </a:r>
          <a:r>
            <a:rPr kumimoji="1" lang="ja-JP" altLang="en-US" sz="1200">
              <a:latin typeface="ＭＳ Ｐゴシック" panose="020B0600070205080204" pitchFamily="50" charset="-128"/>
              <a:ea typeface="ＭＳ Ｐゴシック" panose="020B0600070205080204" pitchFamily="50" charset="-128"/>
            </a:rPr>
            <a:t>％増）となった。</a:t>
          </a:r>
        </a:p>
        <a:p>
          <a:r>
            <a:rPr kumimoji="1" lang="ja-JP" altLang="en-US" sz="1200">
              <a:latin typeface="ＭＳ Ｐゴシック" panose="020B0600070205080204" pitchFamily="50" charset="-128"/>
              <a:ea typeface="ＭＳ Ｐゴシック" panose="020B0600070205080204" pitchFamily="50" charset="-128"/>
            </a:rPr>
            <a:t>人件費に係る経常収支比率は前年度から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ポイント増となったものの、依然として類似団体平均や全国平均、県内平均を下回っている。</a:t>
          </a:r>
        </a:p>
        <a:p>
          <a:r>
            <a:rPr kumimoji="1" lang="ja-JP" altLang="en-US" sz="1200">
              <a:latin typeface="ＭＳ Ｐゴシック" panose="020B0600070205080204" pitchFamily="50" charset="-128"/>
              <a:ea typeface="ＭＳ Ｐゴシック" panose="020B0600070205080204" pitchFamily="50" charset="-128"/>
            </a:rPr>
            <a:t>今後も継続して定員管理・給与の適正化や事務改善等を行っていく。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114300</xdr:rowOff>
    </xdr:from>
    <xdr:to>
      <xdr:col>24</xdr:col>
      <xdr:colOff>25400</xdr:colOff>
      <xdr:row>36</xdr:row>
      <xdr:rowOff>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9436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41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114300</xdr:rowOff>
    </xdr:from>
    <xdr:to>
      <xdr:col>19</xdr:col>
      <xdr:colOff>187325</xdr:colOff>
      <xdr:row>34</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594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35</xdr:row>
      <xdr:rowOff>6350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6350</xdr:rowOff>
    </xdr:from>
    <xdr:to>
      <xdr:col>11</xdr:col>
      <xdr:colOff>9525</xdr:colOff>
      <xdr:row>35</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07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120650</xdr:rowOff>
    </xdr:from>
    <xdr:to>
      <xdr:col>24</xdr:col>
      <xdr:colOff>76200</xdr:colOff>
      <xdr:row>36</xdr:row>
      <xdr:rowOff>50800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137177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63500</xdr:rowOff>
    </xdr:from>
    <xdr:to>
      <xdr:col>20</xdr:col>
      <xdr:colOff>38100</xdr:colOff>
      <xdr:row>34</xdr:row>
      <xdr:rowOff>165100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3827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66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127000</xdr:rowOff>
    </xdr:from>
    <xdr:to>
      <xdr:col>11</xdr:col>
      <xdr:colOff>60325</xdr:colOff>
      <xdr:row>35</xdr:row>
      <xdr:rowOff>57150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2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情報システム運用事業における情報システム改修委託料の増（対前年度比＋</a:t>
          </a:r>
          <a:r>
            <a:rPr kumimoji="1" lang="en-US" altLang="ja-JP" sz="1300">
              <a:latin typeface="ＭＳ Ｐゴシック" panose="020B0600070205080204" pitchFamily="50" charset="-128"/>
              <a:ea typeface="ＭＳ Ｐゴシック" panose="020B0600070205080204" pitchFamily="50" charset="-128"/>
            </a:rPr>
            <a:t>122,815</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701.8</a:t>
          </a:r>
          <a:r>
            <a:rPr kumimoji="1" lang="ja-JP" altLang="en-US" sz="1300">
              <a:latin typeface="ＭＳ Ｐゴシック" panose="020B0600070205080204" pitchFamily="50" charset="-128"/>
              <a:ea typeface="ＭＳ Ｐゴシック" panose="020B0600070205080204" pitchFamily="50" charset="-128"/>
            </a:rPr>
            <a:t>％増）などにより、物件費全体としては減となった。</a:t>
          </a:r>
        </a:p>
        <a:p>
          <a:r>
            <a:rPr kumimoji="1" lang="ja-JP" altLang="en-US" sz="1300">
              <a:latin typeface="ＭＳ Ｐゴシック" panose="020B0600070205080204" pitchFamily="50" charset="-128"/>
              <a:ea typeface="ＭＳ Ｐゴシック" panose="020B0600070205080204" pitchFamily="50" charset="-128"/>
            </a:rPr>
            <a:t>今後も人件費の上昇に伴う委託料の増など物件費の増が見込まれるが、引き続き事務事業の見直しや業務の効率化に努め、コスト削減に努めていく。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95250</xdr:rowOff>
    </xdr:from>
    <xdr:to>
      <xdr:col>82</xdr:col>
      <xdr:colOff>107950</xdr:colOff>
      <xdr:row>17</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0099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29227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0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12700</xdr:rowOff>
    </xdr:from>
    <xdr:to>
      <xdr:col>82</xdr:col>
      <xdr:colOff>158750</xdr:colOff>
      <xdr:row>16</xdr:row>
      <xdr:rowOff>114300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17</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22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158750</xdr:rowOff>
    </xdr:from>
    <xdr:to>
      <xdr:col>78</xdr:col>
      <xdr:colOff>120650</xdr:colOff>
      <xdr:row>16</xdr:row>
      <xdr:rowOff>88900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99077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9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xdr:rowOff>
    </xdr:from>
    <xdr:to>
      <xdr:col>73</xdr:col>
      <xdr:colOff>180975</xdr:colOff>
      <xdr:row>17</xdr:row>
      <xdr:rowOff>107950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559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120650</xdr:rowOff>
    </xdr:from>
    <xdr:to>
      <xdr:col>74</xdr:col>
      <xdr:colOff>31750</xdr:colOff>
      <xdr:row>16</xdr:row>
      <xdr:rowOff>50800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16</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30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139700</xdr:rowOff>
    </xdr:from>
    <xdr:to>
      <xdr:col>69</xdr:col>
      <xdr:colOff>142875</xdr:colOff>
      <xdr:row>15</xdr:row>
      <xdr:rowOff>69850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4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80027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3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57150</xdr:rowOff>
    </xdr:from>
    <xdr:to>
      <xdr:col>78</xdr:col>
      <xdr:colOff>120650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133350</xdr:rowOff>
    </xdr:from>
    <xdr:to>
      <xdr:col>69</xdr:col>
      <xdr:colOff>142875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107950</xdr:rowOff>
    </xdr:from>
    <xdr:to>
      <xdr:col>65</xdr:col>
      <xdr:colOff>53975</xdr:colOff>
      <xdr:row>16</xdr:row>
      <xdr:rowOff>38100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住民税非課税世帯臨時特別給付費の減（対前年度比△</a:t>
          </a:r>
          <a:r>
            <a:rPr kumimoji="1" lang="en-US" altLang="ja-JP" sz="1200">
              <a:latin typeface="ＭＳ Ｐゴシック" panose="020B0600070205080204" pitchFamily="50" charset="-128"/>
              <a:ea typeface="ＭＳ Ｐゴシック" panose="020B0600070205080204" pitchFamily="50" charset="-128"/>
            </a:rPr>
            <a:t>559,490</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68.6</a:t>
          </a:r>
          <a:r>
            <a:rPr kumimoji="1" lang="ja-JP" altLang="en-US" sz="1200">
              <a:latin typeface="ＭＳ Ｐゴシック" panose="020B0600070205080204" pitchFamily="50" charset="-128"/>
              <a:ea typeface="ＭＳ Ｐゴシック" panose="020B0600070205080204" pitchFamily="50" charset="-128"/>
            </a:rPr>
            <a:t>％減）があるものの、定額減税に係る調整給付費の増（対前年度比</a:t>
          </a:r>
          <a:r>
            <a:rPr kumimoji="1" lang="en-US" altLang="ja-JP" sz="1200">
              <a:latin typeface="ＭＳ Ｐゴシック" panose="020B0600070205080204" pitchFamily="50" charset="-128"/>
              <a:ea typeface="ＭＳ Ｐゴシック" panose="020B0600070205080204" pitchFamily="50" charset="-128"/>
            </a:rPr>
            <a:t>+779,600</a:t>
          </a:r>
          <a:r>
            <a:rPr kumimoji="1" lang="ja-JP" altLang="en-US" sz="1200">
              <a:latin typeface="ＭＳ Ｐゴシック" panose="020B0600070205080204" pitchFamily="50" charset="-128"/>
              <a:ea typeface="ＭＳ Ｐゴシック" panose="020B0600070205080204" pitchFamily="50" charset="-128"/>
            </a:rPr>
            <a:t>千円、皆増）などにより扶助費全体として増となった。</a:t>
          </a:r>
        </a:p>
        <a:p>
          <a:r>
            <a:rPr kumimoji="1" lang="ja-JP" altLang="en-US" sz="1200">
              <a:latin typeface="ＭＳ Ｐゴシック" panose="020B0600070205080204" pitchFamily="50" charset="-128"/>
              <a:ea typeface="ＭＳ Ｐゴシック" panose="020B0600070205080204" pitchFamily="50" charset="-128"/>
            </a:rPr>
            <a:t>扶助費に係る経常収支比率は前年度から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ポイント増となり、依然として類似団体平均を上回っている。　</a:t>
          </a:r>
        </a:p>
        <a:p>
          <a:r>
            <a:rPr kumimoji="1" lang="ja-JP" altLang="en-US" sz="1200">
              <a:latin typeface="ＭＳ Ｐゴシック" panose="020B0600070205080204" pitchFamily="50" charset="-128"/>
              <a:ea typeface="ＭＳ Ｐゴシック" panose="020B0600070205080204" pitchFamily="50" charset="-128"/>
            </a:rPr>
            <a:t>今後、高齢化に伴い扶助費の増大が予想されるが、国や県等の動向に注視しながら単独事業の見直しを実施していく。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86178</xdr:rowOff>
    </xdr:from>
    <xdr:to>
      <xdr:col>24</xdr:col>
      <xdr:colOff>25400</xdr:colOff>
      <xdr:row>59</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2017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4535</xdr:rowOff>
    </xdr:from>
    <xdr:to>
      <xdr:col>19</xdr:col>
      <xdr:colOff>187325</xdr:colOff>
      <xdr:row>59</xdr:row>
      <xdr:rowOff>86178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200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110672</xdr:rowOff>
    </xdr:from>
    <xdr:to>
      <xdr:col>15</xdr:col>
      <xdr:colOff>98425</xdr:colOff>
      <xdr:row>59</xdr:row>
      <xdr:rowOff>4535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547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110672</xdr:rowOff>
    </xdr:from>
    <xdr:to>
      <xdr:col>11</xdr:col>
      <xdr:colOff>9525</xdr:colOff>
      <xdr:row>58</xdr:row>
      <xdr:rowOff>110672</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54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68035</xdr:rowOff>
    </xdr:from>
    <xdr:to>
      <xdr:col>24</xdr:col>
      <xdr:colOff>76200</xdr:colOff>
      <xdr:row>59</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40112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35378</xdr:rowOff>
    </xdr:from>
    <xdr:to>
      <xdr:col>20</xdr:col>
      <xdr:colOff>38100</xdr:colOff>
      <xdr:row>59</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121755</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125185</xdr:rowOff>
    </xdr:from>
    <xdr:to>
      <xdr:col>15</xdr:col>
      <xdr:colOff>149225</xdr:colOff>
      <xdr:row>59</xdr:row>
      <xdr:rowOff>55335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40112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59872</xdr:rowOff>
    </xdr:from>
    <xdr:to>
      <xdr:col>11</xdr:col>
      <xdr:colOff>60325</xdr:colOff>
      <xdr:row>58</xdr:row>
      <xdr:rowOff>161472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平成２８年度に下水道事業を企業会計化したことにより繰出金が減少し、県内平均を上回ることとなったが、依然として類似団体平均は下回っている。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今後も引き続き、特別会計なども含め、適正な財政運営に努めていく。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6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120650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766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69850</xdr:rowOff>
    </xdr:from>
    <xdr:to>
      <xdr:col>65</xdr:col>
      <xdr:colOff>53975</xdr:colOff>
      <xdr:row>58</xdr:row>
      <xdr:rowOff>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企業再投資促進補助金の増（対前年度比＋</a:t>
          </a:r>
          <a:r>
            <a:rPr kumimoji="1" lang="en-US" altLang="ja-JP" sz="1200">
              <a:latin typeface="ＭＳ Ｐゴシック" panose="020B0600070205080204" pitchFamily="50" charset="-128"/>
              <a:ea typeface="ＭＳ Ｐゴシック" panose="020B0600070205080204" pitchFamily="50" charset="-128"/>
            </a:rPr>
            <a:t>177,143</a:t>
          </a:r>
          <a:r>
            <a:rPr kumimoji="1" lang="ja-JP" altLang="en-US" sz="1200">
              <a:latin typeface="ＭＳ Ｐゴシック" panose="020B0600070205080204" pitchFamily="50" charset="-128"/>
              <a:ea typeface="ＭＳ Ｐゴシック" panose="020B0600070205080204" pitchFamily="50" charset="-128"/>
            </a:rPr>
            <a:t>千円、皆増）や、病院事業会計負担金の増（対前年度比＋</a:t>
          </a:r>
          <a:r>
            <a:rPr kumimoji="1" lang="en-US" altLang="ja-JP" sz="1200">
              <a:latin typeface="ＭＳ Ｐゴシック" panose="020B0600070205080204" pitchFamily="50" charset="-128"/>
              <a:ea typeface="ＭＳ Ｐゴシック" panose="020B0600070205080204" pitchFamily="50" charset="-128"/>
            </a:rPr>
            <a:t>144,618</a:t>
          </a:r>
          <a:r>
            <a:rPr kumimoji="1" lang="ja-JP" altLang="en-US" sz="1200">
              <a:latin typeface="ＭＳ Ｐゴシック" panose="020B0600070205080204" pitchFamily="50" charset="-128"/>
              <a:ea typeface="ＭＳ Ｐゴシック" panose="020B0600070205080204" pitchFamily="50" charset="-128"/>
            </a:rPr>
            <a:t>千円、</a:t>
          </a:r>
          <a:r>
            <a:rPr kumimoji="1" lang="en-US" altLang="ja-JP" sz="1200">
              <a:latin typeface="ＭＳ Ｐゴシック" panose="020B0600070205080204" pitchFamily="50" charset="-128"/>
              <a:ea typeface="ＭＳ Ｐゴシック" panose="020B0600070205080204" pitchFamily="50" charset="-128"/>
            </a:rPr>
            <a:t>24.3</a:t>
          </a:r>
          <a:r>
            <a:rPr kumimoji="1" lang="ja-JP" altLang="en-US" sz="1200">
              <a:latin typeface="ＭＳ Ｐゴシック" panose="020B0600070205080204" pitchFamily="50" charset="-128"/>
              <a:ea typeface="ＭＳ Ｐゴシック" panose="020B0600070205080204" pitchFamily="50" charset="-128"/>
            </a:rPr>
            <a:t>％増）等により、補助費等の全体としては増となった。</a:t>
          </a:r>
        </a:p>
        <a:p>
          <a:r>
            <a:rPr kumimoji="1" lang="ja-JP" altLang="en-US" sz="1200">
              <a:latin typeface="ＭＳ Ｐゴシック" panose="020B0600070205080204" pitchFamily="50" charset="-128"/>
              <a:ea typeface="ＭＳ Ｐゴシック" panose="020B0600070205080204" pitchFamily="50" charset="-128"/>
            </a:rPr>
            <a:t>病院事業や下水道事業、一部事務組合への繰出を行っているため、全国平均及び県平均より高い傾向にある。</a:t>
          </a:r>
        </a:p>
        <a:p>
          <a:r>
            <a:rPr kumimoji="1" lang="ja-JP" altLang="en-US" sz="1200">
              <a:latin typeface="ＭＳ Ｐゴシック" panose="020B0600070205080204" pitchFamily="50" charset="-128"/>
              <a:ea typeface="ＭＳ Ｐゴシック" panose="020B0600070205080204" pitchFamily="50" charset="-128"/>
            </a:rPr>
            <a:t>今後も、補助対象事業や補助金額の見直しを行うとともに、企業会計や一部事務組合についても適正な財政運営に努めるようさらなる精査を図っていく。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117856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5963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124714</xdr:rowOff>
    </xdr:from>
    <xdr:to>
      <xdr:col>78</xdr:col>
      <xdr:colOff>69850</xdr:colOff>
      <xdr:row>38</xdr:row>
      <xdr:rowOff>81280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4683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124714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3860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42418</xdr:rowOff>
    </xdr:from>
    <xdr:to>
      <xdr:col>69</xdr:col>
      <xdr:colOff>92075</xdr:colOff>
      <xdr:row>38</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386068"/>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67056</xdr:rowOff>
    </xdr:from>
    <xdr:to>
      <xdr:col>82</xdr:col>
      <xdr:colOff>158750</xdr:colOff>
      <xdr:row>38</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39133</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163068</xdr:rowOff>
    </xdr:from>
    <xdr:to>
      <xdr:col>69</xdr:col>
      <xdr:colOff>142875</xdr:colOff>
      <xdr:row>37</xdr:row>
      <xdr:rowOff>93218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新規地方債の発行抑制と高金利時代に借り入れた地方債の償還が着実に進んだことによる元利償還金の減により、公債費に係る経常収支比率は前年度から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ポイント減となり、依然として類似団体平均や全国平均、県内平均を下回っている。</a:t>
          </a:r>
        </a:p>
        <a:p>
          <a:r>
            <a:rPr kumimoji="1" lang="ja-JP" altLang="en-US" sz="1300">
              <a:latin typeface="ＭＳ Ｐゴシック" panose="020B0600070205080204" pitchFamily="50" charset="-128"/>
              <a:ea typeface="ＭＳ Ｐゴシック" panose="020B0600070205080204" pitchFamily="50" charset="-128"/>
            </a:rPr>
            <a:t>今後も計画的な事業実施と公債費の平準化により、引き続き健全な財政運営に努める。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55154</xdr:rowOff>
    </xdr:from>
    <xdr:to>
      <xdr:col>24</xdr:col>
      <xdr:colOff>25400</xdr:colOff>
      <xdr:row>74</xdr:row>
      <xdr:rowOff>140063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742454"/>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140063</xdr:rowOff>
    </xdr:from>
    <xdr:to>
      <xdr:col>19</xdr:col>
      <xdr:colOff>187325</xdr:colOff>
      <xdr:row>75</xdr:row>
      <xdr:rowOff>33927</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282736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33927</xdr:rowOff>
    </xdr:from>
    <xdr:to>
      <xdr:col>15</xdr:col>
      <xdr:colOff>98425</xdr:colOff>
      <xdr:row>75</xdr:row>
      <xdr:rowOff>86178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289267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86178</xdr:rowOff>
    </xdr:from>
    <xdr:to>
      <xdr:col>11</xdr:col>
      <xdr:colOff>9525</xdr:colOff>
      <xdr:row>75</xdr:row>
      <xdr:rowOff>112304</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449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4354</xdr:rowOff>
    </xdr:from>
    <xdr:to>
      <xdr:col>24</xdr:col>
      <xdr:colOff>76200</xdr:colOff>
      <xdr:row>74</xdr:row>
      <xdr:rowOff>105954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69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84381</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60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89263</xdr:rowOff>
    </xdr:from>
    <xdr:to>
      <xdr:col>20</xdr:col>
      <xdr:colOff>38100</xdr:colOff>
      <xdr:row>75</xdr:row>
      <xdr:rowOff>19413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29590</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54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154577</xdr:rowOff>
    </xdr:from>
    <xdr:to>
      <xdr:col>15</xdr:col>
      <xdr:colOff>149225</xdr:colOff>
      <xdr:row>75</xdr:row>
      <xdr:rowOff>84727</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8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94904</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61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35378</xdr:rowOff>
    </xdr:from>
    <xdr:to>
      <xdr:col>11</xdr:col>
      <xdr:colOff>60325</xdr:colOff>
      <xdr:row>75</xdr:row>
      <xdr:rowOff>136978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9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147155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6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61504</xdr:rowOff>
    </xdr:from>
    <xdr:to>
      <xdr:col>6</xdr:col>
      <xdr:colOff>171450</xdr:colOff>
      <xdr:row>75</xdr:row>
      <xdr:rowOff>163103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1831</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8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県内平均も依然として下回っているが、今後も少子高齢化の進展から扶助費等の伸びが見込まれ、人口減少も懸念されるため、さらなる削減を図る必要がある。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66039</xdr:rowOff>
    </xdr:from>
    <xdr:to>
      <xdr:col>82</xdr:col>
      <xdr:colOff>107950</xdr:colOff>
      <xdr:row>77</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096239"/>
          <a:ext cx="8382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76</xdr:row>
      <xdr:rowOff>66039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2981940"/>
          <a:ext cx="889000" cy="11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43180</xdr:rowOff>
    </xdr:from>
    <xdr:to>
      <xdr:col>73</xdr:col>
      <xdr:colOff>180975</xdr:colOff>
      <xdr:row>75</xdr:row>
      <xdr:rowOff>123190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27304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43180</xdr:rowOff>
    </xdr:from>
    <xdr:to>
      <xdr:col>69</xdr:col>
      <xdr:colOff>92075</xdr:colOff>
      <xdr:row>75</xdr:row>
      <xdr:rowOff>85090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27304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143527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15239</xdr:rowOff>
    </xdr:from>
    <xdr:to>
      <xdr:col>78</xdr:col>
      <xdr:colOff>120650</xdr:colOff>
      <xdr:row>76</xdr:row>
      <xdr:rowOff>116839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101616</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131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158766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163830</xdr:rowOff>
    </xdr:from>
    <xdr:to>
      <xdr:col>69</xdr:col>
      <xdr:colOff>142875</xdr:colOff>
      <xdr:row>74</xdr:row>
      <xdr:rowOff>93980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78757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76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34290</xdr:rowOff>
    </xdr:from>
    <xdr:to>
      <xdr:col>65</xdr:col>
      <xdr:colOff>53975</xdr:colOff>
      <xdr:row>75</xdr:row>
      <xdr:rowOff>135890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146067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35865</xdr:rowOff>
    </xdr:from>
    <xdr:to>
      <xdr:col>29</xdr:col>
      <xdr:colOff>127000</xdr:colOff>
      <xdr:row>19</xdr:row>
      <xdr:rowOff>41557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169590"/>
          <a:ext cx="647700" cy="177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41557</xdr:rowOff>
    </xdr:from>
    <xdr:to>
      <xdr:col>26</xdr:col>
      <xdr:colOff>50800</xdr:colOff>
      <xdr:row>19</xdr:row>
      <xdr:rowOff>102890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46732"/>
          <a:ext cx="698500" cy="61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97015</xdr:rowOff>
    </xdr:from>
    <xdr:to>
      <xdr:col>22</xdr:col>
      <xdr:colOff>114300</xdr:colOff>
      <xdr:row>19</xdr:row>
      <xdr:rowOff>102890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402190"/>
          <a:ext cx="698500" cy="58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87208</xdr:rowOff>
    </xdr:from>
    <xdr:to>
      <xdr:col>18</xdr:col>
      <xdr:colOff>177800</xdr:colOff>
      <xdr:row>19</xdr:row>
      <xdr:rowOff>97015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92383"/>
          <a:ext cx="698500" cy="9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156515</xdr:rowOff>
    </xdr:from>
    <xdr:to>
      <xdr:col>29</xdr:col>
      <xdr:colOff>177800</xdr:colOff>
      <xdr:row>18</xdr:row>
      <xdr:rowOff>86665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1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128592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90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162207</xdr:rowOff>
    </xdr:from>
    <xdr:to>
      <xdr:col>26</xdr:col>
      <xdr:colOff>101600</xdr:colOff>
      <xdr:row>19</xdr:row>
      <xdr:rowOff>92357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95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77134</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8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52090</xdr:rowOff>
    </xdr:from>
    <xdr:to>
      <xdr:col>22</xdr:col>
      <xdr:colOff>165100</xdr:colOff>
      <xdr:row>19</xdr:row>
      <xdr:rowOff>153690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57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138467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46215</xdr:rowOff>
    </xdr:from>
    <xdr:to>
      <xdr:col>19</xdr:col>
      <xdr:colOff>38100</xdr:colOff>
      <xdr:row>19</xdr:row>
      <xdr:rowOff>147815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51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132592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37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36408</xdr:rowOff>
    </xdr:from>
    <xdr:to>
      <xdr:col>15</xdr:col>
      <xdr:colOff>101600</xdr:colOff>
      <xdr:row>19</xdr:row>
      <xdr:rowOff>138008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3415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122785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27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195813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2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143497</xdr:rowOff>
    </xdr:from>
    <xdr:to>
      <xdr:col>29</xdr:col>
      <xdr:colOff>127000</xdr:colOff>
      <xdr:row>37</xdr:row>
      <xdr:rowOff>185636</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096747"/>
          <a:ext cx="647700" cy="213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143497</xdr:rowOff>
    </xdr:from>
    <xdr:to>
      <xdr:col>26</xdr:col>
      <xdr:colOff>50800</xdr:colOff>
      <xdr:row>37</xdr:row>
      <xdr:rowOff>39484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96747"/>
          <a:ext cx="698500" cy="674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166281</xdr:rowOff>
    </xdr:from>
    <xdr:to>
      <xdr:col>22</xdr:col>
      <xdr:colOff>114300</xdr:colOff>
      <xdr:row>37</xdr:row>
      <xdr:rowOff>39484</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119531"/>
          <a:ext cx="698500" cy="44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166281</xdr:rowOff>
    </xdr:from>
    <xdr:to>
      <xdr:col>18</xdr:col>
      <xdr:colOff>177800</xdr:colOff>
      <xdr:row>37</xdr:row>
      <xdr:rowOff>117704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19531"/>
          <a:ext cx="698500" cy="122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134836</xdr:rowOff>
    </xdr:from>
    <xdr:to>
      <xdr:col>29</xdr:col>
      <xdr:colOff>177800</xdr:colOff>
      <xdr:row>37</xdr:row>
      <xdr:rowOff>236436</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59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43413</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6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92697</xdr:rowOff>
    </xdr:from>
    <xdr:to>
      <xdr:col>26</xdr:col>
      <xdr:colOff>101600</xdr:colOff>
      <xdr:row>37</xdr:row>
      <xdr:rowOff>22847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045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7624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132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160134</xdr:rowOff>
    </xdr:from>
    <xdr:to>
      <xdr:col>22</xdr:col>
      <xdr:colOff>165100</xdr:colOff>
      <xdr:row>37</xdr:row>
      <xdr:rowOff>90284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1133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75061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9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115481</xdr:rowOff>
    </xdr:from>
    <xdr:to>
      <xdr:col>19</xdr:col>
      <xdr:colOff>38100</xdr:colOff>
      <xdr:row>37</xdr:row>
      <xdr:rowOff>45631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68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30408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5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66904</xdr:rowOff>
    </xdr:from>
    <xdr:to>
      <xdr:col>15</xdr:col>
      <xdr:colOff>101600</xdr:colOff>
      <xdr:row>37</xdr:row>
      <xdr:rowOff>168504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916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153281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77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116,209
111,285
47.42
54,224,869
50,258,399
2,842,861
27,159,178
10,925,189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124613</xdr:rowOff>
    </xdr:from>
    <xdr:to>
      <xdr:col>24</xdr:col>
      <xdr:colOff>63500</xdr:colOff>
      <xdr:row>39</xdr:row>
      <xdr:rowOff>62106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68263"/>
          <a:ext cx="838200" cy="280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45615</xdr:rowOff>
    </xdr:from>
    <xdr:to>
      <xdr:col>19</xdr:col>
      <xdr:colOff>177800</xdr:colOff>
      <xdr:row>39</xdr:row>
      <xdr:rowOff>62106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732165"/>
          <a:ext cx="889000" cy="1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35818</xdr:rowOff>
    </xdr:from>
    <xdr:to>
      <xdr:col>15</xdr:col>
      <xdr:colOff>50800</xdr:colOff>
      <xdr:row>39</xdr:row>
      <xdr:rowOff>45615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72236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35818</xdr:rowOff>
    </xdr:from>
    <xdr:to>
      <xdr:col>10</xdr:col>
      <xdr:colOff>114300</xdr:colOff>
      <xdr:row>39</xdr:row>
      <xdr:rowOff>70989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722368"/>
          <a:ext cx="889000" cy="3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73813</xdr:rowOff>
    </xdr:from>
    <xdr:to>
      <xdr:col>24</xdr:col>
      <xdr:colOff>114300</xdr:colOff>
      <xdr:row>38</xdr:row>
      <xdr:rowOff>3963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52240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9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11306</xdr:rowOff>
    </xdr:from>
    <xdr:to>
      <xdr:col>20</xdr:col>
      <xdr:colOff>38100</xdr:colOff>
      <xdr:row>39</xdr:row>
      <xdr:rowOff>112906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69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104033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79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166265</xdr:rowOff>
    </xdr:from>
    <xdr:to>
      <xdr:col>15</xdr:col>
      <xdr:colOff>101600</xdr:colOff>
      <xdr:row>39</xdr:row>
      <xdr:rowOff>96415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68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87542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774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156468</xdr:rowOff>
    </xdr:from>
    <xdr:to>
      <xdr:col>10</xdr:col>
      <xdr:colOff>165100</xdr:colOff>
      <xdr:row>39</xdr:row>
      <xdr:rowOff>86618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7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77745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64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20189</xdr:rowOff>
    </xdr:from>
    <xdr:to>
      <xdr:col>6</xdr:col>
      <xdr:colOff>38100</xdr:colOff>
      <xdr:row>39</xdr:row>
      <xdr:rowOff>121789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7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112916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83190</xdr:rowOff>
    </xdr:from>
    <xdr:to>
      <xdr:col>24</xdr:col>
      <xdr:colOff>63500</xdr:colOff>
      <xdr:row>55</xdr:row>
      <xdr:rowOff>125641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12940"/>
          <a:ext cx="838200" cy="4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110269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197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101433</xdr:rowOff>
    </xdr:from>
    <xdr:to>
      <xdr:col>19</xdr:col>
      <xdr:colOff>177800</xdr:colOff>
      <xdr:row>55</xdr:row>
      <xdr:rowOff>125641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531183"/>
          <a:ext cx="889000" cy="2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122834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20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101433</xdr:rowOff>
    </xdr:from>
    <xdr:to>
      <xdr:col>15</xdr:col>
      <xdr:colOff>50800</xdr:colOff>
      <xdr:row>55</xdr:row>
      <xdr:rowOff>149621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531183"/>
          <a:ext cx="889000" cy="4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98945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1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149621</xdr:rowOff>
    </xdr:from>
    <xdr:to>
      <xdr:col>10</xdr:col>
      <xdr:colOff>114300</xdr:colOff>
      <xdr:row>56</xdr:row>
      <xdr:rowOff>156662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579371"/>
          <a:ext cx="889000" cy="17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7162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26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113941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372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32390</xdr:rowOff>
    </xdr:from>
    <xdr:to>
      <xdr:col>24</xdr:col>
      <xdr:colOff>114300</xdr:colOff>
      <xdr:row>55</xdr:row>
      <xdr:rowOff>133990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6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10817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4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74841</xdr:rowOff>
    </xdr:from>
    <xdr:to>
      <xdr:col>20</xdr:col>
      <xdr:colOff>38100</xdr:colOff>
      <xdr:row>56</xdr:row>
      <xdr:rowOff>4991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0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167568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9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50633</xdr:rowOff>
    </xdr:from>
    <xdr:to>
      <xdr:col>15</xdr:col>
      <xdr:colOff>101600</xdr:colOff>
      <xdr:row>55</xdr:row>
      <xdr:rowOff>152233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48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143360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7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98821</xdr:rowOff>
    </xdr:from>
    <xdr:to>
      <xdr:col>10</xdr:col>
      <xdr:colOff>165100</xdr:colOff>
      <xdr:row>56</xdr:row>
      <xdr:rowOff>28971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5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20098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2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105862</xdr:rowOff>
    </xdr:from>
    <xdr:to>
      <xdr:col>6</xdr:col>
      <xdr:colOff>38100</xdr:colOff>
      <xdr:row>57</xdr:row>
      <xdr:rowOff>36012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27139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79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42672</xdr:rowOff>
    </xdr:from>
    <xdr:to>
      <xdr:col>24</xdr:col>
      <xdr:colOff>63500</xdr:colOff>
      <xdr:row>76</xdr:row>
      <xdr:rowOff>57913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72872"/>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50309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3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57913</xdr:rowOff>
    </xdr:from>
    <xdr:to>
      <xdr:col>19</xdr:col>
      <xdr:colOff>177800</xdr:colOff>
      <xdr:row>76</xdr:row>
      <xdr:rowOff>104648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088113"/>
          <a:ext cx="889000" cy="4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3954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69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104648</xdr:rowOff>
    </xdr:from>
    <xdr:to>
      <xdr:col>15</xdr:col>
      <xdr:colOff>50800</xdr:colOff>
      <xdr:row>76</xdr:row>
      <xdr:rowOff>114427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34848"/>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25417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22225</xdr:rowOff>
    </xdr:from>
    <xdr:to>
      <xdr:col>10</xdr:col>
      <xdr:colOff>114300</xdr:colOff>
      <xdr:row>76</xdr:row>
      <xdr:rowOff>114427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052425"/>
          <a:ext cx="889000" cy="9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34053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163322</xdr:rowOff>
    </xdr:from>
    <xdr:to>
      <xdr:col>24</xdr:col>
      <xdr:colOff>114300</xdr:colOff>
      <xdr:row>76</xdr:row>
      <xdr:rowOff>93472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2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141749</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00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7113</xdr:rowOff>
    </xdr:from>
    <xdr:to>
      <xdr:col>20</xdr:col>
      <xdr:colOff>38100</xdr:colOff>
      <xdr:row>76</xdr:row>
      <xdr:rowOff>108713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3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99840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3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53848</xdr:rowOff>
    </xdr:from>
    <xdr:to>
      <xdr:col>15</xdr:col>
      <xdr:colOff>101600</xdr:colOff>
      <xdr:row>76</xdr:row>
      <xdr:rowOff>155448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146575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63627</xdr:rowOff>
    </xdr:from>
    <xdr:to>
      <xdr:col>10</xdr:col>
      <xdr:colOff>165100</xdr:colOff>
      <xdr:row>76</xdr:row>
      <xdr:rowOff>165227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09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156354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18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142875</xdr:rowOff>
    </xdr:from>
    <xdr:to>
      <xdr:col>6</xdr:col>
      <xdr:colOff>38100</xdr:colOff>
      <xdr:row>76</xdr:row>
      <xdr:rowOff>73025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00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89552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77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166790</xdr:rowOff>
    </xdr:from>
    <xdr:to>
      <xdr:col>24</xdr:col>
      <xdr:colOff>63500</xdr:colOff>
      <xdr:row>96</xdr:row>
      <xdr:rowOff>121892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54540"/>
          <a:ext cx="838200" cy="12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122361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5895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121892</xdr:rowOff>
    </xdr:from>
    <xdr:to>
      <xdr:col>19</xdr:col>
      <xdr:colOff>177800</xdr:colOff>
      <xdr:row>97</xdr:row>
      <xdr:rowOff>149507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81092"/>
          <a:ext cx="889000" cy="19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61318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006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17445</xdr:rowOff>
    </xdr:from>
    <xdr:to>
      <xdr:col>15</xdr:col>
      <xdr:colOff>50800</xdr:colOff>
      <xdr:row>97</xdr:row>
      <xdr:rowOff>149507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76645"/>
          <a:ext cx="889000" cy="30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83011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199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17445</xdr:rowOff>
    </xdr:from>
    <xdr:to>
      <xdr:col>10</xdr:col>
      <xdr:colOff>114300</xdr:colOff>
      <xdr:row>99</xdr:row>
      <xdr:rowOff>17216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76645"/>
          <a:ext cx="889000" cy="51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115990</xdr:rowOff>
    </xdr:from>
    <xdr:to>
      <xdr:col>24</xdr:col>
      <xdr:colOff>114300</xdr:colOff>
      <xdr:row>96</xdr:row>
      <xdr:rowOff>46140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40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30917</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1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71092</xdr:rowOff>
    </xdr:from>
    <xdr:to>
      <xdr:col>20</xdr:col>
      <xdr:colOff>38100</xdr:colOff>
      <xdr:row>97</xdr:row>
      <xdr:rowOff>1242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3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163819</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2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98707</xdr:rowOff>
    </xdr:from>
    <xdr:to>
      <xdr:col>15</xdr:col>
      <xdr:colOff>101600</xdr:colOff>
      <xdr:row>98</xdr:row>
      <xdr:rowOff>28857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2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19984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82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138095</xdr:rowOff>
    </xdr:from>
    <xdr:to>
      <xdr:col>10</xdr:col>
      <xdr:colOff>165100</xdr:colOff>
      <xdr:row>96</xdr:row>
      <xdr:rowOff>68245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59372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518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137866</xdr:rowOff>
    </xdr:from>
    <xdr:to>
      <xdr:col>6</xdr:col>
      <xdr:colOff>38100</xdr:colOff>
      <xdr:row>99</xdr:row>
      <xdr:rowOff>68016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9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59143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03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20218</xdr:rowOff>
    </xdr:from>
    <xdr:to>
      <xdr:col>55</xdr:col>
      <xdr:colOff>0</xdr:colOff>
      <xdr:row>38</xdr:row>
      <xdr:rowOff>49670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535318"/>
          <a:ext cx="838200" cy="2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124892</xdr:rowOff>
    </xdr:from>
    <xdr:to>
      <xdr:col>50</xdr:col>
      <xdr:colOff>114300</xdr:colOff>
      <xdr:row>38</xdr:row>
      <xdr:rowOff>49670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68542"/>
          <a:ext cx="889000" cy="9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56426</xdr:rowOff>
    </xdr:from>
    <xdr:to>
      <xdr:col>45</xdr:col>
      <xdr:colOff>177800</xdr:colOff>
      <xdr:row>37</xdr:row>
      <xdr:rowOff>124892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00076"/>
          <a:ext cx="889000" cy="68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156201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15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100470</xdr:rowOff>
    </xdr:from>
    <xdr:to>
      <xdr:col>41</xdr:col>
      <xdr:colOff>50800</xdr:colOff>
      <xdr:row>37</xdr:row>
      <xdr:rowOff>56426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243970"/>
          <a:ext cx="889000" cy="115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152976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49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123613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492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140869</xdr:rowOff>
    </xdr:from>
    <xdr:to>
      <xdr:col>55</xdr:col>
      <xdr:colOff>50800</xdr:colOff>
      <xdr:row>38</xdr:row>
      <xdr:rowOff>71019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8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119296</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6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170320</xdr:rowOff>
    </xdr:from>
    <xdr:to>
      <xdr:col>50</xdr:col>
      <xdr:colOff>165100</xdr:colOff>
      <xdr:row>38</xdr:row>
      <xdr:rowOff>100470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5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91597</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6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74092</xdr:rowOff>
    </xdr:from>
    <xdr:to>
      <xdr:col>46</xdr:col>
      <xdr:colOff>38100</xdr:colOff>
      <xdr:row>38</xdr:row>
      <xdr:rowOff>4242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1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166819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10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5626</xdr:rowOff>
    </xdr:from>
    <xdr:to>
      <xdr:col>41</xdr:col>
      <xdr:colOff>101600</xdr:colOff>
      <xdr:row>37</xdr:row>
      <xdr:rowOff>107226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4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123753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12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49670</xdr:rowOff>
    </xdr:from>
    <xdr:to>
      <xdr:col>36</xdr:col>
      <xdr:colOff>165100</xdr:colOff>
      <xdr:row>30</xdr:row>
      <xdr:rowOff>151270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9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142397</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285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53886</xdr:rowOff>
    </xdr:from>
    <xdr:to>
      <xdr:col>55</xdr:col>
      <xdr:colOff>0</xdr:colOff>
      <xdr:row>55</xdr:row>
      <xdr:rowOff>112599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312186"/>
          <a:ext cx="838200" cy="2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14520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15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112599</xdr:rowOff>
    </xdr:from>
    <xdr:to>
      <xdr:col>50</xdr:col>
      <xdr:colOff>114300</xdr:colOff>
      <xdr:row>56</xdr:row>
      <xdr:rowOff>24092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42349"/>
          <a:ext cx="889000" cy="8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153205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92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24092</xdr:rowOff>
    </xdr:from>
    <xdr:to>
      <xdr:col>45</xdr:col>
      <xdr:colOff>177800</xdr:colOff>
      <xdr:row>57</xdr:row>
      <xdr:rowOff>165291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25292"/>
          <a:ext cx="889000" cy="3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95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165291</xdr:rowOff>
    </xdr:from>
    <xdr:to>
      <xdr:col>41</xdr:col>
      <xdr:colOff>50800</xdr:colOff>
      <xdr:row>58</xdr:row>
      <xdr:rowOff>99352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937941"/>
          <a:ext cx="889000" cy="10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39171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64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119194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48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3086</xdr:rowOff>
    </xdr:from>
    <xdr:to>
      <xdr:col>55</xdr:col>
      <xdr:colOff>50800</xdr:colOff>
      <xdr:row>54</xdr:row>
      <xdr:rowOff>104686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6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25963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1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61799</xdr:rowOff>
    </xdr:from>
    <xdr:to>
      <xdr:col>50</xdr:col>
      <xdr:colOff>165100</xdr:colOff>
      <xdr:row>55</xdr:row>
      <xdr:rowOff>163399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9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8476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6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144742</xdr:rowOff>
    </xdr:from>
    <xdr:to>
      <xdr:col>46</xdr:col>
      <xdr:colOff>38100</xdr:colOff>
      <xdr:row>56</xdr:row>
      <xdr:rowOff>74892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57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91419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34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114491</xdr:rowOff>
    </xdr:from>
    <xdr:to>
      <xdr:col>41</xdr:col>
      <xdr:colOff>101600</xdr:colOff>
      <xdr:row>58</xdr:row>
      <xdr:rowOff>44641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8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35768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7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48552</xdr:rowOff>
    </xdr:from>
    <xdr:to>
      <xdr:col>36</xdr:col>
      <xdr:colOff>165100</xdr:colOff>
      <xdr:row>58</xdr:row>
      <xdr:rowOff>150152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9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141279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1008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73177</xdr:rowOff>
    </xdr:from>
    <xdr:to>
      <xdr:col>55</xdr:col>
      <xdr:colOff>0</xdr:colOff>
      <xdr:row>78</xdr:row>
      <xdr:rowOff>145431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274827"/>
          <a:ext cx="838200" cy="24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123872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325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145431</xdr:rowOff>
    </xdr:from>
    <xdr:to>
      <xdr:col>50</xdr:col>
      <xdr:colOff>114300</xdr:colOff>
      <xdr:row>79</xdr:row>
      <xdr:rowOff>71887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18531"/>
          <a:ext cx="889000" cy="9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146970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7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44799</xdr:rowOff>
    </xdr:from>
    <xdr:to>
      <xdr:col>45</xdr:col>
      <xdr:colOff>177800</xdr:colOff>
      <xdr:row>79</xdr:row>
      <xdr:rowOff>71887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89349"/>
          <a:ext cx="889000" cy="2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169276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9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165483</xdr:rowOff>
    </xdr:from>
    <xdr:to>
      <xdr:col>41</xdr:col>
      <xdr:colOff>50800</xdr:colOff>
      <xdr:row>79</xdr:row>
      <xdr:rowOff>44799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538583"/>
          <a:ext cx="889000" cy="5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80105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1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22377</xdr:rowOff>
    </xdr:from>
    <xdr:to>
      <xdr:col>55</xdr:col>
      <xdr:colOff>50800</xdr:colOff>
      <xdr:row>77</xdr:row>
      <xdr:rowOff>123977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45254</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0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94631</xdr:rowOff>
    </xdr:from>
    <xdr:to>
      <xdr:col>50</xdr:col>
      <xdr:colOff>165100</xdr:colOff>
      <xdr:row>79</xdr:row>
      <xdr:rowOff>24781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67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15908</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6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21087</xdr:rowOff>
    </xdr:from>
    <xdr:to>
      <xdr:col>46</xdr:col>
      <xdr:colOff>38100</xdr:colOff>
      <xdr:row>79</xdr:row>
      <xdr:rowOff>122687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6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113814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65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165449</xdr:rowOff>
    </xdr:from>
    <xdr:to>
      <xdr:col>41</xdr:col>
      <xdr:colOff>101600</xdr:colOff>
      <xdr:row>79</xdr:row>
      <xdr:rowOff>95599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8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86726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63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114683</xdr:rowOff>
    </xdr:from>
    <xdr:to>
      <xdr:col>36</xdr:col>
      <xdr:colOff>165100</xdr:colOff>
      <xdr:row>79</xdr:row>
      <xdr:rowOff>44833</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8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35960</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8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65024</xdr:rowOff>
    </xdr:from>
    <xdr:to>
      <xdr:col>55</xdr:col>
      <xdr:colOff>0</xdr:colOff>
      <xdr:row>95</xdr:row>
      <xdr:rowOff>82435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352774"/>
          <a:ext cx="838200" cy="1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104436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392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79730</xdr:rowOff>
    </xdr:from>
    <xdr:to>
      <xdr:col>50</xdr:col>
      <xdr:colOff>114300</xdr:colOff>
      <xdr:row>95</xdr:row>
      <xdr:rowOff>82435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367480"/>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37710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79730</xdr:rowOff>
    </xdr:from>
    <xdr:to>
      <xdr:col>45</xdr:col>
      <xdr:colOff>177800</xdr:colOff>
      <xdr:row>97</xdr:row>
      <xdr:rowOff>100571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367480"/>
          <a:ext cx="889000" cy="36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52354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8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100571</xdr:rowOff>
    </xdr:from>
    <xdr:to>
      <xdr:col>41</xdr:col>
      <xdr:colOff>50800</xdr:colOff>
      <xdr:row>97</xdr:row>
      <xdr:rowOff>119723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6972300" y="16731221"/>
          <a:ext cx="88900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114343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4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53345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34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14224</xdr:rowOff>
    </xdr:from>
    <xdr:to>
      <xdr:col>55</xdr:col>
      <xdr:colOff>50800</xdr:colOff>
      <xdr:row>95</xdr:row>
      <xdr:rowOff>115824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0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37101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1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31635</xdr:rowOff>
    </xdr:from>
    <xdr:to>
      <xdr:col>50</xdr:col>
      <xdr:colOff>165100</xdr:colOff>
      <xdr:row>95</xdr:row>
      <xdr:rowOff>133235</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31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149762</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09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28930</xdr:rowOff>
    </xdr:from>
    <xdr:to>
      <xdr:col>46</xdr:col>
      <xdr:colOff>38100</xdr:colOff>
      <xdr:row>95</xdr:row>
      <xdr:rowOff>130530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1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147057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09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49771</xdr:rowOff>
    </xdr:from>
    <xdr:to>
      <xdr:col>41</xdr:col>
      <xdr:colOff>101600</xdr:colOff>
      <xdr:row>97</xdr:row>
      <xdr:rowOff>151371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8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142498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77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68923</xdr:rowOff>
    </xdr:from>
    <xdr:to>
      <xdr:col>36</xdr:col>
      <xdr:colOff>165100</xdr:colOff>
      <xdr:row>97</xdr:row>
      <xdr:rowOff>170523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69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161650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7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123622</xdr:rowOff>
    </xdr:from>
    <xdr:to>
      <xdr:col>85</xdr:col>
      <xdr:colOff>127000</xdr:colOff>
      <xdr:row>77</xdr:row>
      <xdr:rowOff>167475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325272"/>
          <a:ext cx="8382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82245</xdr:rowOff>
    </xdr:from>
    <xdr:to>
      <xdr:col>81</xdr:col>
      <xdr:colOff>50800</xdr:colOff>
      <xdr:row>77</xdr:row>
      <xdr:rowOff>123622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283895"/>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54432</xdr:rowOff>
    </xdr:from>
    <xdr:to>
      <xdr:col>76</xdr:col>
      <xdr:colOff>114300</xdr:colOff>
      <xdr:row>77</xdr:row>
      <xdr:rowOff>82245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256082"/>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46813</xdr:rowOff>
    </xdr:from>
    <xdr:to>
      <xdr:col>71</xdr:col>
      <xdr:colOff>177800</xdr:colOff>
      <xdr:row>77</xdr:row>
      <xdr:rowOff>54432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24846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116675</xdr:rowOff>
    </xdr:from>
    <xdr:to>
      <xdr:col>85</xdr:col>
      <xdr:colOff>177800</xdr:colOff>
      <xdr:row>78</xdr:row>
      <xdr:rowOff>46825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31602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23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72822</xdr:rowOff>
    </xdr:from>
    <xdr:to>
      <xdr:col>81</xdr:col>
      <xdr:colOff>101600</xdr:colOff>
      <xdr:row>78</xdr:row>
      <xdr:rowOff>2972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2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165549</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31445</xdr:rowOff>
    </xdr:from>
    <xdr:to>
      <xdr:col>76</xdr:col>
      <xdr:colOff>165100</xdr:colOff>
      <xdr:row>77</xdr:row>
      <xdr:rowOff>133045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2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124172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32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3632</xdr:rowOff>
    </xdr:from>
    <xdr:to>
      <xdr:col>72</xdr:col>
      <xdr:colOff>38100</xdr:colOff>
      <xdr:row>77</xdr:row>
      <xdr:rowOff>105232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2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96359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167463</xdr:rowOff>
    </xdr:from>
    <xdr:to>
      <xdr:col>67</xdr:col>
      <xdr:colOff>101600</xdr:colOff>
      <xdr:row>77</xdr:row>
      <xdr:rowOff>97613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9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88740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144157</xdr:rowOff>
    </xdr:from>
    <xdr:to>
      <xdr:col>85</xdr:col>
      <xdr:colOff>127000</xdr:colOff>
      <xdr:row>99</xdr:row>
      <xdr:rowOff>34593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46257"/>
          <a:ext cx="838200" cy="6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13839</xdr:rowOff>
    </xdr:from>
    <xdr:to>
      <xdr:col>81</xdr:col>
      <xdr:colOff>50800</xdr:colOff>
      <xdr:row>99</xdr:row>
      <xdr:rowOff>34593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815939"/>
          <a:ext cx="889000" cy="19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13839</xdr:rowOff>
    </xdr:from>
    <xdr:to>
      <xdr:col>76</xdr:col>
      <xdr:colOff>114300</xdr:colOff>
      <xdr:row>98</xdr:row>
      <xdr:rowOff>19603</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815939"/>
          <a:ext cx="889000" cy="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19603</xdr:rowOff>
    </xdr:from>
    <xdr:to>
      <xdr:col>71</xdr:col>
      <xdr:colOff>177800</xdr:colOff>
      <xdr:row>98</xdr:row>
      <xdr:rowOff>110863</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21703"/>
          <a:ext cx="889000" cy="9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93357</xdr:rowOff>
    </xdr:from>
    <xdr:to>
      <xdr:col>85</xdr:col>
      <xdr:colOff>177800</xdr:colOff>
      <xdr:row>99</xdr:row>
      <xdr:rowOff>23507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8284</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10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155243</xdr:rowOff>
    </xdr:from>
    <xdr:to>
      <xdr:col>81</xdr:col>
      <xdr:colOff>101600</xdr:colOff>
      <xdr:row>99</xdr:row>
      <xdr:rowOff>85393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5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76520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7050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134489</xdr:rowOff>
    </xdr:from>
    <xdr:to>
      <xdr:col>76</xdr:col>
      <xdr:colOff>165100</xdr:colOff>
      <xdr:row>98</xdr:row>
      <xdr:rowOff>64639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7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55766</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85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140253</xdr:rowOff>
    </xdr:from>
    <xdr:to>
      <xdr:col>72</xdr:col>
      <xdr:colOff>38100</xdr:colOff>
      <xdr:row>98</xdr:row>
      <xdr:rowOff>70403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7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61530</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86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60063</xdr:rowOff>
    </xdr:from>
    <xdr:to>
      <xdr:col>67</xdr:col>
      <xdr:colOff>101600</xdr:colOff>
      <xdr:row>98</xdr:row>
      <xdr:rowOff>161663</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6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152790</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5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116731</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774581"/>
          <a:ext cx="1269" cy="1010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63408</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54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116731</xdr:rowOff>
    </xdr:from>
    <xdr:to>
      <xdr:col>116</xdr:col>
      <xdr:colOff>152400</xdr:colOff>
      <xdr:row>33</xdr:row>
      <xdr:rowOff>116731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774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100402</xdr:rowOff>
    </xdr:from>
    <xdr:to>
      <xdr:col>116</xdr:col>
      <xdr:colOff>63500</xdr:colOff>
      <xdr:row>34</xdr:row>
      <xdr:rowOff>103015</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5929702"/>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69395</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130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90968</xdr:rowOff>
    </xdr:from>
    <xdr:to>
      <xdr:col>116</xdr:col>
      <xdr:colOff>114300</xdr:colOff>
      <xdr:row>38</xdr:row>
      <xdr:rowOff>21118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4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131536</xdr:rowOff>
    </xdr:from>
    <xdr:to>
      <xdr:col>111</xdr:col>
      <xdr:colOff>177800</xdr:colOff>
      <xdr:row>34</xdr:row>
      <xdr:rowOff>103015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617936"/>
          <a:ext cx="889000" cy="3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52542</xdr:rowOff>
    </xdr:from>
    <xdr:to>
      <xdr:col>112</xdr:col>
      <xdr:colOff>38100</xdr:colOff>
      <xdr:row>37</xdr:row>
      <xdr:rowOff>154142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9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145269</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48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32</xdr:row>
      <xdr:rowOff>42926</xdr:rowOff>
    </xdr:from>
    <xdr:to>
      <xdr:col>107</xdr:col>
      <xdr:colOff>50800</xdr:colOff>
      <xdr:row>32</xdr:row>
      <xdr:rowOff>131536</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5529326"/>
          <a:ext cx="889000" cy="8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54501</xdr:rowOff>
    </xdr:from>
    <xdr:to>
      <xdr:col>107</xdr:col>
      <xdr:colOff>101600</xdr:colOff>
      <xdr:row>37</xdr:row>
      <xdr:rowOff>156101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98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147228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490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130229</xdr:rowOff>
    </xdr:from>
    <xdr:to>
      <xdr:col>102</xdr:col>
      <xdr:colOff>114300</xdr:colOff>
      <xdr:row>32</xdr:row>
      <xdr:rowOff>42926</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273729"/>
          <a:ext cx="889000" cy="25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92928</xdr:rowOff>
    </xdr:from>
    <xdr:to>
      <xdr:col>102</xdr:col>
      <xdr:colOff>165100</xdr:colOff>
      <xdr:row>38</xdr:row>
      <xdr:rowOff>23078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43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14205</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52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107515</xdr:rowOff>
    </xdr:from>
    <xdr:to>
      <xdr:col>98</xdr:col>
      <xdr:colOff>38100</xdr:colOff>
      <xdr:row>38</xdr:row>
      <xdr:rowOff>37664</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511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28791</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54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49602</xdr:rowOff>
    </xdr:from>
    <xdr:to>
      <xdr:col>116</xdr:col>
      <xdr:colOff>114300</xdr:colOff>
      <xdr:row>34</xdr:row>
      <xdr:rowOff>151202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587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72479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73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52215</xdr:rowOff>
    </xdr:from>
    <xdr:to>
      <xdr:col>112</xdr:col>
      <xdr:colOff>38100</xdr:colOff>
      <xdr:row>34</xdr:row>
      <xdr:rowOff>153815</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8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170342</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65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80736</xdr:rowOff>
    </xdr:from>
    <xdr:to>
      <xdr:col>107</xdr:col>
      <xdr:colOff>101600</xdr:colOff>
      <xdr:row>33</xdr:row>
      <xdr:rowOff>10886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5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27413</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67111" y="53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163576</xdr:rowOff>
    </xdr:from>
    <xdr:to>
      <xdr:col>102</xdr:col>
      <xdr:colOff>165100</xdr:colOff>
      <xdr:row>32</xdr:row>
      <xdr:rowOff>93726</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54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110253</xdr:rowOff>
    </xdr:from>
    <xdr:ext cx="534377"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278111" y="525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79429</xdr:rowOff>
    </xdr:from>
    <xdr:to>
      <xdr:col>98</xdr:col>
      <xdr:colOff>38100</xdr:colOff>
      <xdr:row>31</xdr:row>
      <xdr:rowOff>9579</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2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29</xdr:row>
      <xdr:rowOff>26106</xdr:rowOff>
    </xdr:from>
    <xdr:ext cx="534377"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389111" y="499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74168</xdr:rowOff>
    </xdr:from>
    <xdr:to>
      <xdr:col>116</xdr:col>
      <xdr:colOff>63500</xdr:colOff>
      <xdr:row>58</xdr:row>
      <xdr:rowOff>74549</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1826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73558</xdr:rowOff>
    </xdr:from>
    <xdr:to>
      <xdr:col>111</xdr:col>
      <xdr:colOff>177800</xdr:colOff>
      <xdr:row>58</xdr:row>
      <xdr:rowOff>74168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17658"/>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72568</xdr:rowOff>
    </xdr:from>
    <xdr:to>
      <xdr:col>107</xdr:col>
      <xdr:colOff>50800</xdr:colOff>
      <xdr:row>58</xdr:row>
      <xdr:rowOff>73558</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1001666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72568</xdr:rowOff>
    </xdr:from>
    <xdr:to>
      <xdr:col>102</xdr:col>
      <xdr:colOff>114300</xdr:colOff>
      <xdr:row>58</xdr:row>
      <xdr:rowOff>72949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10016668"/>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23749</xdr:rowOff>
    </xdr:from>
    <xdr:to>
      <xdr:col>116</xdr:col>
      <xdr:colOff>114300</xdr:colOff>
      <xdr:row>58</xdr:row>
      <xdr:rowOff>125349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2176</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94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23368</xdr:rowOff>
    </xdr:from>
    <xdr:to>
      <xdr:col>112</xdr:col>
      <xdr:colOff>38100</xdr:colOff>
      <xdr:row>58</xdr:row>
      <xdr:rowOff>124968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116095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22758</xdr:rowOff>
    </xdr:from>
    <xdr:to>
      <xdr:col>107</xdr:col>
      <xdr:colOff>101600</xdr:colOff>
      <xdr:row>58</xdr:row>
      <xdr:rowOff>124358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6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115485</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1005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21768</xdr:rowOff>
    </xdr:from>
    <xdr:to>
      <xdr:col>102</xdr:col>
      <xdr:colOff>165100</xdr:colOff>
      <xdr:row>58</xdr:row>
      <xdr:rowOff>123368</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6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114495</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22149</xdr:rowOff>
    </xdr:from>
    <xdr:to>
      <xdr:col>98</xdr:col>
      <xdr:colOff>38100</xdr:colOff>
      <xdr:row>58</xdr:row>
      <xdr:rowOff>123749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114876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58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138740</xdr:rowOff>
    </xdr:from>
    <xdr:to>
      <xdr:col>116</xdr:col>
      <xdr:colOff>63500</xdr:colOff>
      <xdr:row>76</xdr:row>
      <xdr:rowOff>103809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997490"/>
          <a:ext cx="838200" cy="13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103809</xdr:rowOff>
    </xdr:from>
    <xdr:to>
      <xdr:col>111</xdr:col>
      <xdr:colOff>177800</xdr:colOff>
      <xdr:row>76</xdr:row>
      <xdr:rowOff>147016</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3134009"/>
          <a:ext cx="889000" cy="4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147016</xdr:rowOff>
    </xdr:from>
    <xdr:to>
      <xdr:col>107</xdr:col>
      <xdr:colOff>50800</xdr:colOff>
      <xdr:row>77</xdr:row>
      <xdr:rowOff>31252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3177216"/>
          <a:ext cx="889000" cy="5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31252</xdr:rowOff>
    </xdr:from>
    <xdr:to>
      <xdr:col>102</xdr:col>
      <xdr:colOff>114300</xdr:colOff>
      <xdr:row>77</xdr:row>
      <xdr:rowOff>42270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3232902"/>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87940</xdr:rowOff>
    </xdr:from>
    <xdr:to>
      <xdr:col>116</xdr:col>
      <xdr:colOff>114300</xdr:colOff>
      <xdr:row>76</xdr:row>
      <xdr:rowOff>18089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466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66367</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92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53009</xdr:rowOff>
    </xdr:from>
    <xdr:to>
      <xdr:col>112</xdr:col>
      <xdr:colOff>38100</xdr:colOff>
      <xdr:row>76</xdr:row>
      <xdr:rowOff>154609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308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145736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317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96216</xdr:rowOff>
    </xdr:from>
    <xdr:to>
      <xdr:col>107</xdr:col>
      <xdr:colOff>101600</xdr:colOff>
      <xdr:row>77</xdr:row>
      <xdr:rowOff>26366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31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17493</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3219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151902</xdr:rowOff>
    </xdr:from>
    <xdr:to>
      <xdr:col>102</xdr:col>
      <xdr:colOff>165100</xdr:colOff>
      <xdr:row>77</xdr:row>
      <xdr:rowOff>82052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318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73179</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32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162920</xdr:rowOff>
    </xdr:from>
    <xdr:to>
      <xdr:col>98</xdr:col>
      <xdr:colOff>38100</xdr:colOff>
      <xdr:row>77</xdr:row>
      <xdr:rowOff>93070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9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84197</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8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人件費は、任期の定めのない職員や再任用職員の職員給の増や退職手当の増等により、対前年度比</a:t>
          </a:r>
          <a:r>
            <a:rPr kumimoji="1" lang="en-US" altLang="ja-JP" sz="1300">
              <a:latin typeface="ＭＳ Ｐゴシック" panose="020B0600070205080204" pitchFamily="50" charset="-128"/>
              <a:ea typeface="ＭＳ Ｐゴシック" panose="020B0600070205080204" pitchFamily="50" charset="-128"/>
            </a:rPr>
            <a:t>8,586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59,712</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14,478</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扶助費は、定額減税に係る調整給付費の増等により、対前年度比</a:t>
          </a:r>
          <a:r>
            <a:rPr kumimoji="1" lang="en-US" altLang="ja-JP" sz="1300">
              <a:latin typeface="ＭＳ Ｐゴシック" panose="020B0600070205080204" pitchFamily="50" charset="-128"/>
              <a:ea typeface="ＭＳ Ｐゴシック" panose="020B0600070205080204" pitchFamily="50" charset="-128"/>
            </a:rPr>
            <a:t>5,536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101,315</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15,722</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普通建設事業費は、一般廃棄物の最終処分場建設工事の増等により、対前年度比</a:t>
          </a:r>
          <a:r>
            <a:rPr kumimoji="1" lang="en-US" altLang="ja-JP" sz="1300">
              <a:latin typeface="ＭＳ Ｐゴシック" panose="020B0600070205080204" pitchFamily="50" charset="-128"/>
              <a:ea typeface="ＭＳ Ｐゴシック" panose="020B0600070205080204" pitchFamily="50" charset="-128"/>
            </a:rPr>
            <a:t>18,123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96,757</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29,599</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公債費は、新規地方債の発行抑制と高金利時代に借り入れた地方債の償還が着実に進んだことによる元利償還金の減により、対前年度比</a:t>
          </a:r>
          <a:r>
            <a:rPr kumimoji="1" lang="en-US" altLang="ja-JP" sz="1300">
              <a:latin typeface="ＭＳ Ｐゴシック" panose="020B0600070205080204" pitchFamily="50" charset="-128"/>
              <a:ea typeface="ＭＳ Ｐゴシック" panose="020B0600070205080204" pitchFamily="50" charset="-128"/>
            </a:rPr>
            <a:t>2,302</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11,542</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26,978</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愛知県半田市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116,209
111,285
47.42
54,224,869
50,258,399
2,842,861
27,159,178
10,925,189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23767</xdr:rowOff>
    </xdr:from>
    <xdr:to>
      <xdr:col>24</xdr:col>
      <xdr:colOff>63500</xdr:colOff>
      <xdr:row>35</xdr:row>
      <xdr:rowOff>168547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024517"/>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168547</xdr:rowOff>
    </xdr:from>
    <xdr:to>
      <xdr:col>19</xdr:col>
      <xdr:colOff>177800</xdr:colOff>
      <xdr:row>36</xdr:row>
      <xdr:rowOff>9072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169297"/>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9072</xdr:rowOff>
    </xdr:from>
    <xdr:to>
      <xdr:col>15</xdr:col>
      <xdr:colOff>50800</xdr:colOff>
      <xdr:row>36</xdr:row>
      <xdr:rowOff>130992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181272"/>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80917</xdr:rowOff>
    </xdr:from>
    <xdr:to>
      <xdr:col>10</xdr:col>
      <xdr:colOff>114300</xdr:colOff>
      <xdr:row>36</xdr:row>
      <xdr:rowOff>130992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53117"/>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144417</xdr:rowOff>
    </xdr:from>
    <xdr:to>
      <xdr:col>24</xdr:col>
      <xdr:colOff>114300</xdr:colOff>
      <xdr:row>35</xdr:row>
      <xdr:rowOff>74567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7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122844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5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117747</xdr:rowOff>
    </xdr:from>
    <xdr:to>
      <xdr:col>20</xdr:col>
      <xdr:colOff>38100</xdr:colOff>
      <xdr:row>36</xdr:row>
      <xdr:rowOff>47897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1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39024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21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129722</xdr:rowOff>
    </xdr:from>
    <xdr:to>
      <xdr:col>15</xdr:col>
      <xdr:colOff>101600</xdr:colOff>
      <xdr:row>36</xdr:row>
      <xdr:rowOff>59872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3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50999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2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80192</xdr:rowOff>
    </xdr:from>
    <xdr:to>
      <xdr:col>10</xdr:col>
      <xdr:colOff>165100</xdr:colOff>
      <xdr:row>37</xdr:row>
      <xdr:rowOff>10342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5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1469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4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30117</xdr:rowOff>
    </xdr:from>
    <xdr:to>
      <xdr:col>6</xdr:col>
      <xdr:colOff>38100</xdr:colOff>
      <xdr:row>36</xdr:row>
      <xdr:rowOff>131717</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122844</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128206</xdr:rowOff>
    </xdr:from>
    <xdr:to>
      <xdr:col>24</xdr:col>
      <xdr:colOff>63500</xdr:colOff>
      <xdr:row>59</xdr:row>
      <xdr:rowOff>28169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10072306"/>
          <a:ext cx="838200" cy="7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162484</xdr:rowOff>
    </xdr:from>
    <xdr:to>
      <xdr:col>19</xdr:col>
      <xdr:colOff>177800</xdr:colOff>
      <xdr:row>59</xdr:row>
      <xdr:rowOff>28169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35134"/>
          <a:ext cx="889000" cy="2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162484</xdr:rowOff>
    </xdr:from>
    <xdr:to>
      <xdr:col>15</xdr:col>
      <xdr:colOff>50800</xdr:colOff>
      <xdr:row>58</xdr:row>
      <xdr:rowOff>97269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35134"/>
          <a:ext cx="889000" cy="10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93650</xdr:rowOff>
    </xdr:from>
    <xdr:to>
      <xdr:col>10</xdr:col>
      <xdr:colOff>114300</xdr:colOff>
      <xdr:row>58</xdr:row>
      <xdr:rowOff>97269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37600"/>
          <a:ext cx="889000" cy="1203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77406</xdr:rowOff>
    </xdr:from>
    <xdr:to>
      <xdr:col>24</xdr:col>
      <xdr:colOff>114300</xdr:colOff>
      <xdr:row>59</xdr:row>
      <xdr:rowOff>7556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10021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163783</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936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148819</xdr:rowOff>
    </xdr:from>
    <xdr:to>
      <xdr:col>20</xdr:col>
      <xdr:colOff>38100</xdr:colOff>
      <xdr:row>59</xdr:row>
      <xdr:rowOff>78969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9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70096</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85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111684</xdr:rowOff>
    </xdr:from>
    <xdr:to>
      <xdr:col>15</xdr:col>
      <xdr:colOff>101600</xdr:colOff>
      <xdr:row>58</xdr:row>
      <xdr:rowOff>41834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88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32961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97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46469</xdr:rowOff>
    </xdr:from>
    <xdr:to>
      <xdr:col>10</xdr:col>
      <xdr:colOff>165100</xdr:colOff>
      <xdr:row>58</xdr:row>
      <xdr:rowOff>148069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99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139196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8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42850</xdr:rowOff>
    </xdr:from>
    <xdr:to>
      <xdr:col>6</xdr:col>
      <xdr:colOff>38100</xdr:colOff>
      <xdr:row>51</xdr:row>
      <xdr:rowOff>144450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8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135577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8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44537</xdr:rowOff>
    </xdr:from>
    <xdr:to>
      <xdr:col>24</xdr:col>
      <xdr:colOff>62865</xdr:colOff>
      <xdr:row>76</xdr:row>
      <xdr:rowOff>150543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046037"/>
          <a:ext cx="1270" cy="1134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154370</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18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150543</xdr:rowOff>
    </xdr:from>
    <xdr:to>
      <xdr:col>24</xdr:col>
      <xdr:colOff>152400</xdr:colOff>
      <xdr:row>76</xdr:row>
      <xdr:rowOff>150543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18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162664</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44537</xdr:rowOff>
    </xdr:from>
    <xdr:to>
      <xdr:col>24</xdr:col>
      <xdr:colOff>152400</xdr:colOff>
      <xdr:row>70</xdr:row>
      <xdr:rowOff>44537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046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138574</xdr:rowOff>
    </xdr:from>
    <xdr:to>
      <xdr:col>24</xdr:col>
      <xdr:colOff>63500</xdr:colOff>
      <xdr:row>76</xdr:row>
      <xdr:rowOff>26037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825874"/>
          <a:ext cx="838200" cy="230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58105</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402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35228</xdr:rowOff>
    </xdr:from>
    <xdr:to>
      <xdr:col>24</xdr:col>
      <xdr:colOff>114300</xdr:colOff>
      <xdr:row>73</xdr:row>
      <xdr:rowOff>136828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55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26037</xdr:rowOff>
    </xdr:from>
    <xdr:to>
      <xdr:col>19</xdr:col>
      <xdr:colOff>177800</xdr:colOff>
      <xdr:row>77</xdr:row>
      <xdr:rowOff>3406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056237"/>
          <a:ext cx="889000" cy="14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88067</xdr:rowOff>
    </xdr:from>
    <xdr:to>
      <xdr:col>20</xdr:col>
      <xdr:colOff>38100</xdr:colOff>
      <xdr:row>75</xdr:row>
      <xdr:rowOff>18217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77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34744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55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40357</xdr:rowOff>
    </xdr:from>
    <xdr:to>
      <xdr:col>15</xdr:col>
      <xdr:colOff>50800</xdr:colOff>
      <xdr:row>77</xdr:row>
      <xdr:rowOff>3406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070557"/>
          <a:ext cx="889000" cy="13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63607</xdr:rowOff>
    </xdr:from>
    <xdr:to>
      <xdr:col>15</xdr:col>
      <xdr:colOff>101600</xdr:colOff>
      <xdr:row>75</xdr:row>
      <xdr:rowOff>165207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10284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69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40357</xdr:rowOff>
    </xdr:from>
    <xdr:to>
      <xdr:col>10</xdr:col>
      <xdr:colOff>114300</xdr:colOff>
      <xdr:row>78</xdr:row>
      <xdr:rowOff>90388</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070557"/>
          <a:ext cx="889000" cy="39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90892</xdr:rowOff>
    </xdr:from>
    <xdr:to>
      <xdr:col>10</xdr:col>
      <xdr:colOff>165100</xdr:colOff>
      <xdr:row>75</xdr:row>
      <xdr:rowOff>21042</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77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37569</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553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143993</xdr:rowOff>
    </xdr:from>
    <xdr:to>
      <xdr:col>6</xdr:col>
      <xdr:colOff>38100</xdr:colOff>
      <xdr:row>77</xdr:row>
      <xdr:rowOff>74143</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7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90670</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49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87774</xdr:rowOff>
    </xdr:from>
    <xdr:to>
      <xdr:col>24</xdr:col>
      <xdr:colOff>114300</xdr:colOff>
      <xdr:row>75</xdr:row>
      <xdr:rowOff>17924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77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66201</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753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146687</xdr:rowOff>
    </xdr:from>
    <xdr:to>
      <xdr:col>20</xdr:col>
      <xdr:colOff>38100</xdr:colOff>
      <xdr:row>76</xdr:row>
      <xdr:rowOff>76837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00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67964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09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124056</xdr:rowOff>
    </xdr:from>
    <xdr:to>
      <xdr:col>15</xdr:col>
      <xdr:colOff>101600</xdr:colOff>
      <xdr:row>77</xdr:row>
      <xdr:rowOff>54206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154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45333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246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161007</xdr:rowOff>
    </xdr:from>
    <xdr:to>
      <xdr:col>10</xdr:col>
      <xdr:colOff>165100</xdr:colOff>
      <xdr:row>76</xdr:row>
      <xdr:rowOff>91157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0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82284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112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39588</xdr:rowOff>
    </xdr:from>
    <xdr:to>
      <xdr:col>6</xdr:col>
      <xdr:colOff>38100</xdr:colOff>
      <xdr:row>78</xdr:row>
      <xdr:rowOff>141188</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1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132315</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0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33493</xdr:rowOff>
    </xdr:from>
    <xdr:to>
      <xdr:col>24</xdr:col>
      <xdr:colOff>63500</xdr:colOff>
      <xdr:row>96</xdr:row>
      <xdr:rowOff>88539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5978343"/>
          <a:ext cx="838200" cy="569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118946</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3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88539</xdr:rowOff>
    </xdr:from>
    <xdr:to>
      <xdr:col>19</xdr:col>
      <xdr:colOff>177800</xdr:colOff>
      <xdr:row>97</xdr:row>
      <xdr:rowOff>73132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547739"/>
          <a:ext cx="889000" cy="15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73936</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01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42819</xdr:rowOff>
    </xdr:from>
    <xdr:to>
      <xdr:col>15</xdr:col>
      <xdr:colOff>50800</xdr:colOff>
      <xdr:row>97</xdr:row>
      <xdr:rowOff>73132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019300" y="16330569"/>
          <a:ext cx="889000" cy="37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48379</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59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42819</xdr:rowOff>
    </xdr:from>
    <xdr:to>
      <xdr:col>10</xdr:col>
      <xdr:colOff>114300</xdr:colOff>
      <xdr:row>97</xdr:row>
      <xdr:rowOff>49586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330569"/>
          <a:ext cx="889000" cy="34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36583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598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79377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154143</xdr:rowOff>
    </xdr:from>
    <xdr:to>
      <xdr:col>24</xdr:col>
      <xdr:colOff>114300</xdr:colOff>
      <xdr:row>93</xdr:row>
      <xdr:rowOff>84293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592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5570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577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37739</xdr:rowOff>
    </xdr:from>
    <xdr:to>
      <xdr:col>20</xdr:col>
      <xdr:colOff>38100</xdr:colOff>
      <xdr:row>96</xdr:row>
      <xdr:rowOff>139339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49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130466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58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22332</xdr:rowOff>
    </xdr:from>
    <xdr:to>
      <xdr:col>15</xdr:col>
      <xdr:colOff>101600</xdr:colOff>
      <xdr:row>97</xdr:row>
      <xdr:rowOff>123932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6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115059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4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163469</xdr:rowOff>
    </xdr:from>
    <xdr:to>
      <xdr:col>10</xdr:col>
      <xdr:colOff>165100</xdr:colOff>
      <xdr:row>95</xdr:row>
      <xdr:rowOff>93619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27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84746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37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170236</xdr:rowOff>
    </xdr:from>
    <xdr:to>
      <xdr:col>6</xdr:col>
      <xdr:colOff>38100</xdr:colOff>
      <xdr:row>97</xdr:row>
      <xdr:rowOff>100386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2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91513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2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111079</xdr:rowOff>
    </xdr:from>
    <xdr:to>
      <xdr:col>55</xdr:col>
      <xdr:colOff>0</xdr:colOff>
      <xdr:row>38</xdr:row>
      <xdr:rowOff>112633</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26179"/>
          <a:ext cx="8382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109617</xdr:rowOff>
    </xdr:from>
    <xdr:to>
      <xdr:col>50</xdr:col>
      <xdr:colOff>114300</xdr:colOff>
      <xdr:row>38</xdr:row>
      <xdr:rowOff>111079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24717"/>
          <a:ext cx="889000" cy="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107787</xdr:rowOff>
    </xdr:from>
    <xdr:to>
      <xdr:col>45</xdr:col>
      <xdr:colOff>177800</xdr:colOff>
      <xdr:row>38</xdr:row>
      <xdr:rowOff>109617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22887"/>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107056</xdr:rowOff>
    </xdr:from>
    <xdr:to>
      <xdr:col>41</xdr:col>
      <xdr:colOff>50800</xdr:colOff>
      <xdr:row>38</xdr:row>
      <xdr:rowOff>107787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22156"/>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61833</xdr:rowOff>
    </xdr:from>
    <xdr:to>
      <xdr:col>55</xdr:col>
      <xdr:colOff>50800</xdr:colOff>
      <xdr:row>38</xdr:row>
      <xdr:rowOff>163433</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7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148210</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91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60279</xdr:rowOff>
    </xdr:from>
    <xdr:to>
      <xdr:col>50</xdr:col>
      <xdr:colOff>165100</xdr:colOff>
      <xdr:row>38</xdr:row>
      <xdr:rowOff>161879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153006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68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58817</xdr:rowOff>
    </xdr:from>
    <xdr:to>
      <xdr:col>46</xdr:col>
      <xdr:colOff>38100</xdr:colOff>
      <xdr:row>38</xdr:row>
      <xdr:rowOff>160417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7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151544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666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56987</xdr:rowOff>
    </xdr:from>
    <xdr:to>
      <xdr:col>41</xdr:col>
      <xdr:colOff>101600</xdr:colOff>
      <xdr:row>38</xdr:row>
      <xdr:rowOff>158587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7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149714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64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56256</xdr:rowOff>
    </xdr:from>
    <xdr:to>
      <xdr:col>36</xdr:col>
      <xdr:colOff>165100</xdr:colOff>
      <xdr:row>38</xdr:row>
      <xdr:rowOff>157856</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7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148983</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64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146368</xdr:rowOff>
    </xdr:from>
    <xdr:to>
      <xdr:col>55</xdr:col>
      <xdr:colOff>0</xdr:colOff>
      <xdr:row>58</xdr:row>
      <xdr:rowOff>128308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19018"/>
          <a:ext cx="838200" cy="15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75730</xdr:rowOff>
    </xdr:from>
    <xdr:to>
      <xdr:col>50</xdr:col>
      <xdr:colOff>114300</xdr:colOff>
      <xdr:row>58</xdr:row>
      <xdr:rowOff>128308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1983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75730</xdr:rowOff>
    </xdr:from>
    <xdr:to>
      <xdr:col>45</xdr:col>
      <xdr:colOff>177800</xdr:colOff>
      <xdr:row>58</xdr:row>
      <xdr:rowOff>121336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19830"/>
          <a:ext cx="8890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121336</xdr:rowOff>
    </xdr:from>
    <xdr:to>
      <xdr:col>41</xdr:col>
      <xdr:colOff>50800</xdr:colOff>
      <xdr:row>58</xdr:row>
      <xdr:rowOff>136919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65436"/>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95568</xdr:rowOff>
    </xdr:from>
    <xdr:to>
      <xdr:col>55</xdr:col>
      <xdr:colOff>50800</xdr:colOff>
      <xdr:row>58</xdr:row>
      <xdr:rowOff>25718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6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73995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4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77508</xdr:rowOff>
    </xdr:from>
    <xdr:to>
      <xdr:col>50</xdr:col>
      <xdr:colOff>165100</xdr:colOff>
      <xdr:row>59</xdr:row>
      <xdr:rowOff>7658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2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170235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14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24930</xdr:rowOff>
    </xdr:from>
    <xdr:to>
      <xdr:col>46</xdr:col>
      <xdr:colOff>38100</xdr:colOff>
      <xdr:row>58</xdr:row>
      <xdr:rowOff>126530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117657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06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70536</xdr:rowOff>
    </xdr:from>
    <xdr:to>
      <xdr:col>41</xdr:col>
      <xdr:colOff>101600</xdr:colOff>
      <xdr:row>59</xdr:row>
      <xdr:rowOff>686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1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163263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0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86119</xdr:rowOff>
    </xdr:from>
    <xdr:to>
      <xdr:col>36</xdr:col>
      <xdr:colOff>165100</xdr:colOff>
      <xdr:row>59</xdr:row>
      <xdr:rowOff>16269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7396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2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47738</xdr:rowOff>
    </xdr:from>
    <xdr:to>
      <xdr:col>55</xdr:col>
      <xdr:colOff>0</xdr:colOff>
      <xdr:row>77</xdr:row>
      <xdr:rowOff>130197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249388"/>
          <a:ext cx="838200" cy="82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169122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027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47738</xdr:rowOff>
    </xdr:from>
    <xdr:to>
      <xdr:col>50</xdr:col>
      <xdr:colOff>114300</xdr:colOff>
      <xdr:row>77</xdr:row>
      <xdr:rowOff>93163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249388"/>
          <a:ext cx="889000" cy="45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77836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93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31539</xdr:rowOff>
    </xdr:from>
    <xdr:to>
      <xdr:col>45</xdr:col>
      <xdr:colOff>177800</xdr:colOff>
      <xdr:row>77</xdr:row>
      <xdr:rowOff>93163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2890289"/>
          <a:ext cx="889000" cy="40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31539</xdr:rowOff>
    </xdr:from>
    <xdr:to>
      <xdr:col>41</xdr:col>
      <xdr:colOff>50800</xdr:colOff>
      <xdr:row>77</xdr:row>
      <xdr:rowOff>124351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2890289"/>
          <a:ext cx="889000" cy="43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103641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36328</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895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79397</xdr:rowOff>
    </xdr:from>
    <xdr:to>
      <xdr:col>55</xdr:col>
      <xdr:colOff>50800</xdr:colOff>
      <xdr:row>78</xdr:row>
      <xdr:rowOff>9547</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8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57824</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5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168388</xdr:rowOff>
    </xdr:from>
    <xdr:to>
      <xdr:col>50</xdr:col>
      <xdr:colOff>165100</xdr:colOff>
      <xdr:row>77</xdr:row>
      <xdr:rowOff>98538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198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89665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29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42363</xdr:rowOff>
    </xdr:from>
    <xdr:to>
      <xdr:col>46</xdr:col>
      <xdr:colOff>38100</xdr:colOff>
      <xdr:row>77</xdr:row>
      <xdr:rowOff>143963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135090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33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152189</xdr:rowOff>
    </xdr:from>
    <xdr:to>
      <xdr:col>41</xdr:col>
      <xdr:colOff>101600</xdr:colOff>
      <xdr:row>75</xdr:row>
      <xdr:rowOff>82339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28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98866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261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73551</xdr:rowOff>
    </xdr:from>
    <xdr:to>
      <xdr:col>36</xdr:col>
      <xdr:colOff>165100</xdr:colOff>
      <xdr:row>78</xdr:row>
      <xdr:rowOff>3701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7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166278</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36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66728</xdr:rowOff>
    </xdr:from>
    <xdr:to>
      <xdr:col>55</xdr:col>
      <xdr:colOff>0</xdr:colOff>
      <xdr:row>96</xdr:row>
      <xdr:rowOff>143177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525928"/>
          <a:ext cx="838200" cy="7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85239</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544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157237</xdr:rowOff>
    </xdr:from>
    <xdr:to>
      <xdr:col>50</xdr:col>
      <xdr:colOff>114300</xdr:colOff>
      <xdr:row>96</xdr:row>
      <xdr:rowOff>66728</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444987"/>
          <a:ext cx="889000" cy="8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76602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70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157237</xdr:rowOff>
    </xdr:from>
    <xdr:to>
      <xdr:col>45</xdr:col>
      <xdr:colOff>177800</xdr:colOff>
      <xdr:row>96</xdr:row>
      <xdr:rowOff>8875</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7861300" y="1644498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84717</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8875</xdr:rowOff>
    </xdr:from>
    <xdr:to>
      <xdr:col>41</xdr:col>
      <xdr:colOff>50800</xdr:colOff>
      <xdr:row>96</xdr:row>
      <xdr:rowOff>80688</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468075"/>
          <a:ext cx="889000" cy="7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92377</xdr:rowOff>
    </xdr:from>
    <xdr:to>
      <xdr:col>55</xdr:col>
      <xdr:colOff>50800</xdr:colOff>
      <xdr:row>97</xdr:row>
      <xdr:rowOff>22527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55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115254</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40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15928</xdr:rowOff>
    </xdr:from>
    <xdr:to>
      <xdr:col>50</xdr:col>
      <xdr:colOff>165100</xdr:colOff>
      <xdr:row>96</xdr:row>
      <xdr:rowOff>117528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47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134055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25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106437</xdr:rowOff>
    </xdr:from>
    <xdr:to>
      <xdr:col>46</xdr:col>
      <xdr:colOff>38100</xdr:colOff>
      <xdr:row>96</xdr:row>
      <xdr:rowOff>36587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39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53114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616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129525</xdr:rowOff>
    </xdr:from>
    <xdr:to>
      <xdr:col>41</xdr:col>
      <xdr:colOff>101600</xdr:colOff>
      <xdr:row>96</xdr:row>
      <xdr:rowOff>59675</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64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76202</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619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29888</xdr:rowOff>
    </xdr:from>
    <xdr:to>
      <xdr:col>36</xdr:col>
      <xdr:colOff>165100</xdr:colOff>
      <xdr:row>96</xdr:row>
      <xdr:rowOff>131488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48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148015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626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67919</xdr:rowOff>
    </xdr:from>
    <xdr:to>
      <xdr:col>85</xdr:col>
      <xdr:colOff>127000</xdr:colOff>
      <xdr:row>38</xdr:row>
      <xdr:rowOff>84699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11569"/>
          <a:ext cx="838200" cy="18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84699</xdr:rowOff>
    </xdr:from>
    <xdr:to>
      <xdr:col>81</xdr:col>
      <xdr:colOff>50800</xdr:colOff>
      <xdr:row>38</xdr:row>
      <xdr:rowOff>86025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99799"/>
          <a:ext cx="889000" cy="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86025</xdr:rowOff>
    </xdr:from>
    <xdr:to>
      <xdr:col>76</xdr:col>
      <xdr:colOff>114300</xdr:colOff>
      <xdr:row>38</xdr:row>
      <xdr:rowOff>161965</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601125"/>
          <a:ext cx="889000" cy="7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99740</xdr:rowOff>
    </xdr:from>
    <xdr:to>
      <xdr:col>71</xdr:col>
      <xdr:colOff>177800</xdr:colOff>
      <xdr:row>38</xdr:row>
      <xdr:rowOff>161965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614840"/>
          <a:ext cx="889000" cy="6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17119</xdr:rowOff>
    </xdr:from>
    <xdr:to>
      <xdr:col>85</xdr:col>
      <xdr:colOff>177800</xdr:colOff>
      <xdr:row>37</xdr:row>
      <xdr:rowOff>118719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166996</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3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33899</xdr:rowOff>
    </xdr:from>
    <xdr:to>
      <xdr:col>81</xdr:col>
      <xdr:colOff>101600</xdr:colOff>
      <xdr:row>38</xdr:row>
      <xdr:rowOff>135499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4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126626</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4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35225</xdr:rowOff>
    </xdr:from>
    <xdr:to>
      <xdr:col>76</xdr:col>
      <xdr:colOff>165100</xdr:colOff>
      <xdr:row>38</xdr:row>
      <xdr:rowOff>136825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5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127952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111165</xdr:rowOff>
    </xdr:from>
    <xdr:to>
      <xdr:col>72</xdr:col>
      <xdr:colOff>38100</xdr:colOff>
      <xdr:row>39</xdr:row>
      <xdr:rowOff>41315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62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32442</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68428" y="671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48940</xdr:rowOff>
    </xdr:from>
    <xdr:to>
      <xdr:col>67</xdr:col>
      <xdr:colOff>101600</xdr:colOff>
      <xdr:row>38</xdr:row>
      <xdr:rowOff>150540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5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141667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65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67571</xdr:rowOff>
    </xdr:from>
    <xdr:to>
      <xdr:col>85</xdr:col>
      <xdr:colOff>127000</xdr:colOff>
      <xdr:row>57</xdr:row>
      <xdr:rowOff>6067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668771"/>
          <a:ext cx="838200" cy="10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123650</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724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6067</xdr:rowOff>
    </xdr:from>
    <xdr:to>
      <xdr:col>81</xdr:col>
      <xdr:colOff>50800</xdr:colOff>
      <xdr:row>57</xdr:row>
      <xdr:rowOff>23049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77871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26320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70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23049</xdr:rowOff>
    </xdr:from>
    <xdr:to>
      <xdr:col>76</xdr:col>
      <xdr:colOff>114300</xdr:colOff>
      <xdr:row>58</xdr:row>
      <xdr:rowOff>119801</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795699"/>
          <a:ext cx="889000" cy="26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95319</xdr:rowOff>
    </xdr:from>
    <xdr:to>
      <xdr:col>71</xdr:col>
      <xdr:colOff>177800</xdr:colOff>
      <xdr:row>58</xdr:row>
      <xdr:rowOff>119801</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10039419"/>
          <a:ext cx="889000" cy="2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132547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73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53071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6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16771</xdr:rowOff>
    </xdr:from>
    <xdr:to>
      <xdr:col>85</xdr:col>
      <xdr:colOff>177800</xdr:colOff>
      <xdr:row>56</xdr:row>
      <xdr:rowOff>118371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61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39648</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4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126717</xdr:rowOff>
    </xdr:from>
    <xdr:to>
      <xdr:col>81</xdr:col>
      <xdr:colOff>101600</xdr:colOff>
      <xdr:row>57</xdr:row>
      <xdr:rowOff>56867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727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73394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50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143699</xdr:rowOff>
    </xdr:from>
    <xdr:to>
      <xdr:col>76</xdr:col>
      <xdr:colOff>165100</xdr:colOff>
      <xdr:row>57</xdr:row>
      <xdr:rowOff>73849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74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90376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52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69001</xdr:rowOff>
    </xdr:from>
    <xdr:to>
      <xdr:col>72</xdr:col>
      <xdr:colOff>38100</xdr:colOff>
      <xdr:row>58</xdr:row>
      <xdr:rowOff>170601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10013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161728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1010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44519</xdr:rowOff>
    </xdr:from>
    <xdr:to>
      <xdr:col>67</xdr:col>
      <xdr:colOff>101600</xdr:colOff>
      <xdr:row>58</xdr:row>
      <xdr:rowOff>146119</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8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137246</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8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123622</xdr:rowOff>
    </xdr:from>
    <xdr:to>
      <xdr:col>85</xdr:col>
      <xdr:colOff>127000</xdr:colOff>
      <xdr:row>97</xdr:row>
      <xdr:rowOff>167475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6754272"/>
          <a:ext cx="838200" cy="4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82245</xdr:rowOff>
    </xdr:from>
    <xdr:to>
      <xdr:col>81</xdr:col>
      <xdr:colOff>50800</xdr:colOff>
      <xdr:row>97</xdr:row>
      <xdr:rowOff>123622</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6712895"/>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54432</xdr:rowOff>
    </xdr:from>
    <xdr:to>
      <xdr:col>76</xdr:col>
      <xdr:colOff>114300</xdr:colOff>
      <xdr:row>97</xdr:row>
      <xdr:rowOff>82245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3703300" y="16685082"/>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46813</xdr:rowOff>
    </xdr:from>
    <xdr:to>
      <xdr:col>71</xdr:col>
      <xdr:colOff>177800</xdr:colOff>
      <xdr:row>97</xdr:row>
      <xdr:rowOff>54432</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6677463"/>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116675</xdr:rowOff>
    </xdr:from>
    <xdr:to>
      <xdr:col>85</xdr:col>
      <xdr:colOff>177800</xdr:colOff>
      <xdr:row>98</xdr:row>
      <xdr:rowOff>46825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674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31602</xdr:rowOff>
    </xdr:from>
    <xdr:ext cx="534377"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66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72822</xdr:rowOff>
    </xdr:from>
    <xdr:to>
      <xdr:col>81</xdr:col>
      <xdr:colOff>101600</xdr:colOff>
      <xdr:row>98</xdr:row>
      <xdr:rowOff>2972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670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165549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214111" y="1679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31445</xdr:rowOff>
    </xdr:from>
    <xdr:to>
      <xdr:col>76</xdr:col>
      <xdr:colOff>165100</xdr:colOff>
      <xdr:row>97</xdr:row>
      <xdr:rowOff>133045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66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124172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325111" y="1675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3632</xdr:rowOff>
    </xdr:from>
    <xdr:to>
      <xdr:col>72</xdr:col>
      <xdr:colOff>38100</xdr:colOff>
      <xdr:row>97</xdr:row>
      <xdr:rowOff>105232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66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96359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36111" y="167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167463</xdr:rowOff>
    </xdr:from>
    <xdr:to>
      <xdr:col>67</xdr:col>
      <xdr:colOff>101600</xdr:colOff>
      <xdr:row>97</xdr:row>
      <xdr:rowOff>97613</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662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88740</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47111" y="1671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総務費は、財政調整基金積立金の増や情報システムの更新等に伴う情報システム運用事業の増等により、対前年度比</a:t>
          </a:r>
          <a:r>
            <a:rPr kumimoji="1" lang="en-US" altLang="ja-JP" sz="1300">
              <a:latin typeface="ＭＳ Ｐゴシック" panose="020B0600070205080204" pitchFamily="50" charset="-128"/>
              <a:ea typeface="ＭＳ Ｐゴシック" panose="020B0600070205080204" pitchFamily="50" charset="-128"/>
            </a:rPr>
            <a:t>5,623</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36,905</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32,673</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民生費は、物価高騰対策として実施した定額減税に係る調整給付事業の増等により、対前年度比</a:t>
          </a:r>
          <a:r>
            <a:rPr kumimoji="1" lang="en-US" altLang="ja-JP" sz="1300">
              <a:latin typeface="ＭＳ Ｐゴシック" panose="020B0600070205080204" pitchFamily="50" charset="-128"/>
              <a:ea typeface="ＭＳ Ｐゴシック" panose="020B0600070205080204" pitchFamily="50" charset="-128"/>
            </a:rPr>
            <a:t>14,108</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170,069</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13,718</a:t>
          </a:r>
          <a:r>
            <a:rPr kumimoji="1" lang="ja-JP" altLang="en-US" sz="1300">
              <a:latin typeface="ＭＳ Ｐゴシック" panose="020B0600070205080204" pitchFamily="50" charset="-128"/>
              <a:ea typeface="ＭＳ Ｐゴシック" panose="020B0600070205080204" pitchFamily="50" charset="-128"/>
            </a:rPr>
            <a:t>円下回っている。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衛生費は、一般廃棄物最終処分場建設事業の増や新病院建設に伴う病院事業会計繰出金の増等により、対前年度比</a:t>
          </a:r>
          <a:r>
            <a:rPr kumimoji="1" lang="en-US" altLang="ja-JP" sz="1300">
              <a:latin typeface="ＭＳ Ｐゴシック" panose="020B0600070205080204" pitchFamily="50" charset="-128"/>
              <a:ea typeface="ＭＳ Ｐゴシック" panose="020B0600070205080204" pitchFamily="50" charset="-128"/>
            </a:rPr>
            <a:t>12,454</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51,073</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7,202</a:t>
          </a:r>
          <a:r>
            <a:rPr kumimoji="1" lang="ja-JP" altLang="en-US" sz="1300">
              <a:latin typeface="ＭＳ Ｐゴシック" panose="020B0600070205080204" pitchFamily="50" charset="-128"/>
              <a:ea typeface="ＭＳ Ｐゴシック" panose="020B0600070205080204" pitchFamily="50" charset="-128"/>
            </a:rPr>
            <a:t>円上回っている。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農林水産業費は、畜産環境問題への対応に必要な施設整備等へ補助する畜産・酪農収益力強化整備等特別対策事業の増等により、対前年度比</a:t>
          </a:r>
          <a:r>
            <a:rPr kumimoji="1" lang="en-US" altLang="ja-JP" sz="1300">
              <a:latin typeface="ＭＳ Ｐゴシック" panose="020B0600070205080204" pitchFamily="50" charset="-128"/>
              <a:ea typeface="ＭＳ Ｐゴシック" panose="020B0600070205080204" pitchFamily="50" charset="-128"/>
            </a:rPr>
            <a:t>4,026</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6,325</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3,977</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消防費は、防災広場倉庫建設に伴う防災広場整備事業の増等により、対前年度比</a:t>
          </a:r>
          <a:r>
            <a:rPr kumimoji="1" lang="en-US" altLang="ja-JP" sz="1300">
              <a:latin typeface="ＭＳ Ｐゴシック" panose="020B0600070205080204" pitchFamily="50" charset="-128"/>
              <a:ea typeface="ＭＳ Ｐゴシック" panose="020B0600070205080204" pitchFamily="50" charset="-128"/>
            </a:rPr>
            <a:t>4,117</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15,320</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2,680</a:t>
          </a:r>
          <a:r>
            <a:rPr kumimoji="1" lang="ja-JP" altLang="en-US" sz="1300">
              <a:latin typeface="ＭＳ Ｐゴシック" panose="020B0600070205080204" pitchFamily="50" charset="-128"/>
              <a:ea typeface="ＭＳ Ｐゴシック" panose="020B0600070205080204" pitchFamily="50" charset="-128"/>
            </a:rPr>
            <a:t>円下回っている。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教育費は、亀崎小学校改築事業等の増や小中学校施設保全事業の増等により、対前年度比</a:t>
          </a:r>
          <a:r>
            <a:rPr kumimoji="1" lang="en-US" altLang="ja-JP" sz="1300">
              <a:latin typeface="ＭＳ Ｐゴシック" panose="020B0600070205080204" pitchFamily="50" charset="-128"/>
              <a:ea typeface="ＭＳ Ｐゴシック" panose="020B0600070205080204" pitchFamily="50" charset="-128"/>
            </a:rPr>
            <a:t>10,100</a:t>
          </a:r>
          <a:r>
            <a:rPr kumimoji="1" lang="ja-JP" altLang="en-US" sz="1300">
              <a:latin typeface="ＭＳ Ｐゴシック" panose="020B0600070205080204" pitchFamily="50" charset="-128"/>
              <a:ea typeface="ＭＳ Ｐゴシック" panose="020B0600070205080204" pitchFamily="50" charset="-128"/>
            </a:rPr>
            <a:t>円増の</a:t>
          </a:r>
          <a:r>
            <a:rPr kumimoji="1" lang="en-US" altLang="ja-JP" sz="1300">
              <a:latin typeface="ＭＳ Ｐゴシック" panose="020B0600070205080204" pitchFamily="50" charset="-128"/>
              <a:ea typeface="ＭＳ Ｐゴシック" panose="020B0600070205080204" pitchFamily="50" charset="-128"/>
            </a:rPr>
            <a:t>80,126</a:t>
          </a:r>
          <a:r>
            <a:rPr kumimoji="1" lang="ja-JP" altLang="en-US" sz="1300">
              <a:latin typeface="ＭＳ Ｐゴシック" panose="020B0600070205080204" pitchFamily="50" charset="-128"/>
              <a:ea typeface="ＭＳ Ｐゴシック" panose="020B0600070205080204" pitchFamily="50" charset="-128"/>
            </a:rPr>
            <a:t>円となった。類似団体平均と比較し、</a:t>
          </a:r>
          <a:r>
            <a:rPr kumimoji="1" lang="en-US" altLang="ja-JP" sz="1300">
              <a:latin typeface="ＭＳ Ｐゴシック" panose="020B0600070205080204" pitchFamily="50" charset="-128"/>
              <a:ea typeface="ＭＳ Ｐゴシック" panose="020B0600070205080204" pitchFamily="50" charset="-128"/>
            </a:rPr>
            <a:t>11,800</a:t>
          </a:r>
          <a:r>
            <a:rPr kumimoji="1" lang="ja-JP" altLang="en-US" sz="1300">
              <a:latin typeface="ＭＳ Ｐゴシック" panose="020B0600070205080204" pitchFamily="50" charset="-128"/>
              <a:ea typeface="ＭＳ Ｐゴシック" panose="020B0600070205080204" pitchFamily="50" charset="-128"/>
            </a:rPr>
            <a:t>円下回っている。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分子である実質収支が増となったことから、実質収支比率は</a:t>
          </a:r>
          <a:r>
            <a:rPr kumimoji="1" lang="en-US" altLang="ja-JP" sz="1400">
              <a:latin typeface="ＭＳ ゴシック" pitchFamily="49" charset="-128"/>
              <a:ea typeface="ＭＳ ゴシック" pitchFamily="49" charset="-128"/>
            </a:rPr>
            <a:t>4.58</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10.47</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今後も、歳入においては予算に対する収入率を一定水準で確保し、歳出においては必要以上の不用額を発生させないような予算編成に努める。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愛知県半田市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年度以降、普通交付税の交付団体ではあるものの、一般会計及び特別会計が全て黒字、企業会計においても全て資金剰余額があるため、連結実質赤字比率は該当なしであり、健全な財政運営を行うことができた。</a:t>
          </a:r>
        </a:p>
        <a:p>
          <a:r>
            <a:rPr kumimoji="1" lang="ja-JP" altLang="en-US" sz="1400">
              <a:latin typeface="ＭＳ ゴシック" pitchFamily="49" charset="-128"/>
              <a:ea typeface="ＭＳ ゴシック" pitchFamily="49" charset="-128"/>
            </a:rPr>
            <a:t>今後も明確な事業内容と的確な優先順位により市民の要望や懸案事項に対応した予算編成を行っていく。</a:t>
          </a:r>
        </a:p>
        <a:p>
          <a:r>
            <a:rPr kumimoji="1" lang="ja-JP" altLang="en-US" sz="1400">
              <a:latin typeface="ＭＳ ゴシック" pitchFamily="49" charset="-128"/>
              <a:ea typeface="ＭＳ ゴシック" pitchFamily="49" charset="-128"/>
            </a:rPr>
            <a:t>また、財政指標に留意し、中・長期の将来を見据えた財政運営を行っていく。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なお、地方独立行政法人化に伴い、令和６年度で半田市立半田病院事業会計は廃止となる。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54224869</v>
      </c>
      <c r="BO4" s="449"/>
      <c r="BP4" s="449"/>
      <c r="BQ4" s="449"/>
      <c r="BR4" s="449"/>
      <c r="BS4" s="449"/>
      <c r="BT4" s="449"/>
      <c r="BU4" s="450"/>
      <c r="BV4" s="448">
        <v>48543582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10.5</v>
      </c>
      <c r="CU4" s="589"/>
      <c r="CV4" s="589"/>
      <c r="CW4" s="589"/>
      <c r="CX4" s="589"/>
      <c r="CY4" s="589"/>
      <c r="CZ4" s="589"/>
      <c r="DA4" s="590"/>
      <c r="DB4" s="588">
        <v>5.9</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50258399</v>
      </c>
      <c r="BO5" s="420"/>
      <c r="BP5" s="420"/>
      <c r="BQ5" s="420"/>
      <c r="BR5" s="420"/>
      <c r="BS5" s="420"/>
      <c r="BT5" s="420"/>
      <c r="BU5" s="421"/>
      <c r="BV5" s="419">
        <v>45880470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84.4</v>
      </c>
      <c r="CU5" s="417"/>
      <c r="CV5" s="417"/>
      <c r="CW5" s="417"/>
      <c r="CX5" s="417"/>
      <c r="CY5" s="417"/>
      <c r="CZ5" s="417"/>
      <c r="DA5" s="418"/>
      <c r="DB5" s="416">
        <v>83.4</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3966470</v>
      </c>
      <c r="BO6" s="420"/>
      <c r="BP6" s="420"/>
      <c r="BQ6" s="420"/>
      <c r="BR6" s="420"/>
      <c r="BS6" s="420"/>
      <c r="BT6" s="420"/>
      <c r="BU6" s="421"/>
      <c r="BV6" s="419">
        <v>2663112</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84.4</v>
      </c>
      <c r="CU6" s="563"/>
      <c r="CV6" s="563"/>
      <c r="CW6" s="563"/>
      <c r="CX6" s="563"/>
      <c r="CY6" s="563"/>
      <c r="CZ6" s="563"/>
      <c r="DA6" s="564"/>
      <c r="DB6" s="562">
        <v>83.4</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1123609</v>
      </c>
      <c r="BO7" s="420"/>
      <c r="BP7" s="420"/>
      <c r="BQ7" s="420"/>
      <c r="BR7" s="420"/>
      <c r="BS7" s="420"/>
      <c r="BT7" s="420"/>
      <c r="BU7" s="421"/>
      <c r="BV7" s="419">
        <v>1104386</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27159178</v>
      </c>
      <c r="CU7" s="420"/>
      <c r="CV7" s="420"/>
      <c r="CW7" s="420"/>
      <c r="CX7" s="420"/>
      <c r="CY7" s="420"/>
      <c r="CZ7" s="420"/>
      <c r="DA7" s="421"/>
      <c r="DB7" s="419">
        <v>26454320</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2842861</v>
      </c>
      <c r="BO8" s="420"/>
      <c r="BP8" s="420"/>
      <c r="BQ8" s="420"/>
      <c r="BR8" s="420"/>
      <c r="BS8" s="420"/>
      <c r="BT8" s="420"/>
      <c r="BU8" s="421"/>
      <c r="BV8" s="419">
        <v>1558726</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0.96</v>
      </c>
      <c r="CU8" s="523"/>
      <c r="CV8" s="523"/>
      <c r="CW8" s="523"/>
      <c r="CX8" s="523"/>
      <c r="CY8" s="523"/>
      <c r="CZ8" s="523"/>
      <c r="DA8" s="524"/>
      <c r="DB8" s="522">
        <v>0.96</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117884</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1284135</v>
      </c>
      <c r="BO9" s="420"/>
      <c r="BP9" s="420"/>
      <c r="BQ9" s="420"/>
      <c r="BR9" s="420"/>
      <c r="BS9" s="420"/>
      <c r="BT9" s="420"/>
      <c r="BU9" s="421"/>
      <c r="BV9" s="419">
        <v>-455905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3.5</v>
      </c>
      <c r="CU9" s="417"/>
      <c r="CV9" s="417"/>
      <c r="CW9" s="417"/>
      <c r="CX9" s="417"/>
      <c r="CY9" s="417"/>
      <c r="CZ9" s="417"/>
      <c r="DA9" s="418"/>
      <c r="DB9" s="416">
        <v>4.5999999999999996</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116908</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830098</v>
      </c>
      <c r="BO10" s="420"/>
      <c r="BP10" s="420"/>
      <c r="BQ10" s="420"/>
      <c r="BR10" s="420"/>
      <c r="BS10" s="420"/>
      <c r="BT10" s="420"/>
      <c r="BU10" s="421"/>
      <c r="BV10" s="419">
        <v>391707</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116209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142811</v>
      </c>
      <c r="BO12" s="420"/>
      <c r="BP12" s="420"/>
      <c r="BQ12" s="420"/>
      <c r="BR12" s="420"/>
      <c r="BS12" s="420"/>
      <c r="BT12" s="420"/>
      <c r="BU12" s="421"/>
      <c r="BV12" s="419">
        <v>456519</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111285</v>
      </c>
      <c r="S13" s="507"/>
      <c r="T13" s="507"/>
      <c r="U13" s="507"/>
      <c r="V13" s="508"/>
      <c r="W13" s="509" t="s">
        <v>131</v>
      </c>
      <c r="X13" s="405"/>
      <c r="Y13" s="405"/>
      <c r="Z13" s="405"/>
      <c r="AA13" s="405"/>
      <c r="AB13" s="406"/>
      <c r="AC13" s="372">
        <v>822</v>
      </c>
      <c r="AD13" s="373"/>
      <c r="AE13" s="373"/>
      <c r="AF13" s="373"/>
      <c r="AG13" s="374"/>
      <c r="AH13" s="372">
        <v>756</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1971422</v>
      </c>
      <c r="BO13" s="420"/>
      <c r="BP13" s="420"/>
      <c r="BQ13" s="420"/>
      <c r="BR13" s="420"/>
      <c r="BS13" s="420"/>
      <c r="BT13" s="420"/>
      <c r="BU13" s="421"/>
      <c r="BV13" s="419">
        <v>-520717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-0.1</v>
      </c>
      <c r="CU13" s="417"/>
      <c r="CV13" s="417"/>
      <c r="CW13" s="417"/>
      <c r="CX13" s="417"/>
      <c r="CY13" s="417"/>
      <c r="CZ13" s="417"/>
      <c r="DA13" s="418"/>
      <c r="DB13" s="416">
        <v>0.6</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117207</v>
      </c>
      <c r="S14" s="507"/>
      <c r="T14" s="507"/>
      <c r="U14" s="507"/>
      <c r="V14" s="508"/>
      <c r="W14" s="510"/>
      <c r="X14" s="408"/>
      <c r="Y14" s="408"/>
      <c r="Z14" s="408"/>
      <c r="AA14" s="408"/>
      <c r="AB14" s="409"/>
      <c r="AC14" s="499">
        <v>1.5</v>
      </c>
      <c r="AD14" s="500"/>
      <c r="AE14" s="500"/>
      <c r="AF14" s="500"/>
      <c r="AG14" s="501"/>
      <c r="AH14" s="499">
        <v>1.4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5.8</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112414</v>
      </c>
      <c r="S15" s="507"/>
      <c r="T15" s="507"/>
      <c r="U15" s="507"/>
      <c r="V15" s="508"/>
      <c r="W15" s="509" t="s">
        <v>137</v>
      </c>
      <c r="X15" s="405"/>
      <c r="Y15" s="405"/>
      <c r="Z15" s="405"/>
      <c r="AA15" s="405"/>
      <c r="AB15" s="406"/>
      <c r="AC15" s="372">
        <v>21153</v>
      </c>
      <c r="AD15" s="373"/>
      <c r="AE15" s="373"/>
      <c r="AF15" s="373"/>
      <c r="AG15" s="374"/>
      <c r="AH15" s="372">
        <v>19930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20395228</v>
      </c>
      <c r="BO15" s="449"/>
      <c r="BP15" s="449"/>
      <c r="BQ15" s="449"/>
      <c r="BR15" s="449"/>
      <c r="BS15" s="449"/>
      <c r="BT15" s="449"/>
      <c r="BU15" s="450"/>
      <c r="BV15" s="448">
        <v>20075129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37.799999999999997</v>
      </c>
      <c r="AD16" s="500"/>
      <c r="AE16" s="500"/>
      <c r="AF16" s="500"/>
      <c r="AG16" s="501"/>
      <c r="AH16" s="499">
        <v>37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21353122</v>
      </c>
      <c r="BO16" s="420"/>
      <c r="BP16" s="420"/>
      <c r="BQ16" s="420"/>
      <c r="BR16" s="420"/>
      <c r="BS16" s="420"/>
      <c r="BT16" s="420"/>
      <c r="BU16" s="421"/>
      <c r="BV16" s="419">
        <v>20725146</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33937</v>
      </c>
      <c r="AD17" s="373"/>
      <c r="AE17" s="373"/>
      <c r="AF17" s="373"/>
      <c r="AG17" s="374"/>
      <c r="AH17" s="372">
        <v>33235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26179253</v>
      </c>
      <c r="BO17" s="420"/>
      <c r="BP17" s="420"/>
      <c r="BQ17" s="420"/>
      <c r="BR17" s="420"/>
      <c r="BS17" s="420"/>
      <c r="BT17" s="420"/>
      <c r="BU17" s="421"/>
      <c r="BV17" s="419">
        <v>25745734</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47.42</v>
      </c>
      <c r="M18" s="472"/>
      <c r="N18" s="472"/>
      <c r="O18" s="472"/>
      <c r="P18" s="472"/>
      <c r="Q18" s="472"/>
      <c r="R18" s="473"/>
      <c r="S18" s="473"/>
      <c r="T18" s="473"/>
      <c r="U18" s="473"/>
      <c r="V18" s="474"/>
      <c r="W18" s="490"/>
      <c r="X18" s="491"/>
      <c r="Y18" s="491"/>
      <c r="Z18" s="491"/>
      <c r="AA18" s="491"/>
      <c r="AB18" s="515"/>
      <c r="AC18" s="389">
        <v>60.7</v>
      </c>
      <c r="AD18" s="390"/>
      <c r="AE18" s="390"/>
      <c r="AF18" s="390"/>
      <c r="AG18" s="475"/>
      <c r="AH18" s="389">
        <v>61.6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24021565</v>
      </c>
      <c r="BO18" s="420"/>
      <c r="BP18" s="420"/>
      <c r="BQ18" s="420"/>
      <c r="BR18" s="420"/>
      <c r="BS18" s="420"/>
      <c r="BT18" s="420"/>
      <c r="BU18" s="421"/>
      <c r="BV18" s="419">
        <v>22315799</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2486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35190513</v>
      </c>
      <c r="BO19" s="420"/>
      <c r="BP19" s="420"/>
      <c r="BQ19" s="420"/>
      <c r="BR19" s="420"/>
      <c r="BS19" s="420"/>
      <c r="BT19" s="420"/>
      <c r="BU19" s="421"/>
      <c r="BV19" s="419">
        <v>33400303</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49006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10925189</v>
      </c>
      <c r="BO22" s="449"/>
      <c r="BP22" s="449"/>
      <c r="BQ22" s="449"/>
      <c r="BR22" s="449"/>
      <c r="BS22" s="449"/>
      <c r="BT22" s="449"/>
      <c r="BU22" s="450"/>
      <c r="BV22" s="448">
        <v>8597284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9490372</v>
      </c>
      <c r="BO23" s="420"/>
      <c r="BP23" s="420"/>
      <c r="BQ23" s="420"/>
      <c r="BR23" s="420"/>
      <c r="BS23" s="420"/>
      <c r="BT23" s="420"/>
      <c r="BU23" s="421"/>
      <c r="BV23" s="419">
        <v>6925080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10610</v>
      </c>
      <c r="R24" s="373"/>
      <c r="S24" s="373"/>
      <c r="T24" s="373"/>
      <c r="U24" s="373"/>
      <c r="V24" s="374"/>
      <c r="W24" s="462"/>
      <c r="X24" s="399"/>
      <c r="Y24" s="400"/>
      <c r="Z24" s="375" t="s">
        <v>162</v>
      </c>
      <c r="AA24" s="376"/>
      <c r="AB24" s="376"/>
      <c r="AC24" s="376"/>
      <c r="AD24" s="376"/>
      <c r="AE24" s="376"/>
      <c r="AF24" s="376"/>
      <c r="AG24" s="377"/>
      <c r="AH24" s="372">
        <v>668</v>
      </c>
      <c r="AI24" s="373"/>
      <c r="AJ24" s="373"/>
      <c r="AK24" s="373"/>
      <c r="AL24" s="374"/>
      <c r="AM24" s="372">
        <v>1930520</v>
      </c>
      <c r="AN24" s="373"/>
      <c r="AO24" s="373"/>
      <c r="AP24" s="373"/>
      <c r="AQ24" s="373"/>
      <c r="AR24" s="374"/>
      <c r="AS24" s="372">
        <v>2890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10596965</v>
      </c>
      <c r="BO24" s="420"/>
      <c r="BP24" s="420"/>
      <c r="BQ24" s="420"/>
      <c r="BR24" s="420"/>
      <c r="BS24" s="420"/>
      <c r="BT24" s="420"/>
      <c r="BU24" s="421"/>
      <c r="BV24" s="419">
        <v>7983647</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8730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12090427</v>
      </c>
      <c r="BO25" s="449"/>
      <c r="BP25" s="449"/>
      <c r="BQ25" s="449"/>
      <c r="BR25" s="449"/>
      <c r="BS25" s="449"/>
      <c r="BT25" s="449"/>
      <c r="BU25" s="450"/>
      <c r="BV25" s="448">
        <v>15904369</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7740</v>
      </c>
      <c r="R26" s="373"/>
      <c r="S26" s="373"/>
      <c r="T26" s="373"/>
      <c r="U26" s="373"/>
      <c r="V26" s="374"/>
      <c r="W26" s="462"/>
      <c r="X26" s="399"/>
      <c r="Y26" s="400"/>
      <c r="Z26" s="375" t="s">
        <v>168</v>
      </c>
      <c r="AA26" s="430"/>
      <c r="AB26" s="430"/>
      <c r="AC26" s="430"/>
      <c r="AD26" s="430"/>
      <c r="AE26" s="430"/>
      <c r="AF26" s="430"/>
      <c r="AG26" s="431"/>
      <c r="AH26" s="372">
        <v>25</v>
      </c>
      <c r="AI26" s="373"/>
      <c r="AJ26" s="373"/>
      <c r="AK26" s="373"/>
      <c r="AL26" s="374"/>
      <c r="AM26" s="372">
        <v>67750</v>
      </c>
      <c r="AN26" s="373"/>
      <c r="AO26" s="373"/>
      <c r="AP26" s="373"/>
      <c r="AQ26" s="373"/>
      <c r="AR26" s="374"/>
      <c r="AS26" s="372">
        <v>2710</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54863</v>
      </c>
      <c r="BO26" s="420"/>
      <c r="BP26" s="420"/>
      <c r="BQ26" s="420"/>
      <c r="BR26" s="420"/>
      <c r="BS26" s="420"/>
      <c r="BT26" s="420"/>
      <c r="BU26" s="421"/>
      <c r="BV26" s="419">
        <v>4905</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5470</v>
      </c>
      <c r="R27" s="373"/>
      <c r="S27" s="373"/>
      <c r="T27" s="373"/>
      <c r="U27" s="373"/>
      <c r="V27" s="374"/>
      <c r="W27" s="462"/>
      <c r="X27" s="399"/>
      <c r="Y27" s="400"/>
      <c r="Z27" s="375" t="s">
        <v>171</v>
      </c>
      <c r="AA27" s="376"/>
      <c r="AB27" s="376"/>
      <c r="AC27" s="376"/>
      <c r="AD27" s="376"/>
      <c r="AE27" s="376"/>
      <c r="AF27" s="376"/>
      <c r="AG27" s="377"/>
      <c r="AH27" s="372">
        <v>48</v>
      </c>
      <c r="AI27" s="373"/>
      <c r="AJ27" s="373"/>
      <c r="AK27" s="373"/>
      <c r="AL27" s="374"/>
      <c r="AM27" s="372">
        <v>142500</v>
      </c>
      <c r="AN27" s="373"/>
      <c r="AO27" s="373"/>
      <c r="AP27" s="373"/>
      <c r="AQ27" s="373"/>
      <c r="AR27" s="374"/>
      <c r="AS27" s="372">
        <v>2969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174230</v>
      </c>
      <c r="BO27" s="454"/>
      <c r="BP27" s="454"/>
      <c r="BQ27" s="454"/>
      <c r="BR27" s="454"/>
      <c r="BS27" s="454"/>
      <c r="BT27" s="454"/>
      <c r="BU27" s="455"/>
      <c r="BV27" s="453">
        <v>174131</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4960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6898212</v>
      </c>
      <c r="BO28" s="449"/>
      <c r="BP28" s="449"/>
      <c r="BQ28" s="449"/>
      <c r="BR28" s="449"/>
      <c r="BS28" s="449"/>
      <c r="BT28" s="449"/>
      <c r="BU28" s="450"/>
      <c r="BV28" s="448">
        <v>6210925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20</v>
      </c>
      <c r="M29" s="373"/>
      <c r="N29" s="373"/>
      <c r="O29" s="373"/>
      <c r="P29" s="374"/>
      <c r="Q29" s="372">
        <v>4600</v>
      </c>
      <c r="R29" s="373"/>
      <c r="S29" s="373"/>
      <c r="T29" s="373"/>
      <c r="U29" s="373"/>
      <c r="V29" s="374"/>
      <c r="W29" s="463"/>
      <c r="X29" s="464"/>
      <c r="Y29" s="465"/>
      <c r="Z29" s="375" t="s">
        <v>177</v>
      </c>
      <c r="AA29" s="376"/>
      <c r="AB29" s="376"/>
      <c r="AC29" s="376"/>
      <c r="AD29" s="376"/>
      <c r="AE29" s="376"/>
      <c r="AF29" s="376"/>
      <c r="AG29" s="377"/>
      <c r="AH29" s="372">
        <v>716</v>
      </c>
      <c r="AI29" s="373"/>
      <c r="AJ29" s="373"/>
      <c r="AK29" s="373"/>
      <c r="AL29" s="374"/>
      <c r="AM29" s="372">
        <v>2073020</v>
      </c>
      <c r="AN29" s="373"/>
      <c r="AO29" s="373"/>
      <c r="AP29" s="373"/>
      <c r="AQ29" s="373"/>
      <c r="AR29" s="374"/>
      <c r="AS29" s="372">
        <v>2895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39881</v>
      </c>
      <c r="BO29" s="420"/>
      <c r="BP29" s="420"/>
      <c r="BQ29" s="420"/>
      <c r="BR29" s="420"/>
      <c r="BS29" s="420"/>
      <c r="BT29" s="420"/>
      <c r="BU29" s="421"/>
      <c r="BV29" s="419">
        <v>39876</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2932730</v>
      </c>
      <c r="BO30" s="454"/>
      <c r="BP30" s="454"/>
      <c r="BQ30" s="454"/>
      <c r="BR30" s="454"/>
      <c r="BS30" s="454"/>
      <c r="BT30" s="454"/>
      <c r="BU30" s="455"/>
      <c r="BV30" s="453">
        <v>3910122</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駐車場事業特別会計</v>
      </c>
      <c r="X34" s="368"/>
      <c r="Y34" s="368"/>
      <c r="Z34" s="368"/>
      <c r="AA34" s="368"/>
      <c r="AB34" s="368"/>
      <c r="AC34" s="368"/>
      <c r="AD34" s="368"/>
      <c r="AE34" s="368"/>
      <c r="AF34" s="368"/>
      <c r="AG34" s="368"/>
      <c r="AH34" s="368"/>
      <c r="AI34" s="368"/>
      <c r="AJ34" s="368"/>
      <c r="AK34" s="368"/>
      <c r="AL34" s="169"/>
      <c r="AM34" s="367">
        <f>IF(AO34="","",MAX(C34:D43,U34:V43)+1)</f>
        <v>9</v>
      </c>
      <c r="AN34" s="367"/>
      <c r="AO34" s="368" t="str">
        <f>IF('各会計、関係団体の財政状況及び健全化判断比率'!B33="","",'各会計、関係団体の財政状況及び健全化判断比率'!B33)</f>
        <v>半田市立半田病院事業会計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12</v>
      </c>
      <c r="BX34" s="367"/>
      <c r="BY34" s="368" t="str">
        <f>IF('各会計、関係団体の財政状況及び健全化判断比率'!B68="","",'各会計、関係団体の財政状況及び健全化判断比率'!B68)</f>
        <v>知多中部広域事務組合（一般会計）</v>
      </c>
      <c r="BZ34" s="368"/>
      <c r="CA34" s="368"/>
      <c r="CB34" s="368"/>
      <c r="CC34" s="368"/>
      <c r="CD34" s="368"/>
      <c r="CE34" s="368"/>
      <c r="CF34" s="368"/>
      <c r="CG34" s="368"/>
      <c r="CH34" s="368"/>
      <c r="CI34" s="368"/>
      <c r="CJ34" s="368"/>
      <c r="CK34" s="368"/>
      <c r="CL34" s="368"/>
      <c r="CM34" s="368"/>
      <c r="CN34" s="169"/>
      <c r="CO34" s="367">
        <f>IF(CQ34="","",MAX(C34:D43,U34:V43,AM34:AN43,BE34:BF43,BW34:BX43)+1)</f>
        <v>19</v>
      </c>
      <c r="CP34" s="367"/>
      <c r="CQ34" s="368" t="str">
        <f>IF('各会計、関係団体の財政状況及び健全化判断比率'!BS7="","",'各会計、関係団体の財政状況及び健全化判断比率'!BS7)</f>
        <v>知多南部卸売市場</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乙川中部土地区画整理事業特別会計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モーターボート競走事業特別会計</v>
      </c>
      <c r="X35" s="368"/>
      <c r="Y35" s="368"/>
      <c r="Z35" s="368"/>
      <c r="AA35" s="368"/>
      <c r="AB35" s="368"/>
      <c r="AC35" s="368"/>
      <c r="AD35" s="368"/>
      <c r="AE35" s="368"/>
      <c r="AF35" s="368"/>
      <c r="AG35" s="368"/>
      <c r="AH35" s="368"/>
      <c r="AI35" s="368"/>
      <c r="AJ35" s="368"/>
      <c r="AK35" s="368"/>
      <c r="AL35" s="169"/>
      <c r="AM35" s="367">
        <f t="shared" ref="AM35:AM43" si="0">IF(AO35="","",AM34+1)</f>
        <v>10</v>
      </c>
      <c r="AN35" s="367"/>
      <c r="AO35" s="368" t="str">
        <f>IF('各会計、関係団体の財政状況及び健全化判断比率'!B34="","",'各会計、関係団体の財政状況及び健全化判断比率'!B34)</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13</v>
      </c>
      <c r="BX35" s="367"/>
      <c r="BY35" s="368" t="str">
        <f>IF('各会計、関係団体の財政状況及び健全化判断比率'!B69="","",'各会計、関係団体の財政状況及び健全化判断比率'!B69)</f>
        <v>知多中部広域事務組合（消防指令センター特別会計）</v>
      </c>
      <c r="BZ35" s="368"/>
      <c r="CA35" s="368"/>
      <c r="CB35" s="368"/>
      <c r="CC35" s="368"/>
      <c r="CD35" s="368"/>
      <c r="CE35" s="368"/>
      <c r="CF35" s="368"/>
      <c r="CG35" s="368"/>
      <c r="CH35" s="368"/>
      <c r="CI35" s="368"/>
      <c r="CJ35" s="368"/>
      <c r="CK35" s="368"/>
      <c r="CL35" s="368"/>
      <c r="CM35" s="368"/>
      <c r="CN35" s="169"/>
      <c r="CO35" s="367">
        <f t="shared" ref="CO35:CO43" si="3">IF(CQ35="","",CO34+1)</f>
        <v>20</v>
      </c>
      <c r="CP35" s="367"/>
      <c r="CQ35" s="368" t="str">
        <f>IF('各会計、関係団体の財政状況及び健全化判断比率'!BS8="","",'各会計、関係団体の財政状況及び健全化判断比率'!BS8)</f>
        <v>半田市土地開発公社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f>IF(E36="","",C35+1)</f>
        <v>3</v>
      </c>
      <c r="D36" s="367"/>
      <c r="E36" s="368" t="str">
        <f>IF('各会計、関係団体の財政状況及び健全化判断比率'!B9="","",'各会計、関係団体の財政状況及び健全化判断比率'!B9)</f>
        <v>ＪＲ半田駅前土地区画整理事業特別会計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国民健康保険事業特別会計</v>
      </c>
      <c r="X36" s="368"/>
      <c r="Y36" s="368"/>
      <c r="Z36" s="368"/>
      <c r="AA36" s="368"/>
      <c r="AB36" s="368"/>
      <c r="AC36" s="368"/>
      <c r="AD36" s="368"/>
      <c r="AE36" s="368"/>
      <c r="AF36" s="368"/>
      <c r="AG36" s="368"/>
      <c r="AH36" s="368"/>
      <c r="AI36" s="368"/>
      <c r="AJ36" s="368"/>
      <c r="AK36" s="368"/>
      <c r="AL36" s="169"/>
      <c r="AM36" s="367">
        <f t="shared" si="0"/>
        <v>11</v>
      </c>
      <c r="AN36" s="367"/>
      <c r="AO36" s="368" t="str">
        <f>IF('各会計、関係団体の財政状況及び健全化判断比率'!B35="","",'各会計、関係団体の財政状況及び健全化判断比率'!B35)</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14</v>
      </c>
      <c r="BX36" s="367"/>
      <c r="BY36" s="368" t="str">
        <f>IF('各会計、関係団体の財政状況及び健全化判断比率'!B70="","",'各会計、関係団体の財政状況及び健全化判断比率'!B70)</f>
        <v>半田常滑看護専門学校</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7</v>
      </c>
      <c r="V37" s="367"/>
      <c r="W37" s="368" t="str">
        <f>IF('各会計、関係団体の財政状況及び健全化判断比率'!B31="","",'各会計、関係団体の財政状況及び健全化判断比率'!B31)</f>
        <v>介護保険事業特別会計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15</v>
      </c>
      <c r="BX37" s="367"/>
      <c r="BY37" s="368" t="str">
        <f>IF('各会計、関係団体の財政状況及び健全化判断比率'!B71="","",'各会計、関係団体の財政状況及び健全化判断比率'!B71)</f>
        <v>中部知多衛生組合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f t="shared" si="4"/>
        <v>8</v>
      </c>
      <c r="V38" s="367"/>
      <c r="W38" s="368" t="str">
        <f>IF('各会計、関係団体の財政状況及び健全化判断比率'!B32="","",'各会計、関係団体の財政状況及び健全化判断比率'!B32)</f>
        <v>後期高齢者医療事業特別会計</v>
      </c>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16</v>
      </c>
      <c r="BX38" s="367"/>
      <c r="BY38" s="368" t="str">
        <f>IF('各会計、関係団体の財政状況及び健全化判断比率'!B72="","",'各会計、関係団体の財政状況及び健全化判断比率'!B72)</f>
        <v>知多南部広域環境組合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17</v>
      </c>
      <c r="BX39" s="367"/>
      <c r="BY39" s="368" t="str">
        <f>IF('各会計、関係団体の財政状況及び健全化判断比率'!B73="","",'各会計、関係団体の財政状況及び健全化判断比率'!B73)</f>
        <v>愛知県後期高齢者医療広域連合（一般会計）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18</v>
      </c>
      <c r="BX40" s="367"/>
      <c r="BY40" s="368" t="str">
        <f>IF('各会計、関係団体の財政状況及び健全化判断比率'!B74="","",'各会計、関係団体の財政状況及び健全化判断比率'!B74)</f>
        <v>愛知県後期高齢者医療広域連合（後期高齢者医療特別会計）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3oBw7Hay0tEvxc4p87H8cPe5ME5oj/CQWlLYp0uNTHs+bCU6A/ZrBGxIivdTvT9oOL5O9Lh3zeYTzocgjt9qyg==" saltValue="kJZMLuWlVqAVQb6b0cv+w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535</v>
      </c>
      <c r="D34" s="1151"/>
      <c r="E34" s="1152"/>
      <c r="F34" s="32">
        <v>22.78</v>
      </c>
      <c r="G34" s="33">
        <v>24.26</v>
      </c>
      <c r="H34" s="33">
        <v>30.39</v>
      </c>
      <c r="I34" s="33">
        <v>35.020000000000003</v>
      </c>
      <c r="J34" s="34">
        <v>33.6</v>
      </c>
      <c r="K34" s="22"/>
      <c r="L34" s="22"/>
      <c r="M34" s="22"/>
      <c r="N34" s="22"/>
      <c r="O34" s="22"/>
      <c r="P34" s="22"/>
    </row>
    <row r="35" spans="1:16" ht="39" customHeight="1" x14ac:dyDescent="0.2">
      <c r="A35" s="22"/>
      <c r="B35" s="35"/>
      <c r="C35" s="1145" t="s">
        <v>536</v>
      </c>
      <c r="D35" s="1146"/>
      <c r="E35" s="1147"/>
      <c r="F35" s="36">
        <v>5.14</v>
      </c>
      <c r="G35" s="37">
        <v>9.02</v>
      </c>
      <c r="H35" s="37">
        <v>7.34</v>
      </c>
      <c r="I35" s="37">
        <v>5.05</v>
      </c>
      <c r="J35" s="38">
        <v>9.32</v>
      </c>
      <c r="K35" s="22"/>
      <c r="L35" s="22"/>
      <c r="M35" s="22"/>
      <c r="N35" s="22"/>
      <c r="O35" s="22"/>
      <c r="P35" s="22"/>
    </row>
    <row r="36" spans="1:16" ht="39" customHeight="1" x14ac:dyDescent="0.2">
      <c r="A36" s="22"/>
      <c r="B36" s="35"/>
      <c r="C36" s="1145" t="s">
        <v>537</v>
      </c>
      <c r="D36" s="1146"/>
      <c r="E36" s="1147"/>
      <c r="F36" s="36">
        <v>4.78</v>
      </c>
      <c r="G36" s="37">
        <v>5.36</v>
      </c>
      <c r="H36" s="37">
        <v>5.58</v>
      </c>
      <c r="I36" s="37">
        <v>6.44</v>
      </c>
      <c r="J36" s="38">
        <v>6.06</v>
      </c>
      <c r="K36" s="22"/>
      <c r="L36" s="22"/>
      <c r="M36" s="22"/>
      <c r="N36" s="22"/>
      <c r="O36" s="22"/>
      <c r="P36" s="22"/>
    </row>
    <row r="37" spans="1:16" ht="39" customHeight="1" x14ac:dyDescent="0.2">
      <c r="A37" s="22"/>
      <c r="B37" s="35"/>
      <c r="C37" s="1145" t="s">
        <v>538</v>
      </c>
      <c r="D37" s="1146"/>
      <c r="E37" s="1147"/>
      <c r="F37" s="36">
        <v>1.31</v>
      </c>
      <c r="G37" s="37">
        <v>1.44</v>
      </c>
      <c r="H37" s="37">
        <v>1.53</v>
      </c>
      <c r="I37" s="37">
        <v>1.78</v>
      </c>
      <c r="J37" s="38">
        <v>2.1</v>
      </c>
      <c r="K37" s="22"/>
      <c r="L37" s="22"/>
      <c r="M37" s="22"/>
      <c r="N37" s="22"/>
      <c r="O37" s="22"/>
      <c r="P37" s="22"/>
    </row>
    <row r="38" spans="1:16" ht="39" customHeight="1" x14ac:dyDescent="0.2">
      <c r="A38" s="22"/>
      <c r="B38" s="35"/>
      <c r="C38" s="1145" t="s">
        <v>539</v>
      </c>
      <c r="D38" s="1146"/>
      <c r="E38" s="1147"/>
      <c r="F38" s="36">
        <v>0.37</v>
      </c>
      <c r="G38" s="37">
        <v>0.63</v>
      </c>
      <c r="H38" s="37">
        <v>0.43</v>
      </c>
      <c r="I38" s="37">
        <v>0.56000000000000005</v>
      </c>
      <c r="J38" s="38">
        <v>0.77</v>
      </c>
      <c r="K38" s="22"/>
      <c r="L38" s="22"/>
      <c r="M38" s="22"/>
      <c r="N38" s="22"/>
      <c r="O38" s="22"/>
      <c r="P38" s="22"/>
    </row>
    <row r="39" spans="1:16" ht="39" customHeight="1" x14ac:dyDescent="0.2">
      <c r="A39" s="22"/>
      <c r="B39" s="35"/>
      <c r="C39" s="1145" t="s">
        <v>540</v>
      </c>
      <c r="D39" s="1146"/>
      <c r="E39" s="1147"/>
      <c r="F39" s="36">
        <v>0</v>
      </c>
      <c r="G39" s="37">
        <v>0.65</v>
      </c>
      <c r="H39" s="37">
        <v>0.28999999999999998</v>
      </c>
      <c r="I39" s="37">
        <v>0.28000000000000003</v>
      </c>
      <c r="J39" s="38">
        <v>0.66</v>
      </c>
      <c r="K39" s="22"/>
      <c r="L39" s="22"/>
      <c r="M39" s="22"/>
      <c r="N39" s="22"/>
      <c r="O39" s="22"/>
      <c r="P39" s="22"/>
    </row>
    <row r="40" spans="1:16" ht="39" customHeight="1" x14ac:dyDescent="0.2">
      <c r="A40" s="22"/>
      <c r="B40" s="35"/>
      <c r="C40" s="1145" t="s">
        <v>541</v>
      </c>
      <c r="D40" s="1146"/>
      <c r="E40" s="1147"/>
      <c r="F40" s="36">
        <v>0.26</v>
      </c>
      <c r="G40" s="37">
        <v>0.17</v>
      </c>
      <c r="H40" s="37">
        <v>0</v>
      </c>
      <c r="I40" s="37">
        <v>0.55000000000000004</v>
      </c>
      <c r="J40" s="38">
        <v>0.47</v>
      </c>
      <c r="K40" s="22"/>
      <c r="L40" s="22"/>
      <c r="M40" s="22"/>
      <c r="N40" s="22"/>
      <c r="O40" s="22"/>
      <c r="P40" s="22"/>
    </row>
    <row r="41" spans="1:16" ht="39" customHeight="1" x14ac:dyDescent="0.2">
      <c r="A41" s="22"/>
      <c r="B41" s="35"/>
      <c r="C41" s="1145" t="s">
        <v>542</v>
      </c>
      <c r="D41" s="1146"/>
      <c r="E41" s="1147"/>
      <c r="F41" s="36">
        <v>0.05</v>
      </c>
      <c r="G41" s="37">
        <v>0.37</v>
      </c>
      <c r="H41" s="37">
        <v>0.22</v>
      </c>
      <c r="I41" s="37">
        <v>0.11</v>
      </c>
      <c r="J41" s="38">
        <v>0.28000000000000003</v>
      </c>
      <c r="K41" s="22"/>
      <c r="L41" s="22"/>
      <c r="M41" s="22"/>
      <c r="N41" s="22"/>
      <c r="O41" s="22"/>
      <c r="P41" s="22"/>
    </row>
    <row r="42" spans="1:16" ht="39" customHeight="1" x14ac:dyDescent="0.2">
      <c r="A42" s="22"/>
      <c r="B42" s="39"/>
      <c r="C42" s="1145" t="s">
        <v>543</v>
      </c>
      <c r="D42" s="1146"/>
      <c r="E42" s="1147"/>
      <c r="F42" s="36" t="s">
        <v>505</v>
      </c>
      <c r="G42" s="37" t="s">
        <v>505</v>
      </c>
      <c r="H42" s="37" t="s">
        <v>505</v>
      </c>
      <c r="I42" s="37" t="s">
        <v>505</v>
      </c>
      <c r="J42" s="38" t="s">
        <v>505</v>
      </c>
      <c r="K42" s="22"/>
      <c r="L42" s="22"/>
      <c r="M42" s="22"/>
      <c r="N42" s="22"/>
      <c r="O42" s="22"/>
      <c r="P42" s="22"/>
    </row>
    <row r="43" spans="1:16" ht="39" customHeight="1" thickBot="1" x14ac:dyDescent="0.25">
      <c r="A43" s="22"/>
      <c r="B43" s="40"/>
      <c r="C43" s="1148" t="s">
        <v>544</v>
      </c>
      <c r="D43" s="1149"/>
      <c r="E43" s="1150"/>
      <c r="F43" s="41">
        <v>0.11</v>
      </c>
      <c r="G43" s="42">
        <v>0.01</v>
      </c>
      <c r="H43" s="42">
        <v>0.02</v>
      </c>
      <c r="I43" s="42">
        <v>0.01</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NAWI+qwR6lS8ndA29pkt3M4AyO+cbyBrwpsMRLh+d9F6oLDV855nVKVlVEN5QIjhQ/uWVjukf0IMttMhkeFCYw==" saltValue="i6D5gqgveLO+b15/ciPLu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2135</v>
      </c>
      <c r="L45" s="60">
        <v>2072</v>
      </c>
      <c r="M45" s="60">
        <v>1886</v>
      </c>
      <c r="N45" s="60">
        <v>1623</v>
      </c>
      <c r="O45" s="61">
        <v>1341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505</v>
      </c>
      <c r="L46" s="64" t="s">
        <v>505</v>
      </c>
      <c r="M46" s="64" t="s">
        <v>505</v>
      </c>
      <c r="N46" s="64" t="s">
        <v>505</v>
      </c>
      <c r="O46" s="65" t="s">
        <v>505</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505</v>
      </c>
      <c r="L47" s="64" t="s">
        <v>505</v>
      </c>
      <c r="M47" s="64" t="s">
        <v>505</v>
      </c>
      <c r="N47" s="64" t="s">
        <v>505</v>
      </c>
      <c r="O47" s="65" t="s">
        <v>505</v>
      </c>
      <c r="P47" s="48"/>
      <c r="Q47" s="48"/>
      <c r="R47" s="48"/>
      <c r="S47" s="48"/>
      <c r="T47" s="48"/>
      <c r="U47" s="48"/>
    </row>
    <row r="48" spans="1:21" ht="30.75" customHeight="1" x14ac:dyDescent="0.2">
      <c r="A48" s="48"/>
      <c r="B48" s="1178"/>
      <c r="C48" s="1179"/>
      <c r="D48" s="62"/>
      <c r="E48" s="1155" t="s">
        <v>13</v>
      </c>
      <c r="F48" s="1155"/>
      <c r="G48" s="1155"/>
      <c r="H48" s="1155"/>
      <c r="I48" s="1155"/>
      <c r="J48" s="1156"/>
      <c r="K48" s="63">
        <v>2247</v>
      </c>
      <c r="L48" s="64">
        <v>2117</v>
      </c>
      <c r="M48" s="64">
        <v>1934</v>
      </c>
      <c r="N48" s="64">
        <v>1720</v>
      </c>
      <c r="O48" s="65">
        <v>1592</v>
      </c>
      <c r="P48" s="48"/>
      <c r="Q48" s="48"/>
      <c r="R48" s="48"/>
      <c r="S48" s="48"/>
      <c r="T48" s="48"/>
      <c r="U48" s="48"/>
    </row>
    <row r="49" spans="1:21" ht="30.75" customHeight="1" x14ac:dyDescent="0.2">
      <c r="A49" s="48"/>
      <c r="B49" s="1178"/>
      <c r="C49" s="1179"/>
      <c r="D49" s="62"/>
      <c r="E49" s="1155" t="s">
        <v>14</v>
      </c>
      <c r="F49" s="1155"/>
      <c r="G49" s="1155"/>
      <c r="H49" s="1155"/>
      <c r="I49" s="1155"/>
      <c r="J49" s="1156"/>
      <c r="K49" s="63">
        <v>58</v>
      </c>
      <c r="L49" s="64">
        <v>67</v>
      </c>
      <c r="M49" s="64">
        <v>48</v>
      </c>
      <c r="N49" s="64">
        <v>346</v>
      </c>
      <c r="O49" s="65">
        <v>334</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505</v>
      </c>
      <c r="L50" s="64" t="s">
        <v>505</v>
      </c>
      <c r="M50" s="64" t="s">
        <v>505</v>
      </c>
      <c r="N50" s="64" t="s">
        <v>505</v>
      </c>
      <c r="O50" s="65" t="s">
        <v>505</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505</v>
      </c>
      <c r="L51" s="64" t="s">
        <v>505</v>
      </c>
      <c r="M51" s="64" t="s">
        <v>505</v>
      </c>
      <c r="N51" s="64" t="s">
        <v>505</v>
      </c>
      <c r="O51" s="65" t="s">
        <v>505</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4649</v>
      </c>
      <c r="L52" s="64">
        <v>4081</v>
      </c>
      <c r="M52" s="64">
        <v>3833</v>
      </c>
      <c r="N52" s="64">
        <v>3446</v>
      </c>
      <c r="O52" s="65">
        <v>3679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-209</v>
      </c>
      <c r="L53" s="69">
        <v>175</v>
      </c>
      <c r="M53" s="69">
        <v>35</v>
      </c>
      <c r="N53" s="69">
        <v>243</v>
      </c>
      <c r="O53" s="70">
        <v>-412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550</v>
      </c>
      <c r="L58" s="84" t="s">
        <v>550</v>
      </c>
      <c r="M58" s="84" t="s">
        <v>550</v>
      </c>
      <c r="N58" s="84" t="s">
        <v>550</v>
      </c>
      <c r="O58" s="85" t="s">
        <v>550</v>
      </c>
    </row>
    <row r="59" spans="1:21" ht="31.5" customHeight="1" x14ac:dyDescent="0.2">
      <c r="B59" s="1163"/>
      <c r="C59" s="1164"/>
      <c r="D59" s="1170" t="s">
        <v>26</v>
      </c>
      <c r="E59" s="1171"/>
      <c r="F59" s="1171"/>
      <c r="G59" s="1171"/>
      <c r="H59" s="1171"/>
      <c r="I59" s="1171"/>
      <c r="J59" s="1172"/>
      <c r="K59" s="86" t="s">
        <v>550</v>
      </c>
      <c r="L59" s="87" t="s">
        <v>550</v>
      </c>
      <c r="M59" s="87" t="s">
        <v>550</v>
      </c>
      <c r="N59" s="87" t="s">
        <v>550</v>
      </c>
      <c r="O59" s="88" t="s">
        <v>550</v>
      </c>
    </row>
    <row r="60" spans="1:21" ht="31.5" customHeight="1" thickBot="1" x14ac:dyDescent="0.25">
      <c r="B60" s="1165"/>
      <c r="C60" s="1166"/>
      <c r="D60" s="1173" t="s">
        <v>27</v>
      </c>
      <c r="E60" s="1174"/>
      <c r="F60" s="1174"/>
      <c r="G60" s="1174"/>
      <c r="H60" s="1174"/>
      <c r="I60" s="1174"/>
      <c r="J60" s="1175"/>
      <c r="K60" s="89" t="s">
        <v>550</v>
      </c>
      <c r="L60" s="90" t="s">
        <v>550</v>
      </c>
      <c r="M60" s="90" t="s">
        <v>550</v>
      </c>
      <c r="N60" s="90" t="s">
        <v>550</v>
      </c>
      <c r="O60" s="91" t="s">
        <v>550</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4vrKQEI0qW0IoKVN3wIoZBK/48fL+Qz7wfj6vEZSw8VijivYjg0aN/IfmybdeyVd3R7EpghcbFlAgVNZYStDw==" saltValue="JhyWqY24EPIyNz1fTs9EK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43">
        <v>10010</v>
      </c>
      <c r="J41" s="344">
        <v>7995</v>
      </c>
      <c r="K41" s="344">
        <v>8021</v>
      </c>
      <c r="L41" s="344">
        <v>8597</v>
      </c>
      <c r="M41" s="345">
        <v>10925</v>
      </c>
    </row>
    <row r="42" spans="2:13" ht="27.75" customHeight="1" x14ac:dyDescent="0.2">
      <c r="B42" s="1186"/>
      <c r="C42" s="1187"/>
      <c r="D42" s="106"/>
      <c r="E42" s="1190" t="s">
        <v>32</v>
      </c>
      <c r="F42" s="1190"/>
      <c r="G42" s="1190"/>
      <c r="H42" s="1191"/>
      <c r="I42" s="346">
        <v>532</v>
      </c>
      <c r="J42" s="347">
        <v>517</v>
      </c>
      <c r="K42" s="347" t="s">
        <v>505</v>
      </c>
      <c r="L42" s="347" t="s">
        <v>505</v>
      </c>
      <c r="M42" s="348" t="s">
        <v>505</v>
      </c>
    </row>
    <row r="43" spans="2:13" ht="27.75" customHeight="1" x14ac:dyDescent="0.2">
      <c r="B43" s="1186"/>
      <c r="C43" s="1187"/>
      <c r="D43" s="106"/>
      <c r="E43" s="1190" t="s">
        <v>33</v>
      </c>
      <c r="F43" s="1190"/>
      <c r="G43" s="1190"/>
      <c r="H43" s="1191"/>
      <c r="I43" s="346">
        <v>14613</v>
      </c>
      <c r="J43" s="347">
        <v>13068</v>
      </c>
      <c r="K43" s="347">
        <v>12785</v>
      </c>
      <c r="L43" s="347">
        <v>18272</v>
      </c>
      <c r="M43" s="348">
        <v>29977</v>
      </c>
    </row>
    <row r="44" spans="2:13" ht="27.75" customHeight="1" x14ac:dyDescent="0.2">
      <c r="B44" s="1186"/>
      <c r="C44" s="1187"/>
      <c r="D44" s="106"/>
      <c r="E44" s="1190" t="s">
        <v>34</v>
      </c>
      <c r="F44" s="1190"/>
      <c r="G44" s="1190"/>
      <c r="H44" s="1191"/>
      <c r="I44" s="346">
        <v>2220</v>
      </c>
      <c r="J44" s="347">
        <v>6133</v>
      </c>
      <c r="K44" s="347">
        <v>6116</v>
      </c>
      <c r="L44" s="347">
        <v>5699</v>
      </c>
      <c r="M44" s="348">
        <v>5276</v>
      </c>
    </row>
    <row r="45" spans="2:13" ht="27.75" customHeight="1" x14ac:dyDescent="0.2">
      <c r="B45" s="1186"/>
      <c r="C45" s="1187"/>
      <c r="D45" s="106"/>
      <c r="E45" s="1190" t="s">
        <v>35</v>
      </c>
      <c r="F45" s="1190"/>
      <c r="G45" s="1190"/>
      <c r="H45" s="1191"/>
      <c r="I45" s="346">
        <v>3897</v>
      </c>
      <c r="J45" s="347">
        <v>3816</v>
      </c>
      <c r="K45" s="347">
        <v>3693</v>
      </c>
      <c r="L45" s="347">
        <v>3903</v>
      </c>
      <c r="M45" s="348">
        <v>3903</v>
      </c>
    </row>
    <row r="46" spans="2:13" ht="27.75" customHeight="1" x14ac:dyDescent="0.2">
      <c r="B46" s="1186"/>
      <c r="C46" s="1187"/>
      <c r="D46" s="107"/>
      <c r="E46" s="1190" t="s">
        <v>36</v>
      </c>
      <c r="F46" s="1190"/>
      <c r="G46" s="1190"/>
      <c r="H46" s="1191"/>
      <c r="I46" s="346">
        <v>363</v>
      </c>
      <c r="J46" s="347">
        <v>213</v>
      </c>
      <c r="K46" s="347">
        <v>113</v>
      </c>
      <c r="L46" s="347">
        <v>47</v>
      </c>
      <c r="M46" s="348" t="s">
        <v>505</v>
      </c>
    </row>
    <row r="47" spans="2:13" ht="27.75" customHeight="1" x14ac:dyDescent="0.2">
      <c r="B47" s="1186"/>
      <c r="C47" s="1187"/>
      <c r="D47" s="108"/>
      <c r="E47" s="1200" t="s">
        <v>37</v>
      </c>
      <c r="F47" s="1201"/>
      <c r="G47" s="1201"/>
      <c r="H47" s="1202"/>
      <c r="I47" s="346" t="s">
        <v>505</v>
      </c>
      <c r="J47" s="347" t="s">
        <v>505</v>
      </c>
      <c r="K47" s="347" t="s">
        <v>505</v>
      </c>
      <c r="L47" s="347" t="s">
        <v>505</v>
      </c>
      <c r="M47" s="348" t="s">
        <v>505</v>
      </c>
    </row>
    <row r="48" spans="2:13" ht="27.75" customHeight="1" x14ac:dyDescent="0.2">
      <c r="B48" s="1186"/>
      <c r="C48" s="1187"/>
      <c r="D48" s="106"/>
      <c r="E48" s="1190" t="s">
        <v>38</v>
      </c>
      <c r="F48" s="1190"/>
      <c r="G48" s="1190"/>
      <c r="H48" s="1191"/>
      <c r="I48" s="346" t="s">
        <v>505</v>
      </c>
      <c r="J48" s="347" t="s">
        <v>505</v>
      </c>
      <c r="K48" s="347" t="s">
        <v>505</v>
      </c>
      <c r="L48" s="347" t="s">
        <v>505</v>
      </c>
      <c r="M48" s="348" t="s">
        <v>505</v>
      </c>
    </row>
    <row r="49" spans="2:13" ht="27.75" customHeight="1" x14ac:dyDescent="0.2">
      <c r="B49" s="1188"/>
      <c r="C49" s="1189"/>
      <c r="D49" s="106"/>
      <c r="E49" s="1190" t="s">
        <v>39</v>
      </c>
      <c r="F49" s="1190"/>
      <c r="G49" s="1190"/>
      <c r="H49" s="1191"/>
      <c r="I49" s="346" t="s">
        <v>505</v>
      </c>
      <c r="J49" s="347" t="s">
        <v>505</v>
      </c>
      <c r="K49" s="347" t="s">
        <v>505</v>
      </c>
      <c r="L49" s="347" t="s">
        <v>505</v>
      </c>
      <c r="M49" s="348" t="s">
        <v>505</v>
      </c>
    </row>
    <row r="50" spans="2:13" ht="27.75" customHeight="1" x14ac:dyDescent="0.2">
      <c r="B50" s="1184" t="s">
        <v>40</v>
      </c>
      <c r="C50" s="1185"/>
      <c r="D50" s="109"/>
      <c r="E50" s="1190" t="s">
        <v>41</v>
      </c>
      <c r="F50" s="1190"/>
      <c r="G50" s="1190"/>
      <c r="H50" s="1191"/>
      <c r="I50" s="346">
        <v>11439</v>
      </c>
      <c r="J50" s="347">
        <v>11143</v>
      </c>
      <c r="K50" s="347">
        <v>11787</v>
      </c>
      <c r="L50" s="347">
        <v>11212</v>
      </c>
      <c r="M50" s="348">
        <v>10907</v>
      </c>
    </row>
    <row r="51" spans="2:13" ht="27.75" customHeight="1" x14ac:dyDescent="0.2">
      <c r="B51" s="1186"/>
      <c r="C51" s="1187"/>
      <c r="D51" s="106"/>
      <c r="E51" s="1190" t="s">
        <v>42</v>
      </c>
      <c r="F51" s="1190"/>
      <c r="G51" s="1190"/>
      <c r="H51" s="1191"/>
      <c r="I51" s="346">
        <v>8202</v>
      </c>
      <c r="J51" s="347">
        <v>6889</v>
      </c>
      <c r="K51" s="347">
        <v>6001</v>
      </c>
      <c r="L51" s="347">
        <v>5204</v>
      </c>
      <c r="M51" s="348">
        <v>5163</v>
      </c>
    </row>
    <row r="52" spans="2:13" ht="27.75" customHeight="1" x14ac:dyDescent="0.2">
      <c r="B52" s="1188"/>
      <c r="C52" s="1189"/>
      <c r="D52" s="106"/>
      <c r="E52" s="1190" t="s">
        <v>43</v>
      </c>
      <c r="F52" s="1190"/>
      <c r="G52" s="1190"/>
      <c r="H52" s="1191"/>
      <c r="I52" s="346">
        <v>26522</v>
      </c>
      <c r="J52" s="347">
        <v>25078</v>
      </c>
      <c r="K52" s="347">
        <v>23861</v>
      </c>
      <c r="L52" s="347">
        <v>26693</v>
      </c>
      <c r="M52" s="348">
        <v>32563</v>
      </c>
    </row>
    <row r="53" spans="2:13" ht="27.75" customHeight="1" thickBot="1" x14ac:dyDescent="0.25">
      <c r="B53" s="1192" t="s">
        <v>19</v>
      </c>
      <c r="C53" s="1193"/>
      <c r="D53" s="110"/>
      <c r="E53" s="1194" t="s">
        <v>44</v>
      </c>
      <c r="F53" s="1194"/>
      <c r="G53" s="1194"/>
      <c r="H53" s="1195"/>
      <c r="I53" s="349">
        <v>-14528</v>
      </c>
      <c r="J53" s="350">
        <v>-11369</v>
      </c>
      <c r="K53" s="350">
        <v>-10921</v>
      </c>
      <c r="L53" s="350">
        <v>-6591</v>
      </c>
      <c r="M53" s="351">
        <v>1448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x4KnbDb7I4+xECePFU16Dgey0EUCXa8KRkPBF72BmCiTPed+Wa45MJQmasBmkZYw8s3otZqaCbCjUNdDPL7Mbg==" saltValue="HHO5n+OVGGYenlTlhhED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352">
        <v>6276</v>
      </c>
      <c r="G55" s="352">
        <v>6211</v>
      </c>
      <c r="H55" s="353">
        <v>6898</v>
      </c>
    </row>
    <row r="56" spans="2:8" ht="52.5" customHeight="1" x14ac:dyDescent="0.2">
      <c r="B56" s="122"/>
      <c r="C56" s="1213" t="s">
        <v>47</v>
      </c>
      <c r="D56" s="1213"/>
      <c r="E56" s="1214"/>
      <c r="F56" s="354">
        <v>40</v>
      </c>
      <c r="G56" s="354">
        <v>40</v>
      </c>
      <c r="H56" s="355">
        <v>40</v>
      </c>
    </row>
    <row r="57" spans="2:8" ht="53.25" customHeight="1" x14ac:dyDescent="0.2">
      <c r="B57" s="122"/>
      <c r="C57" s="1215" t="s">
        <v>48</v>
      </c>
      <c r="D57" s="1215"/>
      <c r="E57" s="1216"/>
      <c r="F57" s="356">
        <v>3919</v>
      </c>
      <c r="G57" s="356">
        <v>3910</v>
      </c>
      <c r="H57" s="357">
        <v>2933</v>
      </c>
    </row>
    <row r="58" spans="2:8" ht="45.75" customHeight="1" x14ac:dyDescent="0.2">
      <c r="B58" s="123"/>
      <c r="C58" s="1203" t="s">
        <v>560</v>
      </c>
      <c r="D58" s="1204"/>
      <c r="E58" s="1205"/>
      <c r="F58" s="358">
        <v>3085</v>
      </c>
      <c r="G58" s="358">
        <v>3061</v>
      </c>
      <c r="H58" s="359">
        <v>2091</v>
      </c>
    </row>
    <row r="59" spans="2:8" ht="45.75" customHeight="1" x14ac:dyDescent="0.2">
      <c r="B59" s="123"/>
      <c r="C59" s="1203" t="s">
        <v>561</v>
      </c>
      <c r="D59" s="1204"/>
      <c r="E59" s="1205"/>
      <c r="F59" s="358">
        <v>313</v>
      </c>
      <c r="G59" s="358">
        <v>314</v>
      </c>
      <c r="H59" s="359">
        <v>314</v>
      </c>
    </row>
    <row r="60" spans="2:8" ht="45.75" customHeight="1" x14ac:dyDescent="0.2">
      <c r="B60" s="123"/>
      <c r="C60" s="1203" t="s">
        <v>562</v>
      </c>
      <c r="D60" s="1204"/>
      <c r="E60" s="1205"/>
      <c r="F60" s="358">
        <v>167</v>
      </c>
      <c r="G60" s="358">
        <v>191</v>
      </c>
      <c r="H60" s="359">
        <v>184</v>
      </c>
    </row>
    <row r="61" spans="2:8" ht="45.75" customHeight="1" x14ac:dyDescent="0.2">
      <c r="B61" s="123"/>
      <c r="C61" s="1203" t="s">
        <v>563</v>
      </c>
      <c r="D61" s="1204"/>
      <c r="E61" s="1205"/>
      <c r="F61" s="358">
        <v>125</v>
      </c>
      <c r="G61" s="358">
        <v>125</v>
      </c>
      <c r="H61" s="359">
        <v>125</v>
      </c>
    </row>
    <row r="62" spans="2:8" ht="45.75" customHeight="1" thickBot="1" x14ac:dyDescent="0.25">
      <c r="B62" s="124"/>
      <c r="C62" s="1206" t="s">
        <v>564</v>
      </c>
      <c r="D62" s="1207"/>
      <c r="E62" s="1208"/>
      <c r="F62" s="360">
        <v>89</v>
      </c>
      <c r="G62" s="360">
        <v>90</v>
      </c>
      <c r="H62" s="361">
        <v>90</v>
      </c>
    </row>
    <row r="63" spans="2:8" ht="52.5" customHeight="1" thickBot="1" x14ac:dyDescent="0.25">
      <c r="B63" s="125"/>
      <c r="C63" s="1209" t="s">
        <v>49</v>
      </c>
      <c r="D63" s="1209"/>
      <c r="E63" s="1210"/>
      <c r="F63" s="362">
        <v>10234</v>
      </c>
      <c r="G63" s="362">
        <v>10161</v>
      </c>
      <c r="H63" s="363">
        <v>9871</v>
      </c>
    </row>
    <row r="64" spans="2:8" ht="13" x14ac:dyDescent="0.2"/>
  </sheetData>
  <sheetProtection algorithmName="SHA-512" hashValue="GhKUfHBn/W9dJ0CTukoU6p2JwnSdIkT6xdNt5Bg+uUS2Sn9qTQMOnQHXHTA/DiBg1jJP+Lpcl3SnpK0mKgSXEg==" saltValue="2qEpU4CGYSMhD0gz5+gA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528</v>
      </c>
      <c r="G2" s="139"/>
      <c r="H2" s="140"/>
    </row>
    <row r="3" spans="1:8" x14ac:dyDescent="0.2">
      <c r="A3" s="136" t="s">
        <v>521</v>
      </c>
      <c r="B3" s="141"/>
      <c r="C3" s="142"/>
      <c r="D3" s="143">
        <v>39177</v>
      </c>
      <c r="E3" s="144"/>
      <c r="F3" s="145">
        <v>56416</v>
      </c>
      <c r="G3" s="146"/>
      <c r="H3" s="147"/>
    </row>
    <row r="4" spans="1:8" x14ac:dyDescent="0.2">
      <c r="A4" s="148"/>
      <c r="B4" s="149"/>
      <c r="C4" s="150"/>
      <c r="D4" s="151">
        <v>23132</v>
      </c>
      <c r="E4" s="152"/>
      <c r="F4" s="153">
        <v>32623</v>
      </c>
      <c r="G4" s="154"/>
      <c r="H4" s="155"/>
    </row>
    <row r="5" spans="1:8" x14ac:dyDescent="0.2">
      <c r="A5" s="136" t="s">
        <v>523</v>
      </c>
      <c r="B5" s="141"/>
      <c r="C5" s="142"/>
      <c r="D5" s="143">
        <v>47485</v>
      </c>
      <c r="E5" s="144"/>
      <c r="F5" s="145">
        <v>49217</v>
      </c>
      <c r="G5" s="146"/>
      <c r="H5" s="147"/>
    </row>
    <row r="6" spans="1:8" x14ac:dyDescent="0.2">
      <c r="A6" s="148"/>
      <c r="B6" s="149"/>
      <c r="C6" s="150"/>
      <c r="D6" s="151">
        <v>13504</v>
      </c>
      <c r="E6" s="152"/>
      <c r="F6" s="153">
        <v>27232</v>
      </c>
      <c r="G6" s="154"/>
      <c r="H6" s="155"/>
    </row>
    <row r="7" spans="1:8" x14ac:dyDescent="0.2">
      <c r="A7" s="136" t="s">
        <v>524</v>
      </c>
      <c r="B7" s="141"/>
      <c r="C7" s="142"/>
      <c r="D7" s="143">
        <v>72103</v>
      </c>
      <c r="E7" s="144"/>
      <c r="F7" s="145">
        <v>49211</v>
      </c>
      <c r="G7" s="146"/>
      <c r="H7" s="147"/>
    </row>
    <row r="8" spans="1:8" x14ac:dyDescent="0.2">
      <c r="A8" s="148"/>
      <c r="B8" s="149"/>
      <c r="C8" s="150"/>
      <c r="D8" s="151">
        <v>42617</v>
      </c>
      <c r="E8" s="152"/>
      <c r="F8" s="153">
        <v>28367</v>
      </c>
      <c r="G8" s="154"/>
      <c r="H8" s="155"/>
    </row>
    <row r="9" spans="1:8" x14ac:dyDescent="0.2">
      <c r="A9" s="136" t="s">
        <v>525</v>
      </c>
      <c r="B9" s="141"/>
      <c r="C9" s="142"/>
      <c r="D9" s="143">
        <v>78634</v>
      </c>
      <c r="E9" s="144"/>
      <c r="F9" s="145">
        <v>51738</v>
      </c>
      <c r="G9" s="146"/>
      <c r="H9" s="147"/>
    </row>
    <row r="10" spans="1:8" x14ac:dyDescent="0.2">
      <c r="A10" s="148"/>
      <c r="B10" s="149"/>
      <c r="C10" s="150"/>
      <c r="D10" s="151">
        <v>51178</v>
      </c>
      <c r="E10" s="152"/>
      <c r="F10" s="153">
        <v>30360</v>
      </c>
      <c r="G10" s="154"/>
      <c r="H10" s="155"/>
    </row>
    <row r="11" spans="1:8" x14ac:dyDescent="0.2">
      <c r="A11" s="136" t="s">
        <v>526</v>
      </c>
      <c r="B11" s="141"/>
      <c r="C11" s="142"/>
      <c r="D11" s="143">
        <v>96757</v>
      </c>
      <c r="E11" s="144"/>
      <c r="F11" s="145">
        <v>67158</v>
      </c>
      <c r="G11" s="146"/>
      <c r="H11" s="147"/>
    </row>
    <row r="12" spans="1:8" x14ac:dyDescent="0.2">
      <c r="A12" s="148"/>
      <c r="B12" s="149"/>
      <c r="C12" s="156"/>
      <c r="D12" s="151">
        <v>52729</v>
      </c>
      <c r="E12" s="152"/>
      <c r="F12" s="153">
        <v>42077</v>
      </c>
      <c r="G12" s="154"/>
      <c r="H12" s="155"/>
    </row>
    <row r="13" spans="1:8" x14ac:dyDescent="0.2">
      <c r="A13" s="136"/>
      <c r="B13" s="141"/>
      <c r="C13" s="157"/>
      <c r="D13" s="158">
        <v>66831</v>
      </c>
      <c r="E13" s="159"/>
      <c r="F13" s="160">
        <v>54748</v>
      </c>
      <c r="G13" s="161"/>
      <c r="H13" s="147"/>
    </row>
    <row r="14" spans="1:8" x14ac:dyDescent="0.2">
      <c r="A14" s="148"/>
      <c r="B14" s="149"/>
      <c r="C14" s="150"/>
      <c r="D14" s="151">
        <v>36632</v>
      </c>
      <c r="E14" s="152"/>
      <c r="F14" s="153">
        <v>32132</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5.41</v>
      </c>
      <c r="C19" s="162">
        <f>ROUND(VALUE(SUBSTITUTE(実質収支比率等に係る経年分析!G$48,"▲","-")),2)</f>
        <v>9.85</v>
      </c>
      <c r="D19" s="162">
        <f>ROUND(VALUE(SUBSTITUTE(実質収支比率等に係る経年分析!H$48,"▲","-")),2)</f>
        <v>7.64</v>
      </c>
      <c r="E19" s="162">
        <f>ROUND(VALUE(SUBSTITUTE(実質収支比率等に係る経年分析!I$48,"▲","-")),2)</f>
        <v>5.89</v>
      </c>
      <c r="F19" s="162">
        <f>ROUND(VALUE(SUBSTITUTE(実質収支比率等に係る経年分析!J$48,"▲","-")),2)</f>
        <v>10.47</v>
      </c>
    </row>
    <row r="20" spans="1:11" x14ac:dyDescent="0.2">
      <c r="A20" s="162" t="s">
        <v>53</v>
      </c>
      <c r="B20" s="162">
        <f>ROUND(VALUE(SUBSTITUTE(実質収支比率等に係る経年分析!F$47,"▲","-")),2)</f>
        <v>19.690000000000001</v>
      </c>
      <c r="C20" s="162">
        <f>ROUND(VALUE(SUBSTITUTE(実質収支比率等に係る経年分析!G$47,"▲","-")),2)</f>
        <v>19.03</v>
      </c>
      <c r="D20" s="162">
        <f>ROUND(VALUE(SUBSTITUTE(実質収支比率等に係る経年分析!H$47,"▲","-")),2)</f>
        <v>23.8</v>
      </c>
      <c r="E20" s="162">
        <f>ROUND(VALUE(SUBSTITUTE(実質収支比率等に係る経年分析!I$47,"▲","-")),2)</f>
        <v>23.48</v>
      </c>
      <c r="F20" s="162">
        <f>ROUND(VALUE(SUBSTITUTE(実質収支比率等に係る経年分析!J$47,"▲","-")),2)</f>
        <v>25.4</v>
      </c>
    </row>
    <row r="21" spans="1:11" x14ac:dyDescent="0.2">
      <c r="A21" s="162" t="s">
        <v>54</v>
      </c>
      <c r="B21" s="162">
        <f>IF(ISNUMBER(VALUE(SUBSTITUTE(実質収支比率等に係る経年分析!F$49,"▲","-"))),ROUND(VALUE(SUBSTITUTE(実質収支比率等に係る経年分析!F$49,"▲","-")),2),NA())</f>
        <v>4.07</v>
      </c>
      <c r="C21" s="162">
        <f>IF(ISNUMBER(VALUE(SUBSTITUTE(実質収支比率等に係る経年分析!G$49,"▲","-"))),ROUND(VALUE(SUBSTITUTE(実質収支比率等に係る経年分析!G$49,"▲","-")),2),NA())</f>
        <v>4.62</v>
      </c>
      <c r="D21" s="162">
        <f>IF(ISNUMBER(VALUE(SUBSTITUTE(実質収支比率等に係る経年分析!H$49,"▲","-"))),ROUND(VALUE(SUBSTITUTE(実質収支比率等に係る経年分析!H$49,"▲","-")),2),NA())</f>
        <v>1.93</v>
      </c>
      <c r="E21" s="162">
        <f>IF(ISNUMBER(VALUE(SUBSTITUTE(実質収支比率等に係る経年分析!I$49,"▲","-"))),ROUND(VALUE(SUBSTITUTE(実質収支比率等に係る経年分析!I$49,"▲","-")),2),NA())</f>
        <v>-1.97</v>
      </c>
      <c r="F21" s="162">
        <f>IF(ISNUMBER(VALUE(SUBSTITUTE(実質収支比率等に係る経年分析!J$49,"▲","-"))),ROUND(VALUE(SUBSTITUTE(実質収支比率等に係る経年分析!J$49,"▲","-")),2),NA())</f>
        <v>7.26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0.01</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国民健康保険事業特別会計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0.37</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0.22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0.28000000000000003</v>
      </c>
    </row>
    <row r="30" spans="1:11" x14ac:dyDescent="0.2">
      <c r="A30" s="163" t="str">
        <f>IF(連結実質赤字比率に係る赤字・黒字の構成分析!C$40="",NA(),連結実質赤字比率に係る赤字・黒字の構成分析!C$40)</f>
        <v>乙川中部土地区画整理事業特別会計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0.17</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0.55000000000000004</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0.47</v>
      </c>
    </row>
    <row r="31" spans="1:11" x14ac:dyDescent="0.2">
      <c r="A31" s="163" t="str">
        <f>IF(連結実質赤字比率に係る赤字・黒字の構成分析!C$39="",NA(),連結実質赤字比率に係る赤字・黒字の構成分析!C$39)</f>
        <v>ＪＲ半田駅前土地区画整理事業特別会計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0.65</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0.28999999999999998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0.28000000000000003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0.66</v>
      </c>
    </row>
    <row r="32" spans="1:11" x14ac:dyDescent="0.2">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0.37</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0.63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0.43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0.56000000000000005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0.77</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1.31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1.44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1.53</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2.1</v>
      </c>
    </row>
    <row r="34" spans="1:16" x14ac:dyDescent="0.2">
      <c r="A34" s="163" t="str">
        <f>IF(連結実質赤字比率に係る赤字・黒字の構成分析!C$36="",NA(),連結実質赤字比率に係る赤字・黒字の構成分析!C$36)</f>
        <v>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4.78</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5.36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5.58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6.44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6.06</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5.14</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5.05</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9.32</v>
      </c>
    </row>
    <row r="36" spans="1:16" x14ac:dyDescent="0.2">
      <c r="A36" s="163" t="str">
        <f>IF(連結実質赤字比率に係る赤字・黒字の構成分析!C$34="",NA(),連結実質赤字比率に係る赤字・黒字の構成分析!C$34)</f>
        <v>半田市立半田病院事業会計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22.78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24.26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30.39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35.020000000000003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33.6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4649</v>
      </c>
      <c r="E42" s="164"/>
      <c r="F42" s="164"/>
      <c r="G42" s="164">
        <f>'実質公債費比率（分子）の構造'!L$52</f>
        <v>4081</v>
      </c>
      <c r="H42" s="164"/>
      <c r="I42" s="164"/>
      <c r="J42" s="164">
        <f>'実質公債費比率（分子）の構造'!M$52</f>
        <v>3833</v>
      </c>
      <c r="K42" s="164"/>
      <c r="L42" s="164"/>
      <c r="M42" s="164">
        <f>'実質公債費比率（分子）の構造'!N$52</f>
        <v>3446</v>
      </c>
      <c r="N42" s="164"/>
      <c r="O42" s="164"/>
      <c r="P42" s="164">
        <f>'実質公債費比率（分子）の構造'!O$52</f>
        <v>3679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58</v>
      </c>
      <c r="C45" s="164"/>
      <c r="D45" s="164"/>
      <c r="E45" s="164">
        <f>'実質公債費比率（分子）の構造'!L$49</f>
        <v>67</v>
      </c>
      <c r="F45" s="164"/>
      <c r="G45" s="164"/>
      <c r="H45" s="164">
        <f>'実質公債費比率（分子）の構造'!M$49</f>
        <v>48</v>
      </c>
      <c r="I45" s="164"/>
      <c r="J45" s="164"/>
      <c r="K45" s="164">
        <f>'実質公債費比率（分子）の構造'!N$49</f>
        <v>346</v>
      </c>
      <c r="L45" s="164"/>
      <c r="M45" s="164"/>
      <c r="N45" s="164">
        <f>'実質公債費比率（分子）の構造'!O$49</f>
        <v>334</v>
      </c>
      <c r="O45" s="164"/>
      <c r="P45" s="164"/>
    </row>
    <row r="46" spans="1:16" x14ac:dyDescent="0.2">
      <c r="A46" s="164" t="s">
        <v>64</v>
      </c>
      <c r="B46" s="164">
        <f>'実質公債費比率（分子）の構造'!K$48</f>
        <v>2247</v>
      </c>
      <c r="C46" s="164"/>
      <c r="D46" s="164"/>
      <c r="E46" s="164">
        <f>'実質公債費比率（分子）の構造'!L$48</f>
        <v>2117</v>
      </c>
      <c r="F46" s="164"/>
      <c r="G46" s="164"/>
      <c r="H46" s="164">
        <f>'実質公債費比率（分子）の構造'!M$48</f>
        <v>1934</v>
      </c>
      <c r="I46" s="164"/>
      <c r="J46" s="164"/>
      <c r="K46" s="164">
        <f>'実質公債費比率（分子）の構造'!N$48</f>
        <v>1720</v>
      </c>
      <c r="L46" s="164"/>
      <c r="M46" s="164"/>
      <c r="N46" s="164">
        <f>'実質公債費比率（分子）の構造'!O$48</f>
        <v>1592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2135</v>
      </c>
      <c r="C49" s="164"/>
      <c r="D49" s="164"/>
      <c r="E49" s="164">
        <f>'実質公債費比率（分子）の構造'!L$45</f>
        <v>2072</v>
      </c>
      <c r="F49" s="164"/>
      <c r="G49" s="164"/>
      <c r="H49" s="164">
        <f>'実質公債費比率（分子）の構造'!M$45</f>
        <v>1886</v>
      </c>
      <c r="I49" s="164"/>
      <c r="J49" s="164"/>
      <c r="K49" s="164">
        <f>'実質公債費比率（分子）の構造'!N$45</f>
        <v>1623</v>
      </c>
      <c r="L49" s="164"/>
      <c r="M49" s="164"/>
      <c r="N49" s="164">
        <f>'実質公債費比率（分子）の構造'!O$45</f>
        <v>1341</v>
      </c>
      <c r="O49" s="164"/>
      <c r="P49" s="164"/>
    </row>
    <row r="50" spans="1:16" x14ac:dyDescent="0.2">
      <c r="A50" s="164" t="s">
        <v>67</v>
      </c>
      <c r="B50" s="164" t="e">
        <f>NA()</f>
        <v>#N/A</v>
      </c>
      <c r="C50" s="164">
        <f>IF(ISNUMBER('実質公債費比率（分子）の構造'!K$53),'実質公債費比率（分子）の構造'!K$53,NA())</f>
        <v>-209</v>
      </c>
      <c r="D50" s="164" t="e">
        <f>NA()</f>
        <v>#N/A</v>
      </c>
      <c r="E50" s="164" t="e">
        <f>NA()</f>
        <v>#N/A</v>
      </c>
      <c r="F50" s="164">
        <f>IF(ISNUMBER('実質公債費比率（分子）の構造'!L$53),'実質公債費比率（分子）の構造'!L$53,NA())</f>
        <v>175</v>
      </c>
      <c r="G50" s="164" t="e">
        <f>NA()</f>
        <v>#N/A</v>
      </c>
      <c r="H50" s="164" t="e">
        <f>NA()</f>
        <v>#N/A</v>
      </c>
      <c r="I50" s="164">
        <f>IF(ISNUMBER('実質公債費比率（分子）の構造'!M$53),'実質公債費比率（分子）の構造'!M$53,NA())</f>
        <v>35</v>
      </c>
      <c r="J50" s="164" t="e">
        <f>NA()</f>
        <v>#N/A</v>
      </c>
      <c r="K50" s="164" t="e">
        <f>NA()</f>
        <v>#N/A</v>
      </c>
      <c r="L50" s="164">
        <f>IF(ISNUMBER('実質公債費比率（分子）の構造'!N$53),'実質公債費比率（分子）の構造'!N$53,NA())</f>
        <v>243</v>
      </c>
      <c r="M50" s="164" t="e">
        <f>NA()</f>
        <v>#N/A</v>
      </c>
      <c r="N50" s="164" t="e">
        <f>NA()</f>
        <v>#N/A</v>
      </c>
      <c r="O50" s="164">
        <f>IF(ISNUMBER('実質公債費比率（分子）の構造'!O$53),'実質公債費比率（分子）の構造'!O$53,NA())</f>
        <v>-412</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26522</v>
      </c>
      <c r="E56" s="163"/>
      <c r="F56" s="163"/>
      <c r="G56" s="163">
        <f>'将来負担比率（分子）の構造'!J$52</f>
        <v>25078</v>
      </c>
      <c r="H56" s="163"/>
      <c r="I56" s="163"/>
      <c r="J56" s="163">
        <f>'将来負担比率（分子）の構造'!K$52</f>
        <v>23861</v>
      </c>
      <c r="K56" s="163"/>
      <c r="L56" s="163"/>
      <c r="M56" s="163">
        <f>'将来負担比率（分子）の構造'!L$52</f>
        <v>26693</v>
      </c>
      <c r="N56" s="163"/>
      <c r="O56" s="163"/>
      <c r="P56" s="163">
        <f>'将来負担比率（分子）の構造'!M$52</f>
        <v>32563</v>
      </c>
    </row>
    <row r="57" spans="1:16" x14ac:dyDescent="0.2">
      <c r="A57" s="163" t="s">
        <v>42</v>
      </c>
      <c r="B57" s="163"/>
      <c r="C57" s="163"/>
      <c r="D57" s="163">
        <f>'将来負担比率（分子）の構造'!I$51</f>
        <v>8202</v>
      </c>
      <c r="E57" s="163"/>
      <c r="F57" s="163"/>
      <c r="G57" s="163">
        <f>'将来負担比率（分子）の構造'!J$51</f>
        <v>6889</v>
      </c>
      <c r="H57" s="163"/>
      <c r="I57" s="163"/>
      <c r="J57" s="163">
        <f>'将来負担比率（分子）の構造'!K$51</f>
        <v>6001</v>
      </c>
      <c r="K57" s="163"/>
      <c r="L57" s="163"/>
      <c r="M57" s="163">
        <f>'将来負担比率（分子）の構造'!L$51</f>
        <v>5204</v>
      </c>
      <c r="N57" s="163"/>
      <c r="O57" s="163"/>
      <c r="P57" s="163">
        <f>'将来負担比率（分子）の構造'!M$51</f>
        <v>5163</v>
      </c>
    </row>
    <row r="58" spans="1:16" x14ac:dyDescent="0.2">
      <c r="A58" s="163" t="s">
        <v>41</v>
      </c>
      <c r="B58" s="163"/>
      <c r="C58" s="163"/>
      <c r="D58" s="163">
        <f>'将来負担比率（分子）の構造'!I$50</f>
        <v>11439</v>
      </c>
      <c r="E58" s="163"/>
      <c r="F58" s="163"/>
      <c r="G58" s="163">
        <f>'将来負担比率（分子）の構造'!J$50</f>
        <v>11143</v>
      </c>
      <c r="H58" s="163"/>
      <c r="I58" s="163"/>
      <c r="J58" s="163">
        <f>'将来負担比率（分子）の構造'!K$50</f>
        <v>11787</v>
      </c>
      <c r="K58" s="163"/>
      <c r="L58" s="163"/>
      <c r="M58" s="163">
        <f>'将来負担比率（分子）の構造'!L$50</f>
        <v>11212</v>
      </c>
      <c r="N58" s="163"/>
      <c r="O58" s="163"/>
      <c r="P58" s="163">
        <f>'将来負担比率（分子）の構造'!M$50</f>
        <v>10907</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f>'将来負担比率（分子）の構造'!I$46</f>
        <v>363</v>
      </c>
      <c r="C61" s="163"/>
      <c r="D61" s="163"/>
      <c r="E61" s="163">
        <f>'将来負担比率（分子）の構造'!J$46</f>
        <v>213</v>
      </c>
      <c r="F61" s="163"/>
      <c r="G61" s="163"/>
      <c r="H61" s="163">
        <f>'将来負担比率（分子）の構造'!K$46</f>
        <v>113</v>
      </c>
      <c r="I61" s="163"/>
      <c r="J61" s="163"/>
      <c r="K61" s="163">
        <f>'将来負担比率（分子）の構造'!L$46</f>
        <v>47</v>
      </c>
      <c r="L61" s="163"/>
      <c r="M61" s="163"/>
      <c r="N61" s="163" t="str">
        <f>'将来負担比率（分子）の構造'!M$46</f>
        <v>-</v>
      </c>
      <c r="O61" s="163"/>
      <c r="P61" s="163"/>
    </row>
    <row r="62" spans="1:16" x14ac:dyDescent="0.2">
      <c r="A62" s="163" t="s">
        <v>35</v>
      </c>
      <c r="B62" s="163">
        <f>'将来負担比率（分子）の構造'!I$45</f>
        <v>3897</v>
      </c>
      <c r="C62" s="163"/>
      <c r="D62" s="163"/>
      <c r="E62" s="163">
        <f>'将来負担比率（分子）の構造'!J$45</f>
        <v>3816</v>
      </c>
      <c r="F62" s="163"/>
      <c r="G62" s="163"/>
      <c r="H62" s="163">
        <f>'将来負担比率（分子）の構造'!K$45</f>
        <v>3693</v>
      </c>
      <c r="I62" s="163"/>
      <c r="J62" s="163"/>
      <c r="K62" s="163">
        <f>'将来負担比率（分子）の構造'!L$45</f>
        <v>3903</v>
      </c>
      <c r="L62" s="163"/>
      <c r="M62" s="163"/>
      <c r="N62" s="163">
        <f>'将来負担比率（分子）の構造'!M$45</f>
        <v>3903</v>
      </c>
      <c r="O62" s="163"/>
      <c r="P62" s="163"/>
    </row>
    <row r="63" spans="1:16" x14ac:dyDescent="0.2">
      <c r="A63" s="163" t="s">
        <v>34</v>
      </c>
      <c r="B63" s="163">
        <f>'将来負担比率（分子）の構造'!I$44</f>
        <v>2220</v>
      </c>
      <c r="C63" s="163"/>
      <c r="D63" s="163"/>
      <c r="E63" s="163">
        <f>'将来負担比率（分子）の構造'!J$44</f>
        <v>6133</v>
      </c>
      <c r="F63" s="163"/>
      <c r="G63" s="163"/>
      <c r="H63" s="163">
        <f>'将来負担比率（分子）の構造'!K$44</f>
        <v>6116</v>
      </c>
      <c r="I63" s="163"/>
      <c r="J63" s="163"/>
      <c r="K63" s="163">
        <f>'将来負担比率（分子）の構造'!L$44</f>
        <v>5699</v>
      </c>
      <c r="L63" s="163"/>
      <c r="M63" s="163"/>
      <c r="N63" s="163">
        <f>'将来負担比率（分子）の構造'!M$44</f>
        <v>5276</v>
      </c>
      <c r="O63" s="163"/>
      <c r="P63" s="163"/>
    </row>
    <row r="64" spans="1:16" x14ac:dyDescent="0.2">
      <c r="A64" s="163" t="s">
        <v>33</v>
      </c>
      <c r="B64" s="163">
        <f>'将来負担比率（分子）の構造'!I$43</f>
        <v>14613</v>
      </c>
      <c r="C64" s="163"/>
      <c r="D64" s="163"/>
      <c r="E64" s="163">
        <f>'将来負担比率（分子）の構造'!J$43</f>
        <v>13068</v>
      </c>
      <c r="F64" s="163"/>
      <c r="G64" s="163"/>
      <c r="H64" s="163">
        <f>'将来負担比率（分子）の構造'!K$43</f>
        <v>12785</v>
      </c>
      <c r="I64" s="163"/>
      <c r="J64" s="163"/>
      <c r="K64" s="163">
        <f>'将来負担比率（分子）の構造'!L$43</f>
        <v>18272</v>
      </c>
      <c r="L64" s="163"/>
      <c r="M64" s="163"/>
      <c r="N64" s="163">
        <f>'将来負担比率（分子）の構造'!M$43</f>
        <v>29977</v>
      </c>
      <c r="O64" s="163"/>
      <c r="P64" s="163"/>
    </row>
    <row r="65" spans="1:16" x14ac:dyDescent="0.2">
      <c r="A65" s="163" t="s">
        <v>32</v>
      </c>
      <c r="B65" s="163">
        <f>'将来負担比率（分子）の構造'!I$42</f>
        <v>532</v>
      </c>
      <c r="C65" s="163"/>
      <c r="D65" s="163"/>
      <c r="E65" s="163">
        <f>'将来負担比率（分子）の構造'!J$42</f>
        <v>517</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10010</v>
      </c>
      <c r="C66" s="163"/>
      <c r="D66" s="163"/>
      <c r="E66" s="163">
        <f>'将来負担比率（分子）の構造'!J$41</f>
        <v>7995</v>
      </c>
      <c r="F66" s="163"/>
      <c r="G66" s="163"/>
      <c r="H66" s="163">
        <f>'将来負担比率（分子）の構造'!K$41</f>
        <v>8021</v>
      </c>
      <c r="I66" s="163"/>
      <c r="J66" s="163"/>
      <c r="K66" s="163">
        <f>'将来負担比率（分子）の構造'!L$41</f>
        <v>8597</v>
      </c>
      <c r="L66" s="163"/>
      <c r="M66" s="163"/>
      <c r="N66" s="163">
        <f>'将来負担比率（分子）の構造'!M$41</f>
        <v>10925</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1448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6276</v>
      </c>
      <c r="C72" s="167">
        <f>基金残高に係る経年分析!G55</f>
        <v>6211</v>
      </c>
      <c r="D72" s="167">
        <f>基金残高に係る経年分析!H55</f>
        <v>6898</v>
      </c>
    </row>
    <row r="73" spans="1:16" x14ac:dyDescent="0.2">
      <c r="A73" s="166" t="s">
        <v>74</v>
      </c>
      <c r="B73" s="167">
        <f>基金残高に係る経年分析!F56</f>
        <v>40</v>
      </c>
      <c r="C73" s="167">
        <f>基金残高に係る経年分析!G56</f>
        <v>40</v>
      </c>
      <c r="D73" s="167">
        <f>基金残高に係る経年分析!H56</f>
        <v>40</v>
      </c>
    </row>
    <row r="74" spans="1:16" x14ac:dyDescent="0.2">
      <c r="A74" s="166" t="s">
        <v>75</v>
      </c>
      <c r="B74" s="167">
        <f>基金残高に係る経年分析!F57</f>
        <v>3919</v>
      </c>
      <c r="C74" s="167">
        <f>基金残高に係る経年分析!G57</f>
        <v>3910</v>
      </c>
      <c r="D74" s="167">
        <f>基金残高に係る経年分析!H57</f>
        <v>2933</v>
      </c>
    </row>
  </sheetData>
  <sheetProtection algorithmName="SHA-512" hashValue="Ey/Ep2KAEN5nagg/jpfceG9fBg3829LR+wrxUB3HZmJG98FdVnyUq21hf7jN/Jxbpqulm97hEeU4f21MF4dUmA==" saltValue="qjufwuSSzLaHNX6JCKh8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24472112</v>
      </c>
      <c r="S5" s="677"/>
      <c r="T5" s="677"/>
      <c r="U5" s="677"/>
      <c r="V5" s="677"/>
      <c r="W5" s="677"/>
      <c r="X5" s="677"/>
      <c r="Y5" s="702"/>
      <c r="Z5" s="715">
        <v>45.1</v>
      </c>
      <c r="AA5" s="715"/>
      <c r="AB5" s="715"/>
      <c r="AC5" s="715"/>
      <c r="AD5" s="716">
        <v>22029130</v>
      </c>
      <c r="AE5" s="716"/>
      <c r="AF5" s="716"/>
      <c r="AG5" s="716"/>
      <c r="AH5" s="716"/>
      <c r="AI5" s="716"/>
      <c r="AJ5" s="716"/>
      <c r="AK5" s="716"/>
      <c r="AL5" s="703">
        <v>77.400000000000006</v>
      </c>
      <c r="AM5" s="685"/>
      <c r="AN5" s="685"/>
      <c r="AO5" s="704"/>
      <c r="AP5" s="679" t="s">
        <v>216</v>
      </c>
      <c r="AQ5" s="680"/>
      <c r="AR5" s="680"/>
      <c r="AS5" s="680"/>
      <c r="AT5" s="680"/>
      <c r="AU5" s="680"/>
      <c r="AV5" s="680"/>
      <c r="AW5" s="680"/>
      <c r="AX5" s="680"/>
      <c r="AY5" s="680"/>
      <c r="AZ5" s="680"/>
      <c r="BA5" s="680"/>
      <c r="BB5" s="680"/>
      <c r="BC5" s="680"/>
      <c r="BD5" s="680"/>
      <c r="BE5" s="680"/>
      <c r="BF5" s="681"/>
      <c r="BG5" s="621">
        <v>22621045</v>
      </c>
      <c r="BH5" s="622"/>
      <c r="BI5" s="622"/>
      <c r="BJ5" s="622"/>
      <c r="BK5" s="622"/>
      <c r="BL5" s="622"/>
      <c r="BM5" s="622"/>
      <c r="BN5" s="623"/>
      <c r="BO5" s="659">
        <v>92.4</v>
      </c>
      <c r="BP5" s="659"/>
      <c r="BQ5" s="659"/>
      <c r="BR5" s="659"/>
      <c r="BS5" s="660">
        <v>591915</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343627</v>
      </c>
      <c r="S6" s="622"/>
      <c r="T6" s="622"/>
      <c r="U6" s="622"/>
      <c r="V6" s="622"/>
      <c r="W6" s="622"/>
      <c r="X6" s="622"/>
      <c r="Y6" s="623"/>
      <c r="Z6" s="659">
        <v>0.6</v>
      </c>
      <c r="AA6" s="659"/>
      <c r="AB6" s="659"/>
      <c r="AC6" s="659"/>
      <c r="AD6" s="660">
        <v>343627</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22621045</v>
      </c>
      <c r="BH6" s="622"/>
      <c r="BI6" s="622"/>
      <c r="BJ6" s="622"/>
      <c r="BK6" s="622"/>
      <c r="BL6" s="622"/>
      <c r="BM6" s="622"/>
      <c r="BN6" s="623"/>
      <c r="BO6" s="659">
        <v>92.4</v>
      </c>
      <c r="BP6" s="659"/>
      <c r="BQ6" s="659"/>
      <c r="BR6" s="659"/>
      <c r="BS6" s="660">
        <v>591915</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290438</v>
      </c>
      <c r="CS6" s="622"/>
      <c r="CT6" s="622"/>
      <c r="CU6" s="622"/>
      <c r="CV6" s="622"/>
      <c r="CW6" s="622"/>
      <c r="CX6" s="622"/>
      <c r="CY6" s="623"/>
      <c r="CZ6" s="703">
        <v>0.6</v>
      </c>
      <c r="DA6" s="685"/>
      <c r="DB6" s="685"/>
      <c r="DC6" s="705"/>
      <c r="DD6" s="627" t="s">
        <v>122</v>
      </c>
      <c r="DE6" s="622"/>
      <c r="DF6" s="622"/>
      <c r="DG6" s="622"/>
      <c r="DH6" s="622"/>
      <c r="DI6" s="622"/>
      <c r="DJ6" s="622"/>
      <c r="DK6" s="622"/>
      <c r="DL6" s="622"/>
      <c r="DM6" s="622"/>
      <c r="DN6" s="622"/>
      <c r="DO6" s="622"/>
      <c r="DP6" s="623"/>
      <c r="DQ6" s="627">
        <v>290438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11564</v>
      </c>
      <c r="S7" s="622"/>
      <c r="T7" s="622"/>
      <c r="U7" s="622"/>
      <c r="V7" s="622"/>
      <c r="W7" s="622"/>
      <c r="X7" s="622"/>
      <c r="Y7" s="623"/>
      <c r="Z7" s="659">
        <v>0</v>
      </c>
      <c r="AA7" s="659"/>
      <c r="AB7" s="659"/>
      <c r="AC7" s="659"/>
      <c r="AD7" s="660">
        <v>11564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10178522</v>
      </c>
      <c r="BH7" s="622"/>
      <c r="BI7" s="622"/>
      <c r="BJ7" s="622"/>
      <c r="BK7" s="622"/>
      <c r="BL7" s="622"/>
      <c r="BM7" s="622"/>
      <c r="BN7" s="623"/>
      <c r="BO7" s="659">
        <v>41.6</v>
      </c>
      <c r="BP7" s="659"/>
      <c r="BQ7" s="659"/>
      <c r="BR7" s="659"/>
      <c r="BS7" s="660">
        <v>591915</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4288650</v>
      </c>
      <c r="CS7" s="622"/>
      <c r="CT7" s="622"/>
      <c r="CU7" s="622"/>
      <c r="CV7" s="622"/>
      <c r="CW7" s="622"/>
      <c r="CX7" s="622"/>
      <c r="CY7" s="623"/>
      <c r="CZ7" s="659">
        <v>8.5</v>
      </c>
      <c r="DA7" s="659"/>
      <c r="DB7" s="659"/>
      <c r="DC7" s="659"/>
      <c r="DD7" s="627">
        <v>13446</v>
      </c>
      <c r="DE7" s="622"/>
      <c r="DF7" s="622"/>
      <c r="DG7" s="622"/>
      <c r="DH7" s="622"/>
      <c r="DI7" s="622"/>
      <c r="DJ7" s="622"/>
      <c r="DK7" s="622"/>
      <c r="DL7" s="622"/>
      <c r="DM7" s="622"/>
      <c r="DN7" s="622"/>
      <c r="DO7" s="622"/>
      <c r="DP7" s="623"/>
      <c r="DQ7" s="627">
        <v>3497733</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236679</v>
      </c>
      <c r="S8" s="622"/>
      <c r="T8" s="622"/>
      <c r="U8" s="622"/>
      <c r="V8" s="622"/>
      <c r="W8" s="622"/>
      <c r="X8" s="622"/>
      <c r="Y8" s="623"/>
      <c r="Z8" s="659">
        <v>0.4</v>
      </c>
      <c r="AA8" s="659"/>
      <c r="AB8" s="659"/>
      <c r="AC8" s="659"/>
      <c r="AD8" s="660">
        <v>236679</v>
      </c>
      <c r="AE8" s="660"/>
      <c r="AF8" s="660"/>
      <c r="AG8" s="660"/>
      <c r="AH8" s="660"/>
      <c r="AI8" s="660"/>
      <c r="AJ8" s="660"/>
      <c r="AK8" s="660"/>
      <c r="AL8" s="624">
        <v>0.8</v>
      </c>
      <c r="AM8" s="625"/>
      <c r="AN8" s="625"/>
      <c r="AO8" s="661"/>
      <c r="AP8" s="618" t="s">
        <v>227</v>
      </c>
      <c r="AQ8" s="619"/>
      <c r="AR8" s="619"/>
      <c r="AS8" s="619"/>
      <c r="AT8" s="619"/>
      <c r="AU8" s="619"/>
      <c r="AV8" s="619"/>
      <c r="AW8" s="619"/>
      <c r="AX8" s="619"/>
      <c r="AY8" s="619"/>
      <c r="AZ8" s="619"/>
      <c r="BA8" s="619"/>
      <c r="BB8" s="619"/>
      <c r="BC8" s="619"/>
      <c r="BD8" s="619"/>
      <c r="BE8" s="619"/>
      <c r="BF8" s="620"/>
      <c r="BG8" s="621">
        <v>196155</v>
      </c>
      <c r="BH8" s="622"/>
      <c r="BI8" s="622"/>
      <c r="BJ8" s="622"/>
      <c r="BK8" s="622"/>
      <c r="BL8" s="622"/>
      <c r="BM8" s="622"/>
      <c r="BN8" s="623"/>
      <c r="BO8" s="659">
        <v>0.8</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19763554</v>
      </c>
      <c r="CS8" s="622"/>
      <c r="CT8" s="622"/>
      <c r="CU8" s="622"/>
      <c r="CV8" s="622"/>
      <c r="CW8" s="622"/>
      <c r="CX8" s="622"/>
      <c r="CY8" s="623"/>
      <c r="CZ8" s="659">
        <v>39.299999999999997</v>
      </c>
      <c r="DA8" s="659"/>
      <c r="DB8" s="659"/>
      <c r="DC8" s="659"/>
      <c r="DD8" s="627">
        <v>597111</v>
      </c>
      <c r="DE8" s="622"/>
      <c r="DF8" s="622"/>
      <c r="DG8" s="622"/>
      <c r="DH8" s="622"/>
      <c r="DI8" s="622"/>
      <c r="DJ8" s="622"/>
      <c r="DK8" s="622"/>
      <c r="DL8" s="622"/>
      <c r="DM8" s="622"/>
      <c r="DN8" s="622"/>
      <c r="DO8" s="622"/>
      <c r="DP8" s="623"/>
      <c r="DQ8" s="627">
        <v>11273684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313567</v>
      </c>
      <c r="S9" s="622"/>
      <c r="T9" s="622"/>
      <c r="U9" s="622"/>
      <c r="V9" s="622"/>
      <c r="W9" s="622"/>
      <c r="X9" s="622"/>
      <c r="Y9" s="623"/>
      <c r="Z9" s="659">
        <v>0.6</v>
      </c>
      <c r="AA9" s="659"/>
      <c r="AB9" s="659"/>
      <c r="AC9" s="659"/>
      <c r="AD9" s="660">
        <v>313567</v>
      </c>
      <c r="AE9" s="660"/>
      <c r="AF9" s="660"/>
      <c r="AG9" s="660"/>
      <c r="AH9" s="660"/>
      <c r="AI9" s="660"/>
      <c r="AJ9" s="660"/>
      <c r="AK9" s="660"/>
      <c r="AL9" s="624">
        <v>1.1000000000000001</v>
      </c>
      <c r="AM9" s="625"/>
      <c r="AN9" s="625"/>
      <c r="AO9" s="661"/>
      <c r="AP9" s="618" t="s">
        <v>230</v>
      </c>
      <c r="AQ9" s="619"/>
      <c r="AR9" s="619"/>
      <c r="AS9" s="619"/>
      <c r="AT9" s="619"/>
      <c r="AU9" s="619"/>
      <c r="AV9" s="619"/>
      <c r="AW9" s="619"/>
      <c r="AX9" s="619"/>
      <c r="AY9" s="619"/>
      <c r="AZ9" s="619"/>
      <c r="BA9" s="619"/>
      <c r="BB9" s="619"/>
      <c r="BC9" s="619"/>
      <c r="BD9" s="619"/>
      <c r="BE9" s="619"/>
      <c r="BF9" s="620"/>
      <c r="BG9" s="621">
        <v>7298191</v>
      </c>
      <c r="BH9" s="622"/>
      <c r="BI9" s="622"/>
      <c r="BJ9" s="622"/>
      <c r="BK9" s="622"/>
      <c r="BL9" s="622"/>
      <c r="BM9" s="622"/>
      <c r="BN9" s="623"/>
      <c r="BO9" s="659">
        <v>29.8</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5935125</v>
      </c>
      <c r="CS9" s="622"/>
      <c r="CT9" s="622"/>
      <c r="CU9" s="622"/>
      <c r="CV9" s="622"/>
      <c r="CW9" s="622"/>
      <c r="CX9" s="622"/>
      <c r="CY9" s="623"/>
      <c r="CZ9" s="659">
        <v>11.8</v>
      </c>
      <c r="DA9" s="659"/>
      <c r="DB9" s="659"/>
      <c r="DC9" s="659"/>
      <c r="DD9" s="627">
        <v>1834408</v>
      </c>
      <c r="DE9" s="622"/>
      <c r="DF9" s="622"/>
      <c r="DG9" s="622"/>
      <c r="DH9" s="622"/>
      <c r="DI9" s="622"/>
      <c r="DJ9" s="622"/>
      <c r="DK9" s="622"/>
      <c r="DL9" s="622"/>
      <c r="DM9" s="622"/>
      <c r="DN9" s="622"/>
      <c r="DO9" s="622"/>
      <c r="DP9" s="623"/>
      <c r="DQ9" s="627">
        <v>3743014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388413</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34379</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8833</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3134118</v>
      </c>
      <c r="S11" s="622"/>
      <c r="T11" s="622"/>
      <c r="U11" s="622"/>
      <c r="V11" s="622"/>
      <c r="W11" s="622"/>
      <c r="X11" s="622"/>
      <c r="Y11" s="623"/>
      <c r="Z11" s="624">
        <v>5.8</v>
      </c>
      <c r="AA11" s="625"/>
      <c r="AB11" s="625"/>
      <c r="AC11" s="626"/>
      <c r="AD11" s="627">
        <v>3134118</v>
      </c>
      <c r="AE11" s="622"/>
      <c r="AF11" s="622"/>
      <c r="AG11" s="622"/>
      <c r="AH11" s="622"/>
      <c r="AI11" s="622"/>
      <c r="AJ11" s="622"/>
      <c r="AK11" s="623"/>
      <c r="AL11" s="624">
        <v>11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2295763</v>
      </c>
      <c r="BH11" s="622"/>
      <c r="BI11" s="622"/>
      <c r="BJ11" s="622"/>
      <c r="BK11" s="622"/>
      <c r="BL11" s="622"/>
      <c r="BM11" s="622"/>
      <c r="BN11" s="623"/>
      <c r="BO11" s="659">
        <v>9.4</v>
      </c>
      <c r="BP11" s="659"/>
      <c r="BQ11" s="659"/>
      <c r="BR11" s="659"/>
      <c r="BS11" s="660">
        <v>591915</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734975</v>
      </c>
      <c r="CS11" s="622"/>
      <c r="CT11" s="622"/>
      <c r="CU11" s="622"/>
      <c r="CV11" s="622"/>
      <c r="CW11" s="622"/>
      <c r="CX11" s="622"/>
      <c r="CY11" s="623"/>
      <c r="CZ11" s="659">
        <v>1.5</v>
      </c>
      <c r="DA11" s="659"/>
      <c r="DB11" s="659"/>
      <c r="DC11" s="659"/>
      <c r="DD11" s="627">
        <v>634104</v>
      </c>
      <c r="DE11" s="622"/>
      <c r="DF11" s="622"/>
      <c r="DG11" s="622"/>
      <c r="DH11" s="622"/>
      <c r="DI11" s="622"/>
      <c r="DJ11" s="622"/>
      <c r="DK11" s="622"/>
      <c r="DL11" s="622"/>
      <c r="DM11" s="622"/>
      <c r="DN11" s="622"/>
      <c r="DO11" s="622"/>
      <c r="DP11" s="623"/>
      <c r="DQ11" s="627">
        <v>116436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20813</v>
      </c>
      <c r="S12" s="622"/>
      <c r="T12" s="622"/>
      <c r="U12" s="622"/>
      <c r="V12" s="622"/>
      <c r="W12" s="622"/>
      <c r="X12" s="622"/>
      <c r="Y12" s="623"/>
      <c r="Z12" s="659">
        <v>0</v>
      </c>
      <c r="AA12" s="659"/>
      <c r="AB12" s="659"/>
      <c r="AC12" s="659"/>
      <c r="AD12" s="660">
        <v>20813</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11224874</v>
      </c>
      <c r="BH12" s="622"/>
      <c r="BI12" s="622"/>
      <c r="BJ12" s="622"/>
      <c r="BK12" s="622"/>
      <c r="BL12" s="622"/>
      <c r="BM12" s="622"/>
      <c r="BN12" s="623"/>
      <c r="BO12" s="659">
        <v>45.9</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1108791</v>
      </c>
      <c r="CS12" s="622"/>
      <c r="CT12" s="622"/>
      <c r="CU12" s="622"/>
      <c r="CV12" s="622"/>
      <c r="CW12" s="622"/>
      <c r="CX12" s="622"/>
      <c r="CY12" s="623"/>
      <c r="CZ12" s="659">
        <v>2.2000000000000002</v>
      </c>
      <c r="DA12" s="659"/>
      <c r="DB12" s="659"/>
      <c r="DC12" s="659"/>
      <c r="DD12" s="627">
        <v>158216</v>
      </c>
      <c r="DE12" s="622"/>
      <c r="DF12" s="622"/>
      <c r="DG12" s="622"/>
      <c r="DH12" s="622"/>
      <c r="DI12" s="622"/>
      <c r="DJ12" s="622"/>
      <c r="DK12" s="622"/>
      <c r="DL12" s="622"/>
      <c r="DM12" s="622"/>
      <c r="DN12" s="622"/>
      <c r="DO12" s="622"/>
      <c r="DP12" s="623"/>
      <c r="DQ12" s="627">
        <v>659868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4426</v>
      </c>
      <c r="S13" s="622"/>
      <c r="T13" s="622"/>
      <c r="U13" s="622"/>
      <c r="V13" s="622"/>
      <c r="W13" s="622"/>
      <c r="X13" s="622"/>
      <c r="Y13" s="623"/>
      <c r="Z13" s="659">
        <v>0</v>
      </c>
      <c r="AA13" s="659"/>
      <c r="AB13" s="659"/>
      <c r="AC13" s="659"/>
      <c r="AD13" s="660">
        <v>4426</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11180127</v>
      </c>
      <c r="BH13" s="622"/>
      <c r="BI13" s="622"/>
      <c r="BJ13" s="622"/>
      <c r="BK13" s="622"/>
      <c r="BL13" s="622"/>
      <c r="BM13" s="622"/>
      <c r="BN13" s="623"/>
      <c r="BO13" s="659">
        <v>45.7</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5669516</v>
      </c>
      <c r="CS13" s="622"/>
      <c r="CT13" s="622"/>
      <c r="CU13" s="622"/>
      <c r="CV13" s="622"/>
      <c r="CW13" s="622"/>
      <c r="CX13" s="622"/>
      <c r="CY13" s="623"/>
      <c r="CZ13" s="659">
        <v>11.3</v>
      </c>
      <c r="DA13" s="659"/>
      <c r="DB13" s="659"/>
      <c r="DC13" s="659"/>
      <c r="DD13" s="627">
        <v>3008272</v>
      </c>
      <c r="DE13" s="622"/>
      <c r="DF13" s="622"/>
      <c r="DG13" s="622"/>
      <c r="DH13" s="622"/>
      <c r="DI13" s="622"/>
      <c r="DJ13" s="622"/>
      <c r="DK13" s="622"/>
      <c r="DL13" s="622"/>
      <c r="DM13" s="622"/>
      <c r="DN13" s="622"/>
      <c r="DO13" s="622"/>
      <c r="DP13" s="623"/>
      <c r="DQ13" s="627">
        <v>3636091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375132</v>
      </c>
      <c r="BH14" s="622"/>
      <c r="BI14" s="622"/>
      <c r="BJ14" s="622"/>
      <c r="BK14" s="622"/>
      <c r="BL14" s="622"/>
      <c r="BM14" s="622"/>
      <c r="BN14" s="623"/>
      <c r="BO14" s="659">
        <v>1.5</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1780307</v>
      </c>
      <c r="CS14" s="622"/>
      <c r="CT14" s="622"/>
      <c r="CU14" s="622"/>
      <c r="CV14" s="622"/>
      <c r="CW14" s="622"/>
      <c r="CX14" s="622"/>
      <c r="CY14" s="623"/>
      <c r="CZ14" s="659">
        <v>3.5</v>
      </c>
      <c r="DA14" s="659"/>
      <c r="DB14" s="659"/>
      <c r="DC14" s="659"/>
      <c r="DD14" s="627">
        <v>513374</v>
      </c>
      <c r="DE14" s="622"/>
      <c r="DF14" s="622"/>
      <c r="DG14" s="622"/>
      <c r="DH14" s="622"/>
      <c r="DI14" s="622"/>
      <c r="DJ14" s="622"/>
      <c r="DK14" s="622"/>
      <c r="DL14" s="622"/>
      <c r="DM14" s="622"/>
      <c r="DN14" s="622"/>
      <c r="DO14" s="622"/>
      <c r="DP14" s="623"/>
      <c r="DQ14" s="627">
        <v>1490526</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86285</v>
      </c>
      <c r="S15" s="622"/>
      <c r="T15" s="622"/>
      <c r="U15" s="622"/>
      <c r="V15" s="622"/>
      <c r="W15" s="622"/>
      <c r="X15" s="622"/>
      <c r="Y15" s="623"/>
      <c r="Z15" s="659">
        <v>0.2</v>
      </c>
      <c r="AA15" s="659"/>
      <c r="AB15" s="659"/>
      <c r="AC15" s="659"/>
      <c r="AD15" s="660">
        <v>86285</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842517</v>
      </c>
      <c r="BH15" s="622"/>
      <c r="BI15" s="622"/>
      <c r="BJ15" s="622"/>
      <c r="BK15" s="622"/>
      <c r="BL15" s="622"/>
      <c r="BM15" s="622"/>
      <c r="BN15" s="623"/>
      <c r="BO15" s="659">
        <v>3.4</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9311384</v>
      </c>
      <c r="CS15" s="622"/>
      <c r="CT15" s="622"/>
      <c r="CU15" s="622"/>
      <c r="CV15" s="622"/>
      <c r="CW15" s="622"/>
      <c r="CX15" s="622"/>
      <c r="CY15" s="623"/>
      <c r="CZ15" s="659">
        <v>18.5</v>
      </c>
      <c r="DA15" s="659"/>
      <c r="DB15" s="659"/>
      <c r="DC15" s="659"/>
      <c r="DD15" s="627">
        <v>4485069</v>
      </c>
      <c r="DE15" s="622"/>
      <c r="DF15" s="622"/>
      <c r="DG15" s="622"/>
      <c r="DH15" s="622"/>
      <c r="DI15" s="622"/>
      <c r="DJ15" s="622"/>
      <c r="DK15" s="622"/>
      <c r="DL15" s="622"/>
      <c r="DM15" s="622"/>
      <c r="DN15" s="622"/>
      <c r="DO15" s="622"/>
      <c r="DP15" s="623"/>
      <c r="DQ15" s="627">
        <v>5263396</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576783</v>
      </c>
      <c r="S16" s="622"/>
      <c r="T16" s="622"/>
      <c r="U16" s="622"/>
      <c r="V16" s="622"/>
      <c r="W16" s="622"/>
      <c r="X16" s="622"/>
      <c r="Y16" s="623"/>
      <c r="Z16" s="659">
        <v>1.1000000000000001</v>
      </c>
      <c r="AA16" s="659"/>
      <c r="AB16" s="659"/>
      <c r="AC16" s="659"/>
      <c r="AD16" s="660">
        <v>576783</v>
      </c>
      <c r="AE16" s="660"/>
      <c r="AF16" s="660"/>
      <c r="AG16" s="660"/>
      <c r="AH16" s="660"/>
      <c r="AI16" s="660"/>
      <c r="AJ16" s="660"/>
      <c r="AK16" s="660"/>
      <c r="AL16" s="624">
        <v>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721674</v>
      </c>
      <c r="S17" s="622"/>
      <c r="T17" s="622"/>
      <c r="U17" s="622"/>
      <c r="V17" s="622"/>
      <c r="W17" s="622"/>
      <c r="X17" s="622"/>
      <c r="Y17" s="623"/>
      <c r="Z17" s="659">
        <v>1.3</v>
      </c>
      <c r="AA17" s="659"/>
      <c r="AB17" s="659"/>
      <c r="AC17" s="659"/>
      <c r="AD17" s="660">
        <v>721674</v>
      </c>
      <c r="AE17" s="660"/>
      <c r="AF17" s="660"/>
      <c r="AG17" s="660"/>
      <c r="AH17" s="660"/>
      <c r="AI17" s="660"/>
      <c r="AJ17" s="660"/>
      <c r="AK17" s="660"/>
      <c r="AL17" s="624">
        <v>2.5</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1341280</v>
      </c>
      <c r="CS17" s="622"/>
      <c r="CT17" s="622"/>
      <c r="CU17" s="622"/>
      <c r="CV17" s="622"/>
      <c r="CW17" s="622"/>
      <c r="CX17" s="622"/>
      <c r="CY17" s="623"/>
      <c r="CZ17" s="659">
        <v>2.7</v>
      </c>
      <c r="DA17" s="659"/>
      <c r="DB17" s="659"/>
      <c r="DC17" s="659"/>
      <c r="DD17" s="627" t="s">
        <v>122</v>
      </c>
      <c r="DE17" s="622"/>
      <c r="DF17" s="622"/>
      <c r="DG17" s="622"/>
      <c r="DH17" s="622"/>
      <c r="DI17" s="622"/>
      <c r="DJ17" s="622"/>
      <c r="DK17" s="622"/>
      <c r="DL17" s="622"/>
      <c r="DM17" s="622"/>
      <c r="DN17" s="622"/>
      <c r="DO17" s="622"/>
      <c r="DP17" s="623"/>
      <c r="DQ17" s="627">
        <v>1244024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154115</v>
      </c>
      <c r="S18" s="622"/>
      <c r="T18" s="622"/>
      <c r="U18" s="622"/>
      <c r="V18" s="622"/>
      <c r="W18" s="622"/>
      <c r="X18" s="622"/>
      <c r="Y18" s="623"/>
      <c r="Z18" s="659">
        <v>0.3</v>
      </c>
      <c r="AA18" s="659"/>
      <c r="AB18" s="659"/>
      <c r="AC18" s="659"/>
      <c r="AD18" s="660">
        <v>154115</v>
      </c>
      <c r="AE18" s="660"/>
      <c r="AF18" s="660"/>
      <c r="AG18" s="660"/>
      <c r="AH18" s="660"/>
      <c r="AI18" s="660"/>
      <c r="AJ18" s="660"/>
      <c r="AK18" s="660"/>
      <c r="AL18" s="624">
        <v>0.5</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558416</v>
      </c>
      <c r="S19" s="622"/>
      <c r="T19" s="622"/>
      <c r="U19" s="622"/>
      <c r="V19" s="622"/>
      <c r="W19" s="622"/>
      <c r="X19" s="622"/>
      <c r="Y19" s="623"/>
      <c r="Z19" s="659">
        <v>1</v>
      </c>
      <c r="AA19" s="659"/>
      <c r="AB19" s="659"/>
      <c r="AC19" s="659"/>
      <c r="AD19" s="660">
        <v>558416</v>
      </c>
      <c r="AE19" s="660"/>
      <c r="AF19" s="660"/>
      <c r="AG19" s="660"/>
      <c r="AH19" s="660"/>
      <c r="AI19" s="660"/>
      <c r="AJ19" s="660"/>
      <c r="AK19" s="660"/>
      <c r="AL19" s="624">
        <v>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1851067</v>
      </c>
      <c r="BH19" s="622"/>
      <c r="BI19" s="622"/>
      <c r="BJ19" s="622"/>
      <c r="BK19" s="622"/>
      <c r="BL19" s="622"/>
      <c r="BM19" s="622"/>
      <c r="BN19" s="623"/>
      <c r="BO19" s="659">
        <v>7.6</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9143</v>
      </c>
      <c r="S20" s="622"/>
      <c r="T20" s="622"/>
      <c r="U20" s="622"/>
      <c r="V20" s="622"/>
      <c r="W20" s="622"/>
      <c r="X20" s="622"/>
      <c r="Y20" s="623"/>
      <c r="Z20" s="659">
        <v>0</v>
      </c>
      <c r="AA20" s="659"/>
      <c r="AB20" s="659"/>
      <c r="AC20" s="659"/>
      <c r="AD20" s="660">
        <v>9143</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1851067</v>
      </c>
      <c r="BH20" s="622"/>
      <c r="BI20" s="622"/>
      <c r="BJ20" s="622"/>
      <c r="BK20" s="622"/>
      <c r="BL20" s="622"/>
      <c r="BM20" s="622"/>
      <c r="BN20" s="623"/>
      <c r="BO20" s="659">
        <v>7.6</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50258399</v>
      </c>
      <c r="CS20" s="622"/>
      <c r="CT20" s="622"/>
      <c r="CU20" s="622"/>
      <c r="CV20" s="622"/>
      <c r="CW20" s="622"/>
      <c r="CX20" s="622"/>
      <c r="CY20" s="623"/>
      <c r="CZ20" s="659">
        <v>100</v>
      </c>
      <c r="DA20" s="659"/>
      <c r="DB20" s="659"/>
      <c r="DC20" s="659"/>
      <c r="DD20" s="627">
        <v>11244000</v>
      </c>
      <c r="DE20" s="622"/>
      <c r="DF20" s="622"/>
      <c r="DG20" s="622"/>
      <c r="DH20" s="622"/>
      <c r="DI20" s="622"/>
      <c r="DJ20" s="622"/>
      <c r="DK20" s="622"/>
      <c r="DL20" s="622"/>
      <c r="DM20" s="622"/>
      <c r="DN20" s="622"/>
      <c r="DO20" s="622"/>
      <c r="DP20" s="623"/>
      <c r="DQ20" s="627">
        <v>31224043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1147423</v>
      </c>
      <c r="S21" s="622"/>
      <c r="T21" s="622"/>
      <c r="U21" s="622"/>
      <c r="V21" s="622"/>
      <c r="W21" s="622"/>
      <c r="X21" s="622"/>
      <c r="Y21" s="623"/>
      <c r="Z21" s="659">
        <v>2.1</v>
      </c>
      <c r="AA21" s="659"/>
      <c r="AB21" s="659"/>
      <c r="AC21" s="659"/>
      <c r="AD21" s="660">
        <v>948258</v>
      </c>
      <c r="AE21" s="660"/>
      <c r="AF21" s="660"/>
      <c r="AG21" s="660"/>
      <c r="AH21" s="660"/>
      <c r="AI21" s="660"/>
      <c r="AJ21" s="660"/>
      <c r="AK21" s="660"/>
      <c r="AL21" s="624">
        <v>3.3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1468</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948258</v>
      </c>
      <c r="S22" s="622"/>
      <c r="T22" s="622"/>
      <c r="U22" s="622"/>
      <c r="V22" s="622"/>
      <c r="W22" s="622"/>
      <c r="X22" s="622"/>
      <c r="Y22" s="623"/>
      <c r="Z22" s="659">
        <v>1.7</v>
      </c>
      <c r="AA22" s="659"/>
      <c r="AB22" s="659"/>
      <c r="AC22" s="659"/>
      <c r="AD22" s="660">
        <v>948258</v>
      </c>
      <c r="AE22" s="660"/>
      <c r="AF22" s="660"/>
      <c r="AG22" s="660"/>
      <c r="AH22" s="660"/>
      <c r="AI22" s="660"/>
      <c r="AJ22" s="660"/>
      <c r="AK22" s="660"/>
      <c r="AL22" s="624">
        <v>3.3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199165</v>
      </c>
      <c r="S23" s="622"/>
      <c r="T23" s="622"/>
      <c r="U23" s="622"/>
      <c r="V23" s="622"/>
      <c r="W23" s="622"/>
      <c r="X23" s="622"/>
      <c r="Y23" s="623"/>
      <c r="Z23" s="659">
        <v>0.4</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1849599</v>
      </c>
      <c r="BH23" s="622"/>
      <c r="BI23" s="622"/>
      <c r="BJ23" s="622"/>
      <c r="BK23" s="622"/>
      <c r="BL23" s="622"/>
      <c r="BM23" s="622"/>
      <c r="BN23" s="623"/>
      <c r="BO23" s="659">
        <v>7.6</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20054102</v>
      </c>
      <c r="CS24" s="677"/>
      <c r="CT24" s="677"/>
      <c r="CU24" s="677"/>
      <c r="CV24" s="677"/>
      <c r="CW24" s="677"/>
      <c r="CX24" s="677"/>
      <c r="CY24" s="702"/>
      <c r="CZ24" s="703">
        <v>39.9</v>
      </c>
      <c r="DA24" s="685"/>
      <c r="DB24" s="685"/>
      <c r="DC24" s="705"/>
      <c r="DD24" s="701">
        <v>12590777</v>
      </c>
      <c r="DE24" s="677"/>
      <c r="DF24" s="677"/>
      <c r="DG24" s="677"/>
      <c r="DH24" s="677"/>
      <c r="DI24" s="677"/>
      <c r="DJ24" s="677"/>
      <c r="DK24" s="702"/>
      <c r="DL24" s="701">
        <v>11324579</v>
      </c>
      <c r="DM24" s="677"/>
      <c r="DN24" s="677"/>
      <c r="DO24" s="677"/>
      <c r="DP24" s="677"/>
      <c r="DQ24" s="677"/>
      <c r="DR24" s="677"/>
      <c r="DS24" s="677"/>
      <c r="DT24" s="677"/>
      <c r="DU24" s="677"/>
      <c r="DV24" s="702"/>
      <c r="DW24" s="703">
        <v>39.799999999999997</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31069071</v>
      </c>
      <c r="S25" s="622"/>
      <c r="T25" s="622"/>
      <c r="U25" s="622"/>
      <c r="V25" s="622"/>
      <c r="W25" s="622"/>
      <c r="X25" s="622"/>
      <c r="Y25" s="623"/>
      <c r="Z25" s="659">
        <v>57.3</v>
      </c>
      <c r="AA25" s="659"/>
      <c r="AB25" s="659"/>
      <c r="AC25" s="659"/>
      <c r="AD25" s="660">
        <v>28426924</v>
      </c>
      <c r="AE25" s="660"/>
      <c r="AF25" s="660"/>
      <c r="AG25" s="660"/>
      <c r="AH25" s="660"/>
      <c r="AI25" s="660"/>
      <c r="AJ25" s="660"/>
      <c r="AK25" s="660"/>
      <c r="AL25" s="624">
        <v>99.9</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6939088</v>
      </c>
      <c r="CS25" s="634"/>
      <c r="CT25" s="634"/>
      <c r="CU25" s="634"/>
      <c r="CV25" s="634"/>
      <c r="CW25" s="634"/>
      <c r="CX25" s="634"/>
      <c r="CY25" s="635"/>
      <c r="CZ25" s="624">
        <v>13.8</v>
      </c>
      <c r="DA25" s="636"/>
      <c r="DB25" s="636"/>
      <c r="DC25" s="637"/>
      <c r="DD25" s="627">
        <v>6294630</v>
      </c>
      <c r="DE25" s="634"/>
      <c r="DF25" s="634"/>
      <c r="DG25" s="634"/>
      <c r="DH25" s="634"/>
      <c r="DI25" s="634"/>
      <c r="DJ25" s="634"/>
      <c r="DK25" s="635"/>
      <c r="DL25" s="627">
        <v>6277053</v>
      </c>
      <c r="DM25" s="634"/>
      <c r="DN25" s="634"/>
      <c r="DO25" s="634"/>
      <c r="DP25" s="634"/>
      <c r="DQ25" s="634"/>
      <c r="DR25" s="634"/>
      <c r="DS25" s="634"/>
      <c r="DT25" s="634"/>
      <c r="DU25" s="634"/>
      <c r="DV25" s="635"/>
      <c r="DW25" s="624">
        <v>22.1</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15500</v>
      </c>
      <c r="S26" s="622"/>
      <c r="T26" s="622"/>
      <c r="U26" s="622"/>
      <c r="V26" s="622"/>
      <c r="W26" s="622"/>
      <c r="X26" s="622"/>
      <c r="Y26" s="623"/>
      <c r="Z26" s="659">
        <v>0</v>
      </c>
      <c r="AA26" s="659"/>
      <c r="AB26" s="659"/>
      <c r="AC26" s="659"/>
      <c r="AD26" s="660">
        <v>15500</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3750967</v>
      </c>
      <c r="CS26" s="622"/>
      <c r="CT26" s="622"/>
      <c r="CU26" s="622"/>
      <c r="CV26" s="622"/>
      <c r="CW26" s="622"/>
      <c r="CX26" s="622"/>
      <c r="CY26" s="623"/>
      <c r="CZ26" s="624">
        <v>7.5</v>
      </c>
      <c r="DA26" s="636"/>
      <c r="DB26" s="636"/>
      <c r="DC26" s="637"/>
      <c r="DD26" s="627">
        <v>3307679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257591</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24472112</v>
      </c>
      <c r="BH27" s="622"/>
      <c r="BI27" s="622"/>
      <c r="BJ27" s="622"/>
      <c r="BK27" s="622"/>
      <c r="BL27" s="622"/>
      <c r="BM27" s="622"/>
      <c r="BN27" s="623"/>
      <c r="BO27" s="659">
        <v>100</v>
      </c>
      <c r="BP27" s="659"/>
      <c r="BQ27" s="659"/>
      <c r="BR27" s="659"/>
      <c r="BS27" s="660">
        <v>591915</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11773734</v>
      </c>
      <c r="CS27" s="634"/>
      <c r="CT27" s="634"/>
      <c r="CU27" s="634"/>
      <c r="CV27" s="634"/>
      <c r="CW27" s="634"/>
      <c r="CX27" s="634"/>
      <c r="CY27" s="635"/>
      <c r="CZ27" s="624">
        <v>23.4</v>
      </c>
      <c r="DA27" s="636"/>
      <c r="DB27" s="636"/>
      <c r="DC27" s="637"/>
      <c r="DD27" s="627">
        <v>5052123</v>
      </c>
      <c r="DE27" s="634"/>
      <c r="DF27" s="634"/>
      <c r="DG27" s="634"/>
      <c r="DH27" s="634"/>
      <c r="DI27" s="634"/>
      <c r="DJ27" s="634"/>
      <c r="DK27" s="635"/>
      <c r="DL27" s="627">
        <v>3803502</v>
      </c>
      <c r="DM27" s="634"/>
      <c r="DN27" s="634"/>
      <c r="DO27" s="634"/>
      <c r="DP27" s="634"/>
      <c r="DQ27" s="634"/>
      <c r="DR27" s="634"/>
      <c r="DS27" s="634"/>
      <c r="DT27" s="634"/>
      <c r="DU27" s="634"/>
      <c r="DV27" s="635"/>
      <c r="DW27" s="624">
        <v>13.4</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519034</v>
      </c>
      <c r="S28" s="622"/>
      <c r="T28" s="622"/>
      <c r="U28" s="622"/>
      <c r="V28" s="622"/>
      <c r="W28" s="622"/>
      <c r="X28" s="622"/>
      <c r="Y28" s="623"/>
      <c r="Z28" s="659">
        <v>1</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1341280</v>
      </c>
      <c r="CS28" s="622"/>
      <c r="CT28" s="622"/>
      <c r="CU28" s="622"/>
      <c r="CV28" s="622"/>
      <c r="CW28" s="622"/>
      <c r="CX28" s="622"/>
      <c r="CY28" s="623"/>
      <c r="CZ28" s="624">
        <v>2.7</v>
      </c>
      <c r="DA28" s="636"/>
      <c r="DB28" s="636"/>
      <c r="DC28" s="637"/>
      <c r="DD28" s="627">
        <v>1244024</v>
      </c>
      <c r="DE28" s="622"/>
      <c r="DF28" s="622"/>
      <c r="DG28" s="622"/>
      <c r="DH28" s="622"/>
      <c r="DI28" s="622"/>
      <c r="DJ28" s="622"/>
      <c r="DK28" s="623"/>
      <c r="DL28" s="627">
        <v>1244024</v>
      </c>
      <c r="DM28" s="622"/>
      <c r="DN28" s="622"/>
      <c r="DO28" s="622"/>
      <c r="DP28" s="622"/>
      <c r="DQ28" s="622"/>
      <c r="DR28" s="622"/>
      <c r="DS28" s="622"/>
      <c r="DT28" s="622"/>
      <c r="DU28" s="622"/>
      <c r="DV28" s="623"/>
      <c r="DW28" s="624">
        <v>4.4000000000000004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285821</v>
      </c>
      <c r="S29" s="622"/>
      <c r="T29" s="622"/>
      <c r="U29" s="622"/>
      <c r="V29" s="622"/>
      <c r="W29" s="622"/>
      <c r="X29" s="622"/>
      <c r="Y29" s="623"/>
      <c r="Z29" s="659">
        <v>0.5</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1341280</v>
      </c>
      <c r="CS29" s="634"/>
      <c r="CT29" s="634"/>
      <c r="CU29" s="634"/>
      <c r="CV29" s="634"/>
      <c r="CW29" s="634"/>
      <c r="CX29" s="634"/>
      <c r="CY29" s="635"/>
      <c r="CZ29" s="624">
        <v>2.7</v>
      </c>
      <c r="DA29" s="636"/>
      <c r="DB29" s="636"/>
      <c r="DC29" s="637"/>
      <c r="DD29" s="627">
        <v>1244024</v>
      </c>
      <c r="DE29" s="634"/>
      <c r="DF29" s="634"/>
      <c r="DG29" s="634"/>
      <c r="DH29" s="634"/>
      <c r="DI29" s="634"/>
      <c r="DJ29" s="634"/>
      <c r="DK29" s="635"/>
      <c r="DL29" s="627">
        <v>1244024</v>
      </c>
      <c r="DM29" s="634"/>
      <c r="DN29" s="634"/>
      <c r="DO29" s="634"/>
      <c r="DP29" s="634"/>
      <c r="DQ29" s="634"/>
      <c r="DR29" s="634"/>
      <c r="DS29" s="634"/>
      <c r="DT29" s="634"/>
      <c r="DU29" s="634"/>
      <c r="DV29" s="635"/>
      <c r="DW29" s="624">
        <v>4.4000000000000004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8896829</v>
      </c>
      <c r="S30" s="622"/>
      <c r="T30" s="622"/>
      <c r="U30" s="622"/>
      <c r="V30" s="622"/>
      <c r="W30" s="622"/>
      <c r="X30" s="622"/>
      <c r="Y30" s="623"/>
      <c r="Z30" s="659">
        <v>16.399999999999999</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1302395</v>
      </c>
      <c r="CS30" s="622"/>
      <c r="CT30" s="622"/>
      <c r="CU30" s="622"/>
      <c r="CV30" s="622"/>
      <c r="CW30" s="622"/>
      <c r="CX30" s="622"/>
      <c r="CY30" s="623"/>
      <c r="CZ30" s="624">
        <v>2.6</v>
      </c>
      <c r="DA30" s="636"/>
      <c r="DB30" s="636"/>
      <c r="DC30" s="637"/>
      <c r="DD30" s="627">
        <v>1206738</v>
      </c>
      <c r="DE30" s="622"/>
      <c r="DF30" s="622"/>
      <c r="DG30" s="622"/>
      <c r="DH30" s="622"/>
      <c r="DI30" s="622"/>
      <c r="DJ30" s="622"/>
      <c r="DK30" s="623"/>
      <c r="DL30" s="627">
        <v>1206738</v>
      </c>
      <c r="DM30" s="622"/>
      <c r="DN30" s="622"/>
      <c r="DO30" s="622"/>
      <c r="DP30" s="622"/>
      <c r="DQ30" s="622"/>
      <c r="DR30" s="622"/>
      <c r="DS30" s="622"/>
      <c r="DT30" s="622"/>
      <c r="DU30" s="622"/>
      <c r="DV30" s="623"/>
      <c r="DW30" s="624">
        <v>4.2</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99.8</v>
      </c>
      <c r="BH31" s="684"/>
      <c r="BI31" s="684"/>
      <c r="BJ31" s="684"/>
      <c r="BK31" s="684"/>
      <c r="BL31" s="684"/>
      <c r="BM31" s="685">
        <v>99.5</v>
      </c>
      <c r="BN31" s="684"/>
      <c r="BO31" s="684"/>
      <c r="BP31" s="684"/>
      <c r="BQ31" s="686"/>
      <c r="BR31" s="683">
        <v>99.8</v>
      </c>
      <c r="BS31" s="684"/>
      <c r="BT31" s="684"/>
      <c r="BU31" s="684"/>
      <c r="BV31" s="684"/>
      <c r="BW31" s="684"/>
      <c r="BX31" s="685">
        <v>99.5</v>
      </c>
      <c r="BY31" s="684"/>
      <c r="BZ31" s="684"/>
      <c r="CA31" s="684"/>
      <c r="CB31" s="686"/>
      <c r="CD31" s="642"/>
      <c r="CE31" s="643"/>
      <c r="CF31" s="618" t="s">
        <v>300</v>
      </c>
      <c r="CG31" s="619"/>
      <c r="CH31" s="619"/>
      <c r="CI31" s="619"/>
      <c r="CJ31" s="619"/>
      <c r="CK31" s="619"/>
      <c r="CL31" s="619"/>
      <c r="CM31" s="619"/>
      <c r="CN31" s="619"/>
      <c r="CO31" s="619"/>
      <c r="CP31" s="619"/>
      <c r="CQ31" s="620"/>
      <c r="CR31" s="621">
        <v>38885</v>
      </c>
      <c r="CS31" s="634"/>
      <c r="CT31" s="634"/>
      <c r="CU31" s="634"/>
      <c r="CV31" s="634"/>
      <c r="CW31" s="634"/>
      <c r="CX31" s="634"/>
      <c r="CY31" s="635"/>
      <c r="CZ31" s="624">
        <v>0.1</v>
      </c>
      <c r="DA31" s="636"/>
      <c r="DB31" s="636"/>
      <c r="DC31" s="637"/>
      <c r="DD31" s="627">
        <v>37286</v>
      </c>
      <c r="DE31" s="634"/>
      <c r="DF31" s="634"/>
      <c r="DG31" s="634"/>
      <c r="DH31" s="634"/>
      <c r="DI31" s="634"/>
      <c r="DJ31" s="634"/>
      <c r="DK31" s="635"/>
      <c r="DL31" s="627">
        <v>37286</v>
      </c>
      <c r="DM31" s="634"/>
      <c r="DN31" s="634"/>
      <c r="DO31" s="634"/>
      <c r="DP31" s="634"/>
      <c r="DQ31" s="634"/>
      <c r="DR31" s="634"/>
      <c r="DS31" s="634"/>
      <c r="DT31" s="634"/>
      <c r="DU31" s="634"/>
      <c r="DV31" s="635"/>
      <c r="DW31" s="624">
        <v>0.1</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3740965</v>
      </c>
      <c r="S32" s="622"/>
      <c r="T32" s="622"/>
      <c r="U32" s="622"/>
      <c r="V32" s="622"/>
      <c r="W32" s="622"/>
      <c r="X32" s="622"/>
      <c r="Y32" s="623"/>
      <c r="Z32" s="659">
        <v>6.9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99.7</v>
      </c>
      <c r="BH32" s="634"/>
      <c r="BI32" s="634"/>
      <c r="BJ32" s="634"/>
      <c r="BK32" s="634"/>
      <c r="BL32" s="634"/>
      <c r="BM32" s="625">
        <v>99.1</v>
      </c>
      <c r="BN32" s="634"/>
      <c r="BO32" s="634"/>
      <c r="BP32" s="634"/>
      <c r="BQ32" s="657"/>
      <c r="BR32" s="687">
        <v>99.7</v>
      </c>
      <c r="BS32" s="634"/>
      <c r="BT32" s="634"/>
      <c r="BU32" s="634"/>
      <c r="BV32" s="634"/>
      <c r="BW32" s="634"/>
      <c r="BX32" s="625">
        <v>99.1</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188534</v>
      </c>
      <c r="S33" s="622"/>
      <c r="T33" s="622"/>
      <c r="U33" s="622"/>
      <c r="V33" s="622"/>
      <c r="W33" s="622"/>
      <c r="X33" s="622"/>
      <c r="Y33" s="623"/>
      <c r="Z33" s="659">
        <v>0.3</v>
      </c>
      <c r="AA33" s="659"/>
      <c r="AB33" s="659"/>
      <c r="AC33" s="659"/>
      <c r="AD33" s="660">
        <v>2475</v>
      </c>
      <c r="AE33" s="660"/>
      <c r="AF33" s="660"/>
      <c r="AG33" s="660"/>
      <c r="AH33" s="660"/>
      <c r="AI33" s="660"/>
      <c r="AJ33" s="660"/>
      <c r="AK33" s="660"/>
      <c r="AL33" s="624">
        <v>0</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99.8</v>
      </c>
      <c r="BH33" s="606"/>
      <c r="BI33" s="606"/>
      <c r="BJ33" s="606"/>
      <c r="BK33" s="606"/>
      <c r="BL33" s="606"/>
      <c r="BM33" s="652">
        <v>99.7</v>
      </c>
      <c r="BN33" s="606"/>
      <c r="BO33" s="606"/>
      <c r="BP33" s="606"/>
      <c r="BQ33" s="669"/>
      <c r="BR33" s="682">
        <v>99.9</v>
      </c>
      <c r="BS33" s="606"/>
      <c r="BT33" s="606"/>
      <c r="BU33" s="606"/>
      <c r="BV33" s="606"/>
      <c r="BW33" s="606"/>
      <c r="BX33" s="652">
        <v>99.8</v>
      </c>
      <c r="BY33" s="606"/>
      <c r="BZ33" s="606"/>
      <c r="CA33" s="606"/>
      <c r="CB33" s="669"/>
      <c r="CD33" s="618" t="s">
        <v>307</v>
      </c>
      <c r="CE33" s="619"/>
      <c r="CF33" s="619"/>
      <c r="CG33" s="619"/>
      <c r="CH33" s="619"/>
      <c r="CI33" s="619"/>
      <c r="CJ33" s="619"/>
      <c r="CK33" s="619"/>
      <c r="CL33" s="619"/>
      <c r="CM33" s="619"/>
      <c r="CN33" s="619"/>
      <c r="CO33" s="619"/>
      <c r="CP33" s="619"/>
      <c r="CQ33" s="620"/>
      <c r="CR33" s="621">
        <v>18960297</v>
      </c>
      <c r="CS33" s="634"/>
      <c r="CT33" s="634"/>
      <c r="CU33" s="634"/>
      <c r="CV33" s="634"/>
      <c r="CW33" s="634"/>
      <c r="CX33" s="634"/>
      <c r="CY33" s="635"/>
      <c r="CZ33" s="624">
        <v>37.700000000000003</v>
      </c>
      <c r="DA33" s="636"/>
      <c r="DB33" s="636"/>
      <c r="DC33" s="637"/>
      <c r="DD33" s="627">
        <v>15310037</v>
      </c>
      <c r="DE33" s="634"/>
      <c r="DF33" s="634"/>
      <c r="DG33" s="634"/>
      <c r="DH33" s="634"/>
      <c r="DI33" s="634"/>
      <c r="DJ33" s="634"/>
      <c r="DK33" s="635"/>
      <c r="DL33" s="627">
        <v>12696986</v>
      </c>
      <c r="DM33" s="634"/>
      <c r="DN33" s="634"/>
      <c r="DO33" s="634"/>
      <c r="DP33" s="634"/>
      <c r="DQ33" s="634"/>
      <c r="DR33" s="634"/>
      <c r="DS33" s="634"/>
      <c r="DT33" s="634"/>
      <c r="DU33" s="634"/>
      <c r="DV33" s="635"/>
      <c r="DW33" s="624">
        <v>44.6</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108047</v>
      </c>
      <c r="S34" s="622"/>
      <c r="T34" s="622"/>
      <c r="U34" s="622"/>
      <c r="V34" s="622"/>
      <c r="W34" s="622"/>
      <c r="X34" s="622"/>
      <c r="Y34" s="623"/>
      <c r="Z34" s="659">
        <v>0.2</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7550301</v>
      </c>
      <c r="CS34" s="622"/>
      <c r="CT34" s="622"/>
      <c r="CU34" s="622"/>
      <c r="CV34" s="622"/>
      <c r="CW34" s="622"/>
      <c r="CX34" s="622"/>
      <c r="CY34" s="623"/>
      <c r="CZ34" s="624">
        <v>15</v>
      </c>
      <c r="DA34" s="636"/>
      <c r="DB34" s="636"/>
      <c r="DC34" s="637"/>
      <c r="DD34" s="627">
        <v>5380109</v>
      </c>
      <c r="DE34" s="622"/>
      <c r="DF34" s="622"/>
      <c r="DG34" s="622"/>
      <c r="DH34" s="622"/>
      <c r="DI34" s="622"/>
      <c r="DJ34" s="622"/>
      <c r="DK34" s="623"/>
      <c r="DL34" s="627">
        <v>5189727</v>
      </c>
      <c r="DM34" s="622"/>
      <c r="DN34" s="622"/>
      <c r="DO34" s="622"/>
      <c r="DP34" s="622"/>
      <c r="DQ34" s="622"/>
      <c r="DR34" s="622"/>
      <c r="DS34" s="622"/>
      <c r="DT34" s="622"/>
      <c r="DU34" s="622"/>
      <c r="DV34" s="623"/>
      <c r="DW34" s="624">
        <v>18.2</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1216262</v>
      </c>
      <c r="S35" s="622"/>
      <c r="T35" s="622"/>
      <c r="U35" s="622"/>
      <c r="V35" s="622"/>
      <c r="W35" s="622"/>
      <c r="X35" s="622"/>
      <c r="Y35" s="623"/>
      <c r="Z35" s="659">
        <v>2.2000000000000002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472316</v>
      </c>
      <c r="CS35" s="634"/>
      <c r="CT35" s="634"/>
      <c r="CU35" s="634"/>
      <c r="CV35" s="634"/>
      <c r="CW35" s="634"/>
      <c r="CX35" s="634"/>
      <c r="CY35" s="635"/>
      <c r="CZ35" s="624">
        <v>0.9</v>
      </c>
      <c r="DA35" s="636"/>
      <c r="DB35" s="636"/>
      <c r="DC35" s="637"/>
      <c r="DD35" s="627">
        <v>316521</v>
      </c>
      <c r="DE35" s="634"/>
      <c r="DF35" s="634"/>
      <c r="DG35" s="634"/>
      <c r="DH35" s="634"/>
      <c r="DI35" s="634"/>
      <c r="DJ35" s="634"/>
      <c r="DK35" s="635"/>
      <c r="DL35" s="627">
        <v>316521</v>
      </c>
      <c r="DM35" s="634"/>
      <c r="DN35" s="634"/>
      <c r="DO35" s="634"/>
      <c r="DP35" s="634"/>
      <c r="DQ35" s="634"/>
      <c r="DR35" s="634"/>
      <c r="DS35" s="634"/>
      <c r="DT35" s="634"/>
      <c r="DU35" s="634"/>
      <c r="DV35" s="635"/>
      <c r="DW35" s="624">
        <v>1.1000000000000001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2663112</v>
      </c>
      <c r="S36" s="622"/>
      <c r="T36" s="622"/>
      <c r="U36" s="622"/>
      <c r="V36" s="622"/>
      <c r="W36" s="622"/>
      <c r="X36" s="622"/>
      <c r="Y36" s="623"/>
      <c r="Z36" s="659">
        <v>4.9000000000000004</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6414070</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77271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5276762</v>
      </c>
      <c r="CS36" s="622"/>
      <c r="CT36" s="622"/>
      <c r="CU36" s="622"/>
      <c r="CV36" s="622"/>
      <c r="CW36" s="622"/>
      <c r="CX36" s="622"/>
      <c r="CY36" s="623"/>
      <c r="CZ36" s="624">
        <v>10.5</v>
      </c>
      <c r="DA36" s="636"/>
      <c r="DB36" s="636"/>
      <c r="DC36" s="637"/>
      <c r="DD36" s="627">
        <v>4944029</v>
      </c>
      <c r="DE36" s="622"/>
      <c r="DF36" s="622"/>
      <c r="DG36" s="622"/>
      <c r="DH36" s="622"/>
      <c r="DI36" s="622"/>
      <c r="DJ36" s="622"/>
      <c r="DK36" s="623"/>
      <c r="DL36" s="627">
        <v>4238691</v>
      </c>
      <c r="DM36" s="622"/>
      <c r="DN36" s="622"/>
      <c r="DO36" s="622"/>
      <c r="DP36" s="622"/>
      <c r="DQ36" s="622"/>
      <c r="DR36" s="622"/>
      <c r="DS36" s="622"/>
      <c r="DT36" s="622"/>
      <c r="DU36" s="622"/>
      <c r="DV36" s="623"/>
      <c r="DW36" s="624">
        <v>14.9</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1633803</v>
      </c>
      <c r="S37" s="622"/>
      <c r="T37" s="622"/>
      <c r="U37" s="622"/>
      <c r="V37" s="622"/>
      <c r="W37" s="622"/>
      <c r="X37" s="622"/>
      <c r="Y37" s="623"/>
      <c r="Z37" s="659">
        <v>3</v>
      </c>
      <c r="AA37" s="659"/>
      <c r="AB37" s="659"/>
      <c r="AC37" s="659"/>
      <c r="AD37" s="660">
        <v>2081</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1682956</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46191</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1988638</v>
      </c>
      <c r="CS37" s="634"/>
      <c r="CT37" s="634"/>
      <c r="CU37" s="634"/>
      <c r="CV37" s="634"/>
      <c r="CW37" s="634"/>
      <c r="CX37" s="634"/>
      <c r="CY37" s="635"/>
      <c r="CZ37" s="624">
        <v>4</v>
      </c>
      <c r="DA37" s="636"/>
      <c r="DB37" s="636"/>
      <c r="DC37" s="637"/>
      <c r="DD37" s="627">
        <v>1988638</v>
      </c>
      <c r="DE37" s="634"/>
      <c r="DF37" s="634"/>
      <c r="DG37" s="634"/>
      <c r="DH37" s="634"/>
      <c r="DI37" s="634"/>
      <c r="DJ37" s="634"/>
      <c r="DK37" s="635"/>
      <c r="DL37" s="627">
        <v>1901392</v>
      </c>
      <c r="DM37" s="634"/>
      <c r="DN37" s="634"/>
      <c r="DO37" s="634"/>
      <c r="DP37" s="634"/>
      <c r="DQ37" s="634"/>
      <c r="DR37" s="634"/>
      <c r="DS37" s="634"/>
      <c r="DT37" s="634"/>
      <c r="DU37" s="634"/>
      <c r="DV37" s="635"/>
      <c r="DW37" s="624">
        <v>6.7</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3630300</v>
      </c>
      <c r="S38" s="622"/>
      <c r="T38" s="622"/>
      <c r="U38" s="622"/>
      <c r="V38" s="622"/>
      <c r="W38" s="622"/>
      <c r="X38" s="622"/>
      <c r="Y38" s="623"/>
      <c r="Z38" s="659">
        <v>6.7</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1085920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12299</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3633944</v>
      </c>
      <c r="CS38" s="622"/>
      <c r="CT38" s="622"/>
      <c r="CU38" s="622"/>
      <c r="CV38" s="622"/>
      <c r="CW38" s="622"/>
      <c r="CX38" s="622"/>
      <c r="CY38" s="623"/>
      <c r="CZ38" s="624">
        <v>7.2</v>
      </c>
      <c r="DA38" s="636"/>
      <c r="DB38" s="636"/>
      <c r="DC38" s="637"/>
      <c r="DD38" s="627">
        <v>2934222</v>
      </c>
      <c r="DE38" s="622"/>
      <c r="DF38" s="622"/>
      <c r="DG38" s="622"/>
      <c r="DH38" s="622"/>
      <c r="DI38" s="622"/>
      <c r="DJ38" s="622"/>
      <c r="DK38" s="623"/>
      <c r="DL38" s="627">
        <v>2849309</v>
      </c>
      <c r="DM38" s="622"/>
      <c r="DN38" s="622"/>
      <c r="DO38" s="622"/>
      <c r="DP38" s="622"/>
      <c r="DQ38" s="622"/>
      <c r="DR38" s="622"/>
      <c r="DS38" s="622"/>
      <c r="DT38" s="622"/>
      <c r="DU38" s="622"/>
      <c r="DV38" s="623"/>
      <c r="DW38" s="624">
        <v>10</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28048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18304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897929</v>
      </c>
      <c r="CS39" s="634"/>
      <c r="CT39" s="634"/>
      <c r="CU39" s="634"/>
      <c r="CV39" s="634"/>
      <c r="CW39" s="634"/>
      <c r="CX39" s="634"/>
      <c r="CY39" s="635"/>
      <c r="CZ39" s="624">
        <v>1.8</v>
      </c>
      <c r="DA39" s="636"/>
      <c r="DB39" s="636"/>
      <c r="DC39" s="637"/>
      <c r="DD39" s="627">
        <v>821657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11250</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133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1129045</v>
      </c>
      <c r="CS40" s="622"/>
      <c r="CT40" s="622"/>
      <c r="CU40" s="622"/>
      <c r="CV40" s="622"/>
      <c r="CW40" s="622"/>
      <c r="CX40" s="622"/>
      <c r="CY40" s="623"/>
      <c r="CZ40" s="624">
        <v>2.2000000000000002</v>
      </c>
      <c r="DA40" s="636"/>
      <c r="DB40" s="636"/>
      <c r="DC40" s="637"/>
      <c r="DD40" s="627">
        <v>913499</v>
      </c>
      <c r="DE40" s="622"/>
      <c r="DF40" s="622"/>
      <c r="DG40" s="622"/>
      <c r="DH40" s="622"/>
      <c r="DI40" s="622"/>
      <c r="DJ40" s="622"/>
      <c r="DK40" s="623"/>
      <c r="DL40" s="627">
        <v>102738</v>
      </c>
      <c r="DM40" s="622"/>
      <c r="DN40" s="622"/>
      <c r="DO40" s="622"/>
      <c r="DP40" s="622"/>
      <c r="DQ40" s="622"/>
      <c r="DR40" s="622"/>
      <c r="DS40" s="622"/>
      <c r="DT40" s="622"/>
      <c r="DU40" s="622"/>
      <c r="DV40" s="623"/>
      <c r="DW40" s="624">
        <v>0.4</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54224869</v>
      </c>
      <c r="S41" s="646"/>
      <c r="T41" s="646"/>
      <c r="U41" s="646"/>
      <c r="V41" s="646"/>
      <c r="W41" s="646"/>
      <c r="X41" s="646"/>
      <c r="Y41" s="649"/>
      <c r="Z41" s="650">
        <v>100</v>
      </c>
      <c r="AA41" s="650"/>
      <c r="AB41" s="650"/>
      <c r="AC41" s="650"/>
      <c r="AD41" s="651">
        <v>28446980</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697614</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2908282</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358</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11244000</v>
      </c>
      <c r="CS42" s="634"/>
      <c r="CT42" s="634"/>
      <c r="CU42" s="634"/>
      <c r="CV42" s="634"/>
      <c r="CW42" s="634"/>
      <c r="CX42" s="634"/>
      <c r="CY42" s="635"/>
      <c r="CZ42" s="624">
        <v>22.4</v>
      </c>
      <c r="DA42" s="636"/>
      <c r="DB42" s="636"/>
      <c r="DC42" s="637"/>
      <c r="DD42" s="627">
        <v>3323229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263084</v>
      </c>
      <c r="CS43" s="634"/>
      <c r="CT43" s="634"/>
      <c r="CU43" s="634"/>
      <c r="CV43" s="634"/>
      <c r="CW43" s="634"/>
      <c r="CX43" s="634"/>
      <c r="CY43" s="635"/>
      <c r="CZ43" s="624">
        <v>0.5</v>
      </c>
      <c r="DA43" s="636"/>
      <c r="DB43" s="636"/>
      <c r="DC43" s="637"/>
      <c r="DD43" s="627">
        <v>262987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11244000</v>
      </c>
      <c r="CS44" s="622"/>
      <c r="CT44" s="622"/>
      <c r="CU44" s="622"/>
      <c r="CV44" s="622"/>
      <c r="CW44" s="622"/>
      <c r="CX44" s="622"/>
      <c r="CY44" s="623"/>
      <c r="CZ44" s="624">
        <v>22.4</v>
      </c>
      <c r="DA44" s="625"/>
      <c r="DB44" s="625"/>
      <c r="DC44" s="626"/>
      <c r="DD44" s="627">
        <v>3323229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4759962</v>
      </c>
      <c r="CS45" s="634"/>
      <c r="CT45" s="634"/>
      <c r="CU45" s="634"/>
      <c r="CV45" s="634"/>
      <c r="CW45" s="634"/>
      <c r="CX45" s="634"/>
      <c r="CY45" s="635"/>
      <c r="CZ45" s="624">
        <v>9.5</v>
      </c>
      <c r="DA45" s="636"/>
      <c r="DB45" s="636"/>
      <c r="DC45" s="637"/>
      <c r="DD45" s="627">
        <v>475196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6127588</v>
      </c>
      <c r="CS46" s="622"/>
      <c r="CT46" s="622"/>
      <c r="CU46" s="622"/>
      <c r="CV46" s="622"/>
      <c r="CW46" s="622"/>
      <c r="CX46" s="622"/>
      <c r="CY46" s="623"/>
      <c r="CZ46" s="624">
        <v>12.2</v>
      </c>
      <c r="DA46" s="625"/>
      <c r="DB46" s="625"/>
      <c r="DC46" s="626"/>
      <c r="DD46" s="627">
        <v>2809083</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50258399</v>
      </c>
      <c r="CS49" s="606"/>
      <c r="CT49" s="606"/>
      <c r="CU49" s="606"/>
      <c r="CV49" s="606"/>
      <c r="CW49" s="606"/>
      <c r="CX49" s="606"/>
      <c r="CY49" s="607"/>
      <c r="CZ49" s="608">
        <v>100</v>
      </c>
      <c r="DA49" s="609"/>
      <c r="DB49" s="609"/>
      <c r="DC49" s="610"/>
      <c r="DD49" s="611">
        <v>31224043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L4WxjKNA5q64TYRoYTKfDzXJabzX/nr4WB9vD4ke0BUgJn6lZBKpmCc33WrH2uu2rzYKZfTnmAGoEMFm5W/7wA==" saltValue="NH/w0Q36cqcnmDBw9DA/G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52538</v>
      </c>
      <c r="R7" s="1103"/>
      <c r="S7" s="1103"/>
      <c r="T7" s="1103"/>
      <c r="U7" s="1103"/>
      <c r="V7" s="1103">
        <v>49511</v>
      </c>
      <c r="W7" s="1103"/>
      <c r="X7" s="1103"/>
      <c r="Y7" s="1103"/>
      <c r="Z7" s="1103"/>
      <c r="AA7" s="1103">
        <v>3027</v>
      </c>
      <c r="AB7" s="1103"/>
      <c r="AC7" s="1103"/>
      <c r="AD7" s="1103"/>
      <c r="AE7" s="1104"/>
      <c r="AF7" s="1105">
        <v>2532</v>
      </c>
      <c r="AG7" s="1106"/>
      <c r="AH7" s="1106"/>
      <c r="AI7" s="1106"/>
      <c r="AJ7" s="1107"/>
      <c r="AK7" s="1108" t="s">
        <v>550</v>
      </c>
      <c r="AL7" s="1109"/>
      <c r="AM7" s="1109"/>
      <c r="AN7" s="1109"/>
      <c r="AO7" s="1109"/>
      <c r="AP7" s="1109">
        <v>10210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558</v>
      </c>
      <c r="BT7" s="1100"/>
      <c r="BU7" s="1100"/>
      <c r="BV7" s="1100"/>
      <c r="BW7" s="1100"/>
      <c r="BX7" s="1100"/>
      <c r="BY7" s="1100"/>
      <c r="BZ7" s="1100"/>
      <c r="CA7" s="1100"/>
      <c r="CB7" s="1100"/>
      <c r="CC7" s="1100"/>
      <c r="CD7" s="1100"/>
      <c r="CE7" s="1100"/>
      <c r="CF7" s="1100"/>
      <c r="CG7" s="1112"/>
      <c r="CH7" s="1096">
        <v>15</v>
      </c>
      <c r="CI7" s="1097"/>
      <c r="CJ7" s="1097"/>
      <c r="CK7" s="1097"/>
      <c r="CL7" s="1098"/>
      <c r="CM7" s="1096">
        <v>558</v>
      </c>
      <c r="CN7" s="1097"/>
      <c r="CO7" s="1097"/>
      <c r="CP7" s="1097"/>
      <c r="CQ7" s="1098"/>
      <c r="CR7" s="1096">
        <v>279</v>
      </c>
      <c r="CS7" s="1097"/>
      <c r="CT7" s="1097"/>
      <c r="CU7" s="1097"/>
      <c r="CV7" s="1098"/>
      <c r="CW7" s="1096" t="s">
        <v>550</v>
      </c>
      <c r="CX7" s="1097"/>
      <c r="CY7" s="1097"/>
      <c r="CZ7" s="1097"/>
      <c r="DA7" s="1098"/>
      <c r="DB7" s="1096" t="s">
        <v>550</v>
      </c>
      <c r="DC7" s="1097"/>
      <c r="DD7" s="1097"/>
      <c r="DE7" s="1097"/>
      <c r="DF7" s="1098"/>
      <c r="DG7" s="1096" t="s">
        <v>550</v>
      </c>
      <c r="DH7" s="1097"/>
      <c r="DI7" s="1097"/>
      <c r="DJ7" s="1097"/>
      <c r="DK7" s="1098"/>
      <c r="DL7" s="1096" t="s">
        <v>550</v>
      </c>
      <c r="DM7" s="1097"/>
      <c r="DN7" s="1097"/>
      <c r="DO7" s="1097"/>
      <c r="DP7" s="1098"/>
      <c r="DQ7" s="1096" t="s">
        <v>550</v>
      </c>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1374</v>
      </c>
      <c r="R8" s="1039"/>
      <c r="S8" s="1039"/>
      <c r="T8" s="1039"/>
      <c r="U8" s="1039"/>
      <c r="V8" s="1039">
        <v>731</v>
      </c>
      <c r="W8" s="1039"/>
      <c r="X8" s="1039"/>
      <c r="Y8" s="1039"/>
      <c r="Z8" s="1039"/>
      <c r="AA8" s="1039">
        <v>643</v>
      </c>
      <c r="AB8" s="1039"/>
      <c r="AC8" s="1039"/>
      <c r="AD8" s="1039"/>
      <c r="AE8" s="1040"/>
      <c r="AF8" s="1035">
        <v>129</v>
      </c>
      <c r="AG8" s="1036"/>
      <c r="AH8" s="1036"/>
      <c r="AI8" s="1036"/>
      <c r="AJ8" s="1037"/>
      <c r="AK8" s="1080">
        <v>543</v>
      </c>
      <c r="AL8" s="1081"/>
      <c r="AM8" s="1081"/>
      <c r="AN8" s="1081"/>
      <c r="AO8" s="1081"/>
      <c r="AP8" s="1081">
        <v>602</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559</v>
      </c>
      <c r="BT8" s="993"/>
      <c r="BU8" s="993"/>
      <c r="BV8" s="993"/>
      <c r="BW8" s="993"/>
      <c r="BX8" s="993"/>
      <c r="BY8" s="993"/>
      <c r="BZ8" s="993"/>
      <c r="CA8" s="993"/>
      <c r="CB8" s="993"/>
      <c r="CC8" s="993"/>
      <c r="CD8" s="993"/>
      <c r="CE8" s="993"/>
      <c r="CF8" s="993"/>
      <c r="CG8" s="1014"/>
      <c r="CH8" s="989">
        <v>-4</v>
      </c>
      <c r="CI8" s="990"/>
      <c r="CJ8" s="990"/>
      <c r="CK8" s="990"/>
      <c r="CL8" s="991"/>
      <c r="CM8" s="989">
        <v>88</v>
      </c>
      <c r="CN8" s="990"/>
      <c r="CO8" s="990"/>
      <c r="CP8" s="990"/>
      <c r="CQ8" s="991"/>
      <c r="CR8" s="989">
        <v>10</v>
      </c>
      <c r="CS8" s="990"/>
      <c r="CT8" s="990"/>
      <c r="CU8" s="990"/>
      <c r="CV8" s="991"/>
      <c r="CW8" s="989" t="s">
        <v>550</v>
      </c>
      <c r="CX8" s="990"/>
      <c r="CY8" s="990"/>
      <c r="CZ8" s="990"/>
      <c r="DA8" s="991"/>
      <c r="DB8" s="989" t="s">
        <v>550</v>
      </c>
      <c r="DC8" s="990"/>
      <c r="DD8" s="990"/>
      <c r="DE8" s="990"/>
      <c r="DF8" s="991"/>
      <c r="DG8" s="989">
        <v>49</v>
      </c>
      <c r="DH8" s="990"/>
      <c r="DI8" s="990"/>
      <c r="DJ8" s="990"/>
      <c r="DK8" s="991"/>
      <c r="DL8" s="989" t="s">
        <v>550</v>
      </c>
      <c r="DM8" s="990"/>
      <c r="DN8" s="990"/>
      <c r="DO8" s="990"/>
      <c r="DP8" s="991"/>
      <c r="DQ8" s="989" t="s">
        <v>550</v>
      </c>
      <c r="DR8" s="990"/>
      <c r="DS8" s="990"/>
      <c r="DT8" s="990"/>
      <c r="DU8" s="991"/>
      <c r="DV8" s="992"/>
      <c r="DW8" s="993"/>
      <c r="DX8" s="993"/>
      <c r="DY8" s="993"/>
      <c r="DZ8" s="994"/>
      <c r="EA8" s="222"/>
    </row>
    <row r="9" spans="1:131" s="223" customFormat="1" ht="26.25" customHeight="1" x14ac:dyDescent="0.2">
      <c r="A9" s="226">
        <v>3</v>
      </c>
      <c r="B9" s="1030" t="s">
        <v>376</v>
      </c>
      <c r="C9" s="1031"/>
      <c r="D9" s="1031"/>
      <c r="E9" s="1031"/>
      <c r="F9" s="1031"/>
      <c r="G9" s="1031"/>
      <c r="H9" s="1031"/>
      <c r="I9" s="1031"/>
      <c r="J9" s="1031"/>
      <c r="K9" s="1031"/>
      <c r="L9" s="1031"/>
      <c r="M9" s="1031"/>
      <c r="N9" s="1031"/>
      <c r="O9" s="1031"/>
      <c r="P9" s="1032"/>
      <c r="Q9" s="1038">
        <v>909</v>
      </c>
      <c r="R9" s="1039"/>
      <c r="S9" s="1039"/>
      <c r="T9" s="1039"/>
      <c r="U9" s="1039"/>
      <c r="V9" s="1039">
        <v>613</v>
      </c>
      <c r="W9" s="1039"/>
      <c r="X9" s="1039"/>
      <c r="Y9" s="1039"/>
      <c r="Z9" s="1039"/>
      <c r="AA9" s="1039">
        <v>296</v>
      </c>
      <c r="AB9" s="1039"/>
      <c r="AC9" s="1039"/>
      <c r="AD9" s="1039"/>
      <c r="AE9" s="1040"/>
      <c r="AF9" s="1035">
        <v>182</v>
      </c>
      <c r="AG9" s="1036"/>
      <c r="AH9" s="1036"/>
      <c r="AI9" s="1036"/>
      <c r="AJ9" s="1037"/>
      <c r="AK9" s="1080">
        <v>54</v>
      </c>
      <c r="AL9" s="1081"/>
      <c r="AM9" s="1081"/>
      <c r="AN9" s="1081"/>
      <c r="AO9" s="1081"/>
      <c r="AP9" s="1081">
        <v>113</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378</v>
      </c>
      <c r="B23" s="937" t="s">
        <v>379</v>
      </c>
      <c r="C23" s="938"/>
      <c r="D23" s="938"/>
      <c r="E23" s="938"/>
      <c r="F23" s="938"/>
      <c r="G23" s="938"/>
      <c r="H23" s="938"/>
      <c r="I23" s="938"/>
      <c r="J23" s="938"/>
      <c r="K23" s="938"/>
      <c r="L23" s="938"/>
      <c r="M23" s="938"/>
      <c r="N23" s="938"/>
      <c r="O23" s="938"/>
      <c r="P23" s="948"/>
      <c r="Q23" s="1067">
        <v>54225</v>
      </c>
      <c r="R23" s="1061"/>
      <c r="S23" s="1061"/>
      <c r="T23" s="1061"/>
      <c r="U23" s="1061"/>
      <c r="V23" s="1061">
        <v>50258</v>
      </c>
      <c r="W23" s="1061"/>
      <c r="X23" s="1061"/>
      <c r="Y23" s="1061"/>
      <c r="Z23" s="1061"/>
      <c r="AA23" s="1061">
        <v>3966</v>
      </c>
      <c r="AB23" s="1061"/>
      <c r="AC23" s="1061"/>
      <c r="AD23" s="1061"/>
      <c r="AE23" s="1068"/>
      <c r="AF23" s="1069">
        <v>2843</v>
      </c>
      <c r="AG23" s="1061"/>
      <c r="AH23" s="1061"/>
      <c r="AI23" s="1061"/>
      <c r="AJ23" s="1070"/>
      <c r="AK23" s="1071"/>
      <c r="AL23" s="1072"/>
      <c r="AM23" s="1072"/>
      <c r="AN23" s="1072"/>
      <c r="AO23" s="1072"/>
      <c r="AP23" s="1061">
        <v>10925</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390</v>
      </c>
      <c r="C28" s="1048"/>
      <c r="D28" s="1048"/>
      <c r="E28" s="1048"/>
      <c r="F28" s="1048"/>
      <c r="G28" s="1048"/>
      <c r="H28" s="1048"/>
      <c r="I28" s="1048"/>
      <c r="J28" s="1048"/>
      <c r="K28" s="1048"/>
      <c r="L28" s="1048"/>
      <c r="M28" s="1048"/>
      <c r="N28" s="1048"/>
      <c r="O28" s="1048"/>
      <c r="P28" s="1049"/>
      <c r="Q28" s="1050">
        <v>52</v>
      </c>
      <c r="R28" s="1051"/>
      <c r="S28" s="1051"/>
      <c r="T28" s="1051"/>
      <c r="U28" s="1051"/>
      <c r="V28" s="1051">
        <v>52</v>
      </c>
      <c r="W28" s="1051"/>
      <c r="X28" s="1051"/>
      <c r="Y28" s="1051"/>
      <c r="Z28" s="1051"/>
      <c r="AA28" s="1051">
        <v>0</v>
      </c>
      <c r="AB28" s="1051"/>
      <c r="AC28" s="1051"/>
      <c r="AD28" s="1051"/>
      <c r="AE28" s="1052"/>
      <c r="AF28" s="1053" t="s">
        <v>122</v>
      </c>
      <c r="AG28" s="1051"/>
      <c r="AH28" s="1051"/>
      <c r="AI28" s="1051"/>
      <c r="AJ28" s="1054"/>
      <c r="AK28" s="1042">
        <v>26</v>
      </c>
      <c r="AL28" s="1043"/>
      <c r="AM28" s="1043"/>
      <c r="AN28" s="1043"/>
      <c r="AO28" s="1043"/>
      <c r="AP28" s="1043" t="s">
        <v>550</v>
      </c>
      <c r="AQ28" s="1043"/>
      <c r="AR28" s="1043"/>
      <c r="AS28" s="1043"/>
      <c r="AT28" s="1043"/>
      <c r="AU28" s="1043" t="s">
        <v>550</v>
      </c>
      <c r="AV28" s="1043"/>
      <c r="AW28" s="1043"/>
      <c r="AX28" s="1043"/>
      <c r="AY28" s="1043"/>
      <c r="AZ28" s="1044" t="s">
        <v>550</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391</v>
      </c>
      <c r="C29" s="1031"/>
      <c r="D29" s="1031"/>
      <c r="E29" s="1031"/>
      <c r="F29" s="1031"/>
      <c r="G29" s="1031"/>
      <c r="H29" s="1031"/>
      <c r="I29" s="1031"/>
      <c r="J29" s="1031"/>
      <c r="K29" s="1031"/>
      <c r="L29" s="1031"/>
      <c r="M29" s="1031"/>
      <c r="N29" s="1031"/>
      <c r="O29" s="1031"/>
      <c r="P29" s="1032"/>
      <c r="Q29" s="1038">
        <v>57</v>
      </c>
      <c r="R29" s="1039"/>
      <c r="S29" s="1039"/>
      <c r="T29" s="1039"/>
      <c r="U29" s="1039"/>
      <c r="V29" s="1039">
        <v>55</v>
      </c>
      <c r="W29" s="1039"/>
      <c r="X29" s="1039"/>
      <c r="Y29" s="1039"/>
      <c r="Z29" s="1039"/>
      <c r="AA29" s="1039">
        <v>2</v>
      </c>
      <c r="AB29" s="1039"/>
      <c r="AC29" s="1039"/>
      <c r="AD29" s="1039"/>
      <c r="AE29" s="1040"/>
      <c r="AF29" s="1035">
        <v>2</v>
      </c>
      <c r="AG29" s="1036"/>
      <c r="AH29" s="1036"/>
      <c r="AI29" s="1036"/>
      <c r="AJ29" s="1037"/>
      <c r="AK29" s="980" t="s">
        <v>550</v>
      </c>
      <c r="AL29" s="971"/>
      <c r="AM29" s="971"/>
      <c r="AN29" s="971"/>
      <c r="AO29" s="971"/>
      <c r="AP29" s="971" t="s">
        <v>550</v>
      </c>
      <c r="AQ29" s="971"/>
      <c r="AR29" s="971"/>
      <c r="AS29" s="971"/>
      <c r="AT29" s="971"/>
      <c r="AU29" s="971" t="s">
        <v>550</v>
      </c>
      <c r="AV29" s="971"/>
      <c r="AW29" s="971"/>
      <c r="AX29" s="971"/>
      <c r="AY29" s="971"/>
      <c r="AZ29" s="1041" t="s">
        <v>550</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392</v>
      </c>
      <c r="C30" s="1031"/>
      <c r="D30" s="1031"/>
      <c r="E30" s="1031"/>
      <c r="F30" s="1031"/>
      <c r="G30" s="1031"/>
      <c r="H30" s="1031"/>
      <c r="I30" s="1031"/>
      <c r="J30" s="1031"/>
      <c r="K30" s="1031"/>
      <c r="L30" s="1031"/>
      <c r="M30" s="1031"/>
      <c r="N30" s="1031"/>
      <c r="O30" s="1031"/>
      <c r="P30" s="1032"/>
      <c r="Q30" s="1038">
        <v>9942</v>
      </c>
      <c r="R30" s="1039"/>
      <c r="S30" s="1039"/>
      <c r="T30" s="1039"/>
      <c r="U30" s="1039"/>
      <c r="V30" s="1039">
        <v>9865</v>
      </c>
      <c r="W30" s="1039"/>
      <c r="X30" s="1039"/>
      <c r="Y30" s="1039"/>
      <c r="Z30" s="1039"/>
      <c r="AA30" s="1039">
        <v>77</v>
      </c>
      <c r="AB30" s="1039"/>
      <c r="AC30" s="1039"/>
      <c r="AD30" s="1039"/>
      <c r="AE30" s="1040"/>
      <c r="AF30" s="1035">
        <v>77</v>
      </c>
      <c r="AG30" s="1036"/>
      <c r="AH30" s="1036"/>
      <c r="AI30" s="1036"/>
      <c r="AJ30" s="1037"/>
      <c r="AK30" s="980">
        <v>602</v>
      </c>
      <c r="AL30" s="971"/>
      <c r="AM30" s="971"/>
      <c r="AN30" s="971"/>
      <c r="AO30" s="971"/>
      <c r="AP30" s="971" t="s">
        <v>550</v>
      </c>
      <c r="AQ30" s="971"/>
      <c r="AR30" s="971"/>
      <c r="AS30" s="971"/>
      <c r="AT30" s="971"/>
      <c r="AU30" s="971" t="s">
        <v>550</v>
      </c>
      <c r="AV30" s="971"/>
      <c r="AW30" s="971"/>
      <c r="AX30" s="971"/>
      <c r="AY30" s="971"/>
      <c r="AZ30" s="1041" t="s">
        <v>550</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393</v>
      </c>
      <c r="C31" s="1031"/>
      <c r="D31" s="1031"/>
      <c r="E31" s="1031"/>
      <c r="F31" s="1031"/>
      <c r="G31" s="1031"/>
      <c r="H31" s="1031"/>
      <c r="I31" s="1031"/>
      <c r="J31" s="1031"/>
      <c r="K31" s="1031"/>
      <c r="L31" s="1031"/>
      <c r="M31" s="1031"/>
      <c r="N31" s="1031"/>
      <c r="O31" s="1031"/>
      <c r="P31" s="1032"/>
      <c r="Q31" s="1038">
        <v>9563</v>
      </c>
      <c r="R31" s="1039"/>
      <c r="S31" s="1039"/>
      <c r="T31" s="1039"/>
      <c r="U31" s="1039"/>
      <c r="V31" s="1039">
        <v>9353</v>
      </c>
      <c r="W31" s="1039"/>
      <c r="X31" s="1039"/>
      <c r="Y31" s="1039"/>
      <c r="Z31" s="1039"/>
      <c r="AA31" s="1039">
        <v>211</v>
      </c>
      <c r="AB31" s="1039"/>
      <c r="AC31" s="1039"/>
      <c r="AD31" s="1039"/>
      <c r="AE31" s="1040"/>
      <c r="AF31" s="1035">
        <v>211</v>
      </c>
      <c r="AG31" s="1036"/>
      <c r="AH31" s="1036"/>
      <c r="AI31" s="1036"/>
      <c r="AJ31" s="1037"/>
      <c r="AK31" s="980">
        <v>1407</v>
      </c>
      <c r="AL31" s="971"/>
      <c r="AM31" s="971"/>
      <c r="AN31" s="971"/>
      <c r="AO31" s="971"/>
      <c r="AP31" s="971" t="s">
        <v>550</v>
      </c>
      <c r="AQ31" s="971"/>
      <c r="AR31" s="971"/>
      <c r="AS31" s="971"/>
      <c r="AT31" s="971"/>
      <c r="AU31" s="971" t="s">
        <v>550</v>
      </c>
      <c r="AV31" s="971"/>
      <c r="AW31" s="971"/>
      <c r="AX31" s="971"/>
      <c r="AY31" s="971"/>
      <c r="AZ31" s="1041" t="s">
        <v>550</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1972</v>
      </c>
      <c r="R32" s="1039"/>
      <c r="S32" s="1039"/>
      <c r="T32" s="1039"/>
      <c r="U32" s="1039"/>
      <c r="V32" s="1039">
        <v>1967</v>
      </c>
      <c r="W32" s="1039"/>
      <c r="X32" s="1039"/>
      <c r="Y32" s="1039"/>
      <c r="Z32" s="1039"/>
      <c r="AA32" s="1039">
        <v>5</v>
      </c>
      <c r="AB32" s="1039"/>
      <c r="AC32" s="1039"/>
      <c r="AD32" s="1039"/>
      <c r="AE32" s="1040"/>
      <c r="AF32" s="1035">
        <v>5</v>
      </c>
      <c r="AG32" s="1036"/>
      <c r="AH32" s="1036"/>
      <c r="AI32" s="1036"/>
      <c r="AJ32" s="1037"/>
      <c r="AK32" s="980">
        <v>318</v>
      </c>
      <c r="AL32" s="971"/>
      <c r="AM32" s="971"/>
      <c r="AN32" s="971"/>
      <c r="AO32" s="971"/>
      <c r="AP32" s="971" t="s">
        <v>550</v>
      </c>
      <c r="AQ32" s="971"/>
      <c r="AR32" s="971"/>
      <c r="AS32" s="971"/>
      <c r="AT32" s="971"/>
      <c r="AU32" s="971" t="s">
        <v>550</v>
      </c>
      <c r="AV32" s="971"/>
      <c r="AW32" s="971"/>
      <c r="AX32" s="971"/>
      <c r="AY32" s="971"/>
      <c r="AZ32" s="1041" t="s">
        <v>550</v>
      </c>
      <c r="BA32" s="1041"/>
      <c r="BB32" s="1041"/>
      <c r="BC32" s="1041"/>
      <c r="BD32" s="1041"/>
      <c r="BE32" s="972"/>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15764</v>
      </c>
      <c r="R33" s="1039"/>
      <c r="S33" s="1039"/>
      <c r="T33" s="1039"/>
      <c r="U33" s="1039"/>
      <c r="V33" s="1039">
        <v>18274</v>
      </c>
      <c r="W33" s="1039"/>
      <c r="X33" s="1039"/>
      <c r="Y33" s="1039"/>
      <c r="Z33" s="1039"/>
      <c r="AA33" s="1039">
        <v>-2510</v>
      </c>
      <c r="AB33" s="1039"/>
      <c r="AC33" s="1039"/>
      <c r="AD33" s="1039"/>
      <c r="AE33" s="1040"/>
      <c r="AF33" s="1035">
        <v>9128</v>
      </c>
      <c r="AG33" s="1036"/>
      <c r="AH33" s="1036"/>
      <c r="AI33" s="1036"/>
      <c r="AJ33" s="1037"/>
      <c r="AK33" s="980">
        <v>1086</v>
      </c>
      <c r="AL33" s="971"/>
      <c r="AM33" s="971"/>
      <c r="AN33" s="971"/>
      <c r="AO33" s="971"/>
      <c r="AP33" s="971">
        <v>32742</v>
      </c>
      <c r="AQ33" s="971"/>
      <c r="AR33" s="971"/>
      <c r="AS33" s="971"/>
      <c r="AT33" s="971"/>
      <c r="AU33" s="971">
        <v>21669</v>
      </c>
      <c r="AV33" s="971"/>
      <c r="AW33" s="971"/>
      <c r="AX33" s="971"/>
      <c r="AY33" s="971"/>
      <c r="AZ33" s="1041" t="s">
        <v>550</v>
      </c>
      <c r="BA33" s="1041"/>
      <c r="BB33" s="1041"/>
      <c r="BC33" s="1041"/>
      <c r="BD33" s="1041"/>
      <c r="BE33" s="972" t="s">
        <v>396</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t="s">
        <v>397</v>
      </c>
      <c r="C34" s="1031"/>
      <c r="D34" s="1031"/>
      <c r="E34" s="1031"/>
      <c r="F34" s="1031"/>
      <c r="G34" s="1031"/>
      <c r="H34" s="1031"/>
      <c r="I34" s="1031"/>
      <c r="J34" s="1031"/>
      <c r="K34" s="1031"/>
      <c r="L34" s="1031"/>
      <c r="M34" s="1031"/>
      <c r="N34" s="1031"/>
      <c r="O34" s="1031"/>
      <c r="P34" s="1032"/>
      <c r="Q34" s="1038">
        <v>2040</v>
      </c>
      <c r="R34" s="1039"/>
      <c r="S34" s="1039"/>
      <c r="T34" s="1039"/>
      <c r="U34" s="1039"/>
      <c r="V34" s="1039">
        <v>1831</v>
      </c>
      <c r="W34" s="1039"/>
      <c r="X34" s="1039"/>
      <c r="Y34" s="1039"/>
      <c r="Z34" s="1039"/>
      <c r="AA34" s="1039">
        <v>208</v>
      </c>
      <c r="AB34" s="1039"/>
      <c r="AC34" s="1039"/>
      <c r="AD34" s="1039"/>
      <c r="AE34" s="1040"/>
      <c r="AF34" s="1035">
        <v>1646</v>
      </c>
      <c r="AG34" s="1036"/>
      <c r="AH34" s="1036"/>
      <c r="AI34" s="1036"/>
      <c r="AJ34" s="1037"/>
      <c r="AK34" s="980">
        <v>11</v>
      </c>
      <c r="AL34" s="971"/>
      <c r="AM34" s="971"/>
      <c r="AN34" s="971"/>
      <c r="AO34" s="971"/>
      <c r="AP34" s="971">
        <v>440</v>
      </c>
      <c r="AQ34" s="971"/>
      <c r="AR34" s="971"/>
      <c r="AS34" s="971"/>
      <c r="AT34" s="971"/>
      <c r="AU34" s="971">
        <v>1</v>
      </c>
      <c r="AV34" s="971"/>
      <c r="AW34" s="971"/>
      <c r="AX34" s="971"/>
      <c r="AY34" s="971"/>
      <c r="AZ34" s="1041" t="s">
        <v>550</v>
      </c>
      <c r="BA34" s="1041"/>
      <c r="BB34" s="1041"/>
      <c r="BC34" s="1041"/>
      <c r="BD34" s="1041"/>
      <c r="BE34" s="972" t="s">
        <v>396</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t="s">
        <v>398</v>
      </c>
      <c r="C35" s="1031"/>
      <c r="D35" s="1031"/>
      <c r="E35" s="1031"/>
      <c r="F35" s="1031"/>
      <c r="G35" s="1031"/>
      <c r="H35" s="1031"/>
      <c r="I35" s="1031"/>
      <c r="J35" s="1031"/>
      <c r="K35" s="1031"/>
      <c r="L35" s="1031"/>
      <c r="M35" s="1031"/>
      <c r="N35" s="1031"/>
      <c r="O35" s="1031"/>
      <c r="P35" s="1032"/>
      <c r="Q35" s="1038">
        <v>3425</v>
      </c>
      <c r="R35" s="1039"/>
      <c r="S35" s="1039"/>
      <c r="T35" s="1039"/>
      <c r="U35" s="1039"/>
      <c r="V35" s="1039">
        <v>3373</v>
      </c>
      <c r="W35" s="1039"/>
      <c r="X35" s="1039"/>
      <c r="Y35" s="1039"/>
      <c r="Z35" s="1039"/>
      <c r="AA35" s="1039">
        <v>53</v>
      </c>
      <c r="AB35" s="1039"/>
      <c r="AC35" s="1039"/>
      <c r="AD35" s="1039"/>
      <c r="AE35" s="1040"/>
      <c r="AF35" s="1035">
        <v>573</v>
      </c>
      <c r="AG35" s="1036"/>
      <c r="AH35" s="1036"/>
      <c r="AI35" s="1036"/>
      <c r="AJ35" s="1037"/>
      <c r="AK35" s="980">
        <v>1683</v>
      </c>
      <c r="AL35" s="971"/>
      <c r="AM35" s="971"/>
      <c r="AN35" s="971"/>
      <c r="AO35" s="971"/>
      <c r="AP35" s="971">
        <v>12217</v>
      </c>
      <c r="AQ35" s="971"/>
      <c r="AR35" s="971"/>
      <c r="AS35" s="971"/>
      <c r="AT35" s="971"/>
      <c r="AU35" s="971">
        <v>8308</v>
      </c>
      <c r="AV35" s="971"/>
      <c r="AW35" s="971"/>
      <c r="AX35" s="971"/>
      <c r="AY35" s="971"/>
      <c r="AZ35" s="1041" t="s">
        <v>550</v>
      </c>
      <c r="BA35" s="1041"/>
      <c r="BB35" s="1041"/>
      <c r="BC35" s="1041"/>
      <c r="BD35" s="1041"/>
      <c r="BE35" s="972" t="s">
        <v>396</v>
      </c>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11642</v>
      </c>
      <c r="AG63" s="959"/>
      <c r="AH63" s="959"/>
      <c r="AI63" s="959"/>
      <c r="AJ63" s="1022"/>
      <c r="AK63" s="1023"/>
      <c r="AL63" s="963"/>
      <c r="AM63" s="963"/>
      <c r="AN63" s="963"/>
      <c r="AO63" s="963"/>
      <c r="AP63" s="959">
        <v>45400</v>
      </c>
      <c r="AQ63" s="959"/>
      <c r="AR63" s="959"/>
      <c r="AS63" s="959"/>
      <c r="AT63" s="959"/>
      <c r="AU63" s="959">
        <v>29978</v>
      </c>
      <c r="AV63" s="959"/>
      <c r="AW63" s="959"/>
      <c r="AX63" s="959"/>
      <c r="AY63" s="959"/>
      <c r="AZ63" s="1017"/>
      <c r="BA63" s="1017"/>
      <c r="BB63" s="1017"/>
      <c r="BC63" s="1017"/>
      <c r="BD63" s="1017"/>
      <c r="BE63" s="960" t="s">
        <v>550</v>
      </c>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551</v>
      </c>
      <c r="C68" s="986"/>
      <c r="D68" s="986"/>
      <c r="E68" s="986"/>
      <c r="F68" s="986"/>
      <c r="G68" s="986"/>
      <c r="H68" s="986"/>
      <c r="I68" s="986"/>
      <c r="J68" s="986"/>
      <c r="K68" s="986"/>
      <c r="L68" s="986"/>
      <c r="M68" s="986"/>
      <c r="N68" s="986"/>
      <c r="O68" s="986"/>
      <c r="P68" s="987"/>
      <c r="Q68" s="988">
        <v>3068</v>
      </c>
      <c r="R68" s="982"/>
      <c r="S68" s="982"/>
      <c r="T68" s="982"/>
      <c r="U68" s="982"/>
      <c r="V68" s="982">
        <v>3031</v>
      </c>
      <c r="W68" s="982"/>
      <c r="X68" s="982"/>
      <c r="Y68" s="982"/>
      <c r="Z68" s="982"/>
      <c r="AA68" s="982">
        <v>37</v>
      </c>
      <c r="AB68" s="982"/>
      <c r="AC68" s="982"/>
      <c r="AD68" s="982"/>
      <c r="AE68" s="982"/>
      <c r="AF68" s="982">
        <v>37</v>
      </c>
      <c r="AG68" s="982"/>
      <c r="AH68" s="982"/>
      <c r="AI68" s="982"/>
      <c r="AJ68" s="982"/>
      <c r="AK68" s="982">
        <v>1</v>
      </c>
      <c r="AL68" s="982"/>
      <c r="AM68" s="982"/>
      <c r="AN68" s="982"/>
      <c r="AO68" s="982"/>
      <c r="AP68" s="982">
        <v>1359</v>
      </c>
      <c r="AQ68" s="982"/>
      <c r="AR68" s="982"/>
      <c r="AS68" s="982"/>
      <c r="AT68" s="982"/>
      <c r="AU68" s="982">
        <v>189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552</v>
      </c>
      <c r="C69" s="975"/>
      <c r="D69" s="975"/>
      <c r="E69" s="975"/>
      <c r="F69" s="975"/>
      <c r="G69" s="975"/>
      <c r="H69" s="975"/>
      <c r="I69" s="975"/>
      <c r="J69" s="975"/>
      <c r="K69" s="975"/>
      <c r="L69" s="975"/>
      <c r="M69" s="975"/>
      <c r="N69" s="975"/>
      <c r="O69" s="975"/>
      <c r="P69" s="976"/>
      <c r="Q69" s="977">
        <v>346</v>
      </c>
      <c r="R69" s="971"/>
      <c r="S69" s="971"/>
      <c r="T69" s="971"/>
      <c r="U69" s="971"/>
      <c r="V69" s="971">
        <v>340</v>
      </c>
      <c r="W69" s="971"/>
      <c r="X69" s="971"/>
      <c r="Y69" s="971"/>
      <c r="Z69" s="971"/>
      <c r="AA69" s="971">
        <v>6</v>
      </c>
      <c r="AB69" s="971"/>
      <c r="AC69" s="971"/>
      <c r="AD69" s="971"/>
      <c r="AE69" s="971"/>
      <c r="AF69" s="971">
        <v>6</v>
      </c>
      <c r="AG69" s="971"/>
      <c r="AH69" s="971"/>
      <c r="AI69" s="971"/>
      <c r="AJ69" s="971"/>
      <c r="AK69" s="971">
        <v>104</v>
      </c>
      <c r="AL69" s="971"/>
      <c r="AM69" s="971"/>
      <c r="AN69" s="971"/>
      <c r="AO69" s="971"/>
      <c r="AP69" s="971">
        <v>86</v>
      </c>
      <c r="AQ69" s="971"/>
      <c r="AR69" s="971"/>
      <c r="AS69" s="971"/>
      <c r="AT69" s="971"/>
      <c r="AU69" s="971">
        <v>13</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553</v>
      </c>
      <c r="C70" s="975"/>
      <c r="D70" s="975"/>
      <c r="E70" s="975"/>
      <c r="F70" s="975"/>
      <c r="G70" s="975"/>
      <c r="H70" s="975"/>
      <c r="I70" s="975"/>
      <c r="J70" s="975"/>
      <c r="K70" s="975"/>
      <c r="L70" s="975"/>
      <c r="M70" s="975"/>
      <c r="N70" s="975"/>
      <c r="O70" s="975"/>
      <c r="P70" s="976"/>
      <c r="Q70" s="977">
        <v>196</v>
      </c>
      <c r="R70" s="971"/>
      <c r="S70" s="971"/>
      <c r="T70" s="971"/>
      <c r="U70" s="971"/>
      <c r="V70" s="971">
        <v>184</v>
      </c>
      <c r="W70" s="971"/>
      <c r="X70" s="971"/>
      <c r="Y70" s="971"/>
      <c r="Z70" s="971"/>
      <c r="AA70" s="971">
        <v>12</v>
      </c>
      <c r="AB70" s="971"/>
      <c r="AC70" s="971"/>
      <c r="AD70" s="971"/>
      <c r="AE70" s="971"/>
      <c r="AF70" s="971">
        <v>12</v>
      </c>
      <c r="AG70" s="971"/>
      <c r="AH70" s="971"/>
      <c r="AI70" s="971"/>
      <c r="AJ70" s="971"/>
      <c r="AK70" s="971"/>
      <c r="AL70" s="971"/>
      <c r="AM70" s="971"/>
      <c r="AN70" s="971"/>
      <c r="AO70" s="971"/>
      <c r="AP70" s="971" t="s">
        <v>550</v>
      </c>
      <c r="AQ70" s="971"/>
      <c r="AR70" s="971"/>
      <c r="AS70" s="971"/>
      <c r="AT70" s="971"/>
      <c r="AU70" s="971" t="s">
        <v>550</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554</v>
      </c>
      <c r="C71" s="975"/>
      <c r="D71" s="975"/>
      <c r="E71" s="975"/>
      <c r="F71" s="975"/>
      <c r="G71" s="975"/>
      <c r="H71" s="975"/>
      <c r="I71" s="975"/>
      <c r="J71" s="975"/>
      <c r="K71" s="975"/>
      <c r="L71" s="975"/>
      <c r="M71" s="975"/>
      <c r="N71" s="975"/>
      <c r="O71" s="975"/>
      <c r="P71" s="976"/>
      <c r="Q71" s="977">
        <v>420</v>
      </c>
      <c r="R71" s="971"/>
      <c r="S71" s="971"/>
      <c r="T71" s="971"/>
      <c r="U71" s="971"/>
      <c r="V71" s="971">
        <v>405</v>
      </c>
      <c r="W71" s="971"/>
      <c r="X71" s="971"/>
      <c r="Y71" s="971"/>
      <c r="Z71" s="971"/>
      <c r="AA71" s="971">
        <v>15</v>
      </c>
      <c r="AB71" s="971"/>
      <c r="AC71" s="971"/>
      <c r="AD71" s="971"/>
      <c r="AE71" s="971"/>
      <c r="AF71" s="971">
        <v>15</v>
      </c>
      <c r="AG71" s="971"/>
      <c r="AH71" s="971"/>
      <c r="AI71" s="971"/>
      <c r="AJ71" s="971"/>
      <c r="AK71" s="971"/>
      <c r="AL71" s="971"/>
      <c r="AM71" s="971"/>
      <c r="AN71" s="971"/>
      <c r="AO71" s="971"/>
      <c r="AP71" s="971">
        <v>1073</v>
      </c>
      <c r="AQ71" s="971"/>
      <c r="AR71" s="971"/>
      <c r="AS71" s="971"/>
      <c r="AT71" s="971"/>
      <c r="AU71" s="971">
        <v>391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555</v>
      </c>
      <c r="C72" s="975"/>
      <c r="D72" s="975"/>
      <c r="E72" s="975"/>
      <c r="F72" s="975"/>
      <c r="G72" s="975"/>
      <c r="H72" s="975"/>
      <c r="I72" s="975"/>
      <c r="J72" s="975"/>
      <c r="K72" s="975"/>
      <c r="L72" s="975"/>
      <c r="M72" s="975"/>
      <c r="N72" s="975"/>
      <c r="O72" s="975"/>
      <c r="P72" s="976"/>
      <c r="Q72" s="977">
        <v>2093</v>
      </c>
      <c r="R72" s="971"/>
      <c r="S72" s="971"/>
      <c r="T72" s="971"/>
      <c r="U72" s="971"/>
      <c r="V72" s="971">
        <v>1994</v>
      </c>
      <c r="W72" s="971"/>
      <c r="X72" s="971"/>
      <c r="Y72" s="971"/>
      <c r="Z72" s="971"/>
      <c r="AA72" s="971">
        <v>99</v>
      </c>
      <c r="AB72" s="971"/>
      <c r="AC72" s="971"/>
      <c r="AD72" s="971"/>
      <c r="AE72" s="971"/>
      <c r="AF72" s="971">
        <v>99</v>
      </c>
      <c r="AG72" s="971"/>
      <c r="AH72" s="971"/>
      <c r="AI72" s="971"/>
      <c r="AJ72" s="971"/>
      <c r="AK72" s="971"/>
      <c r="AL72" s="971"/>
      <c r="AM72" s="971"/>
      <c r="AN72" s="971"/>
      <c r="AO72" s="971"/>
      <c r="AP72" s="971">
        <v>10839</v>
      </c>
      <c r="AQ72" s="971"/>
      <c r="AR72" s="971"/>
      <c r="AS72" s="971"/>
      <c r="AT72" s="971"/>
      <c r="AU72" s="971">
        <v>4683</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556</v>
      </c>
      <c r="C73" s="975"/>
      <c r="D73" s="975"/>
      <c r="E73" s="975"/>
      <c r="F73" s="975"/>
      <c r="G73" s="975"/>
      <c r="H73" s="975"/>
      <c r="I73" s="975"/>
      <c r="J73" s="975"/>
      <c r="K73" s="975"/>
      <c r="L73" s="975"/>
      <c r="M73" s="975"/>
      <c r="N73" s="975"/>
      <c r="O73" s="975"/>
      <c r="P73" s="976"/>
      <c r="Q73" s="977">
        <v>2653</v>
      </c>
      <c r="R73" s="971"/>
      <c r="S73" s="971"/>
      <c r="T73" s="971"/>
      <c r="U73" s="971"/>
      <c r="V73" s="971">
        <v>2392</v>
      </c>
      <c r="W73" s="971"/>
      <c r="X73" s="971"/>
      <c r="Y73" s="971"/>
      <c r="Z73" s="971"/>
      <c r="AA73" s="971">
        <v>261</v>
      </c>
      <c r="AB73" s="971"/>
      <c r="AC73" s="971"/>
      <c r="AD73" s="971"/>
      <c r="AE73" s="971"/>
      <c r="AF73" s="971">
        <v>261</v>
      </c>
      <c r="AG73" s="971"/>
      <c r="AH73" s="971"/>
      <c r="AI73" s="971"/>
      <c r="AJ73" s="971"/>
      <c r="AK73" s="971" t="s">
        <v>550</v>
      </c>
      <c r="AL73" s="971"/>
      <c r="AM73" s="971"/>
      <c r="AN73" s="971"/>
      <c r="AO73" s="971"/>
      <c r="AP73" s="971" t="s">
        <v>550</v>
      </c>
      <c r="AQ73" s="971"/>
      <c r="AR73" s="971"/>
      <c r="AS73" s="971"/>
      <c r="AT73" s="971"/>
      <c r="AU73" s="971" t="s">
        <v>550</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557</v>
      </c>
      <c r="C74" s="975"/>
      <c r="D74" s="975"/>
      <c r="E74" s="975"/>
      <c r="F74" s="975"/>
      <c r="G74" s="975"/>
      <c r="H74" s="975"/>
      <c r="I74" s="975"/>
      <c r="J74" s="975"/>
      <c r="K74" s="975"/>
      <c r="L74" s="975"/>
      <c r="M74" s="975"/>
      <c r="N74" s="975"/>
      <c r="O74" s="975"/>
      <c r="P74" s="976"/>
      <c r="Q74" s="977">
        <v>1047955</v>
      </c>
      <c r="R74" s="971"/>
      <c r="S74" s="971"/>
      <c r="T74" s="971"/>
      <c r="U74" s="971"/>
      <c r="V74" s="971">
        <v>1016638</v>
      </c>
      <c r="W74" s="971"/>
      <c r="X74" s="971"/>
      <c r="Y74" s="971"/>
      <c r="Z74" s="971"/>
      <c r="AA74" s="971">
        <v>31318</v>
      </c>
      <c r="AB74" s="971"/>
      <c r="AC74" s="971"/>
      <c r="AD74" s="971"/>
      <c r="AE74" s="971"/>
      <c r="AF74" s="971">
        <v>31318</v>
      </c>
      <c r="AG74" s="971"/>
      <c r="AH74" s="971"/>
      <c r="AI74" s="971"/>
      <c r="AJ74" s="971"/>
      <c r="AK74" s="971">
        <v>1</v>
      </c>
      <c r="AL74" s="971"/>
      <c r="AM74" s="971"/>
      <c r="AN74" s="971"/>
      <c r="AO74" s="971"/>
      <c r="AP74" s="971" t="s">
        <v>550</v>
      </c>
      <c r="AQ74" s="971"/>
      <c r="AR74" s="971"/>
      <c r="AS74" s="971"/>
      <c r="AT74" s="971"/>
      <c r="AU74" s="971" t="s">
        <v>550</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31748</v>
      </c>
      <c r="AG88" s="959"/>
      <c r="AH88" s="959"/>
      <c r="AI88" s="959"/>
      <c r="AJ88" s="959"/>
      <c r="AK88" s="963"/>
      <c r="AL88" s="963"/>
      <c r="AM88" s="963"/>
      <c r="AN88" s="963"/>
      <c r="AO88" s="963"/>
      <c r="AP88" s="959">
        <v>13357</v>
      </c>
      <c r="AQ88" s="959"/>
      <c r="AR88" s="959"/>
      <c r="AS88" s="959"/>
      <c r="AT88" s="959"/>
      <c r="AU88" s="959">
        <v>5276</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289</v>
      </c>
      <c r="CS102" s="953"/>
      <c r="CT102" s="953"/>
      <c r="CU102" s="953"/>
      <c r="CV102" s="954"/>
      <c r="CW102" s="952"/>
      <c r="CX102" s="953"/>
      <c r="CY102" s="953"/>
      <c r="CZ102" s="953"/>
      <c r="DA102" s="954"/>
      <c r="DB102" s="952"/>
      <c r="DC102" s="953"/>
      <c r="DD102" s="953"/>
      <c r="DE102" s="953"/>
      <c r="DF102" s="954"/>
      <c r="DG102" s="952">
        <v>49</v>
      </c>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1885798</v>
      </c>
      <c r="AB110" s="889"/>
      <c r="AC110" s="889"/>
      <c r="AD110" s="889"/>
      <c r="AE110" s="890"/>
      <c r="AF110" s="891">
        <v>1622597</v>
      </c>
      <c r="AG110" s="889"/>
      <c r="AH110" s="889"/>
      <c r="AI110" s="889"/>
      <c r="AJ110" s="890"/>
      <c r="AK110" s="891">
        <v>1341280</v>
      </c>
      <c r="AL110" s="889"/>
      <c r="AM110" s="889"/>
      <c r="AN110" s="889"/>
      <c r="AO110" s="890"/>
      <c r="AP110" s="892">
        <v>5.4</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8020906</v>
      </c>
      <c r="BR110" s="842"/>
      <c r="BS110" s="842"/>
      <c r="BT110" s="842"/>
      <c r="BU110" s="842"/>
      <c r="BV110" s="842">
        <v>8597284</v>
      </c>
      <c r="BW110" s="842"/>
      <c r="BX110" s="842"/>
      <c r="BY110" s="842"/>
      <c r="BZ110" s="842"/>
      <c r="CA110" s="842">
        <v>10925189</v>
      </c>
      <c r="CB110" s="842"/>
      <c r="CC110" s="842"/>
      <c r="CD110" s="842"/>
      <c r="CE110" s="842"/>
      <c r="CF110" s="866">
        <v>44.3</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12784837</v>
      </c>
      <c r="BR112" s="817"/>
      <c r="BS112" s="817"/>
      <c r="BT112" s="817"/>
      <c r="BU112" s="817"/>
      <c r="BV112" s="817">
        <v>18272177</v>
      </c>
      <c r="BW112" s="817"/>
      <c r="BX112" s="817"/>
      <c r="BY112" s="817"/>
      <c r="BZ112" s="817"/>
      <c r="CA112" s="817">
        <v>29977129</v>
      </c>
      <c r="CB112" s="817"/>
      <c r="CC112" s="817"/>
      <c r="CD112" s="817"/>
      <c r="CE112" s="817"/>
      <c r="CF112" s="875">
        <v>121.6</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1934412</v>
      </c>
      <c r="AB113" s="919"/>
      <c r="AC113" s="919"/>
      <c r="AD113" s="919"/>
      <c r="AE113" s="920"/>
      <c r="AF113" s="921">
        <v>1719822</v>
      </c>
      <c r="AG113" s="919"/>
      <c r="AH113" s="919"/>
      <c r="AI113" s="919"/>
      <c r="AJ113" s="920"/>
      <c r="AK113" s="921">
        <v>1591980</v>
      </c>
      <c r="AL113" s="919"/>
      <c r="AM113" s="919"/>
      <c r="AN113" s="919"/>
      <c r="AO113" s="920"/>
      <c r="AP113" s="922">
        <v>6.5</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6115854</v>
      </c>
      <c r="BR113" s="817"/>
      <c r="BS113" s="817"/>
      <c r="BT113" s="817"/>
      <c r="BU113" s="817"/>
      <c r="BV113" s="817">
        <v>5698710</v>
      </c>
      <c r="BW113" s="817"/>
      <c r="BX113" s="817"/>
      <c r="BY113" s="817"/>
      <c r="BZ113" s="817"/>
      <c r="CA113" s="817">
        <v>5276368</v>
      </c>
      <c r="CB113" s="817"/>
      <c r="CC113" s="817"/>
      <c r="CD113" s="817"/>
      <c r="CE113" s="817"/>
      <c r="CF113" s="875">
        <v>21.4</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47657</v>
      </c>
      <c r="AB114" s="780"/>
      <c r="AC114" s="780"/>
      <c r="AD114" s="780"/>
      <c r="AE114" s="781"/>
      <c r="AF114" s="782">
        <v>345915</v>
      </c>
      <c r="AG114" s="780"/>
      <c r="AH114" s="780"/>
      <c r="AI114" s="780"/>
      <c r="AJ114" s="781"/>
      <c r="AK114" s="782">
        <v>334198</v>
      </c>
      <c r="AL114" s="780"/>
      <c r="AM114" s="780"/>
      <c r="AN114" s="780"/>
      <c r="AO114" s="781"/>
      <c r="AP114" s="824">
        <v>1.4</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3692550</v>
      </c>
      <c r="BR114" s="817"/>
      <c r="BS114" s="817"/>
      <c r="BT114" s="817"/>
      <c r="BU114" s="817"/>
      <c r="BV114" s="817">
        <v>3903103</v>
      </c>
      <c r="BW114" s="817"/>
      <c r="BX114" s="817"/>
      <c r="BY114" s="817"/>
      <c r="BZ114" s="817"/>
      <c r="CA114" s="817">
        <v>3903007</v>
      </c>
      <c r="CB114" s="817"/>
      <c r="CC114" s="817"/>
      <c r="CD114" s="817"/>
      <c r="CE114" s="817"/>
      <c r="CF114" s="875">
        <v>15.8</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113417</v>
      </c>
      <c r="BR115" s="817"/>
      <c r="BS115" s="817"/>
      <c r="BT115" s="817"/>
      <c r="BU115" s="817"/>
      <c r="BV115" s="817">
        <v>47334</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3867867</v>
      </c>
      <c r="AB117" s="903"/>
      <c r="AC117" s="903"/>
      <c r="AD117" s="903"/>
      <c r="AE117" s="904"/>
      <c r="AF117" s="905">
        <v>3688334</v>
      </c>
      <c r="AG117" s="903"/>
      <c r="AH117" s="903"/>
      <c r="AI117" s="903"/>
      <c r="AJ117" s="904"/>
      <c r="AK117" s="905">
        <v>3267458</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30727564</v>
      </c>
      <c r="BR119" s="845"/>
      <c r="BS119" s="845"/>
      <c r="BT119" s="845"/>
      <c r="BU119" s="845"/>
      <c r="BV119" s="845">
        <v>36518608</v>
      </c>
      <c r="BW119" s="845"/>
      <c r="BX119" s="845"/>
      <c r="BY119" s="845"/>
      <c r="BZ119" s="845"/>
      <c r="CA119" s="845">
        <v>50081693</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11786700</v>
      </c>
      <c r="BR120" s="842"/>
      <c r="BS120" s="842"/>
      <c r="BT120" s="842"/>
      <c r="BU120" s="842"/>
      <c r="BV120" s="842">
        <v>11212458</v>
      </c>
      <c r="BW120" s="842"/>
      <c r="BX120" s="842"/>
      <c r="BY120" s="842"/>
      <c r="BZ120" s="842"/>
      <c r="CA120" s="842">
        <v>10907197</v>
      </c>
      <c r="CB120" s="842"/>
      <c r="CC120" s="842"/>
      <c r="CD120" s="842"/>
      <c r="CE120" s="842"/>
      <c r="CF120" s="866">
        <v>44.3</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2039586</v>
      </c>
      <c r="DH120" s="842"/>
      <c r="DI120" s="842"/>
      <c r="DJ120" s="842"/>
      <c r="DK120" s="842"/>
      <c r="DL120" s="842">
        <v>8260582</v>
      </c>
      <c r="DM120" s="842"/>
      <c r="DN120" s="842"/>
      <c r="DO120" s="842"/>
      <c r="DP120" s="842"/>
      <c r="DQ120" s="842">
        <v>21668823</v>
      </c>
      <c r="DR120" s="842"/>
      <c r="DS120" s="842"/>
      <c r="DT120" s="842"/>
      <c r="DU120" s="842"/>
      <c r="DV120" s="843">
        <v>87.9</v>
      </c>
      <c r="DW120" s="843"/>
      <c r="DX120" s="843"/>
      <c r="DY120" s="843"/>
      <c r="DZ120" s="844"/>
    </row>
    <row r="121" spans="1:130" s="218"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6000963</v>
      </c>
      <c r="BR121" s="817"/>
      <c r="BS121" s="817"/>
      <c r="BT121" s="817"/>
      <c r="BU121" s="817"/>
      <c r="BV121" s="817">
        <v>5204170</v>
      </c>
      <c r="BW121" s="817"/>
      <c r="BX121" s="817"/>
      <c r="BY121" s="817"/>
      <c r="BZ121" s="817"/>
      <c r="CA121" s="817">
        <v>5162725</v>
      </c>
      <c r="CB121" s="817"/>
      <c r="CC121" s="817"/>
      <c r="CD121" s="817"/>
      <c r="CE121" s="817"/>
      <c r="CF121" s="875">
        <v>20.9</v>
      </c>
      <c r="CG121" s="876"/>
      <c r="CH121" s="876"/>
      <c r="CI121" s="876"/>
      <c r="CJ121" s="876"/>
      <c r="CK121" s="869"/>
      <c r="CL121" s="855"/>
      <c r="CM121" s="855"/>
      <c r="CN121" s="855"/>
      <c r="CO121" s="856"/>
      <c r="CP121" s="835" t="s">
        <v>398</v>
      </c>
      <c r="CQ121" s="836"/>
      <c r="CR121" s="836"/>
      <c r="CS121" s="836"/>
      <c r="CT121" s="836"/>
      <c r="CU121" s="836"/>
      <c r="CV121" s="836"/>
      <c r="CW121" s="836"/>
      <c r="CX121" s="836"/>
      <c r="CY121" s="836"/>
      <c r="CZ121" s="836"/>
      <c r="DA121" s="836"/>
      <c r="DB121" s="836"/>
      <c r="DC121" s="836"/>
      <c r="DD121" s="836"/>
      <c r="DE121" s="836"/>
      <c r="DF121" s="837"/>
      <c r="DG121" s="816">
        <v>10744813</v>
      </c>
      <c r="DH121" s="817"/>
      <c r="DI121" s="817"/>
      <c r="DJ121" s="817"/>
      <c r="DK121" s="817"/>
      <c r="DL121" s="817">
        <v>10011093</v>
      </c>
      <c r="DM121" s="817"/>
      <c r="DN121" s="817"/>
      <c r="DO121" s="817"/>
      <c r="DP121" s="817"/>
      <c r="DQ121" s="817">
        <v>8307866</v>
      </c>
      <c r="DR121" s="817"/>
      <c r="DS121" s="817"/>
      <c r="DT121" s="817"/>
      <c r="DU121" s="817"/>
      <c r="DV121" s="794">
        <v>33.700000000000003</v>
      </c>
      <c r="DW121" s="794"/>
      <c r="DX121" s="794"/>
      <c r="DY121" s="794"/>
      <c r="DZ121" s="795"/>
    </row>
    <row r="122" spans="1:130" s="218"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23861068</v>
      </c>
      <c r="BR122" s="845"/>
      <c r="BS122" s="845"/>
      <c r="BT122" s="845"/>
      <c r="BU122" s="845"/>
      <c r="BV122" s="845">
        <v>26692967</v>
      </c>
      <c r="BW122" s="845"/>
      <c r="BX122" s="845"/>
      <c r="BY122" s="845"/>
      <c r="BZ122" s="845"/>
      <c r="CA122" s="845">
        <v>32563470</v>
      </c>
      <c r="CB122" s="845"/>
      <c r="CC122" s="845"/>
      <c r="CD122" s="845"/>
      <c r="CE122" s="845"/>
      <c r="CF122" s="846">
        <v>132.1</v>
      </c>
      <c r="CG122" s="847"/>
      <c r="CH122" s="847"/>
      <c r="CI122" s="847"/>
      <c r="CJ122" s="847"/>
      <c r="CK122" s="869"/>
      <c r="CL122" s="855"/>
      <c r="CM122" s="855"/>
      <c r="CN122" s="855"/>
      <c r="CO122" s="856"/>
      <c r="CP122" s="835" t="s">
        <v>397</v>
      </c>
      <c r="CQ122" s="836"/>
      <c r="CR122" s="836"/>
      <c r="CS122" s="836"/>
      <c r="CT122" s="836"/>
      <c r="CU122" s="836"/>
      <c r="CV122" s="836"/>
      <c r="CW122" s="836"/>
      <c r="CX122" s="836"/>
      <c r="CY122" s="836"/>
      <c r="CZ122" s="836"/>
      <c r="DA122" s="836"/>
      <c r="DB122" s="836"/>
      <c r="DC122" s="836"/>
      <c r="DD122" s="836"/>
      <c r="DE122" s="836"/>
      <c r="DF122" s="837"/>
      <c r="DG122" s="816">
        <v>438</v>
      </c>
      <c r="DH122" s="817"/>
      <c r="DI122" s="817"/>
      <c r="DJ122" s="817"/>
      <c r="DK122" s="817"/>
      <c r="DL122" s="817">
        <v>502</v>
      </c>
      <c r="DM122" s="817"/>
      <c r="DN122" s="817"/>
      <c r="DO122" s="817"/>
      <c r="DP122" s="817"/>
      <c r="DQ122" s="817">
        <v>440</v>
      </c>
      <c r="DR122" s="817"/>
      <c r="DS122" s="817"/>
      <c r="DT122" s="817"/>
      <c r="DU122" s="817"/>
      <c r="DV122" s="794">
        <v>0</v>
      </c>
      <c r="DW122" s="794"/>
      <c r="DX122" s="794"/>
      <c r="DY122" s="794"/>
      <c r="DZ122" s="795"/>
    </row>
    <row r="123" spans="1:130" s="218"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41648731</v>
      </c>
      <c r="BR123" s="833"/>
      <c r="BS123" s="833"/>
      <c r="BT123" s="833"/>
      <c r="BU123" s="833"/>
      <c r="BV123" s="833">
        <v>43109595</v>
      </c>
      <c r="BW123" s="833"/>
      <c r="BX123" s="833"/>
      <c r="BY123" s="833"/>
      <c r="BZ123" s="833"/>
      <c r="CA123" s="833">
        <v>48633392</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5.8</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v>113417</v>
      </c>
      <c r="DH126" s="817"/>
      <c r="DI126" s="817"/>
      <c r="DJ126" s="817"/>
      <c r="DK126" s="817"/>
      <c r="DL126" s="817">
        <v>47334</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1004650</v>
      </c>
      <c r="AB128" s="801"/>
      <c r="AC128" s="801"/>
      <c r="AD128" s="801"/>
      <c r="AE128" s="802"/>
      <c r="AF128" s="803">
        <v>877783</v>
      </c>
      <c r="AG128" s="801"/>
      <c r="AH128" s="801"/>
      <c r="AI128" s="801"/>
      <c r="AJ128" s="802"/>
      <c r="AK128" s="803">
        <v>1163365</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11.95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26367827</v>
      </c>
      <c r="AB129" s="780"/>
      <c r="AC129" s="780"/>
      <c r="AD129" s="780"/>
      <c r="AE129" s="781"/>
      <c r="AF129" s="782">
        <v>26454320</v>
      </c>
      <c r="AG129" s="780"/>
      <c r="AH129" s="780"/>
      <c r="AI129" s="780"/>
      <c r="AJ129" s="781"/>
      <c r="AK129" s="782">
        <v>27159178</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16.95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2828287</v>
      </c>
      <c r="AB130" s="780"/>
      <c r="AC130" s="780"/>
      <c r="AD130" s="780"/>
      <c r="AE130" s="781"/>
      <c r="AF130" s="782">
        <v>2568264</v>
      </c>
      <c r="AG130" s="780"/>
      <c r="AH130" s="780"/>
      <c r="AI130" s="780"/>
      <c r="AJ130" s="781"/>
      <c r="AK130" s="782">
        <v>2515337</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-0.1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23539540</v>
      </c>
      <c r="AB131" s="764"/>
      <c r="AC131" s="764"/>
      <c r="AD131" s="764"/>
      <c r="AE131" s="765"/>
      <c r="AF131" s="766">
        <v>23886056</v>
      </c>
      <c r="AG131" s="764"/>
      <c r="AH131" s="764"/>
      <c r="AI131" s="764"/>
      <c r="AJ131" s="765"/>
      <c r="AK131" s="766">
        <v>24643841</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v>5.8</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0.148388626</v>
      </c>
      <c r="AB132" s="745"/>
      <c r="AC132" s="745"/>
      <c r="AD132" s="745"/>
      <c r="AE132" s="746"/>
      <c r="AF132" s="747">
        <v>1.014346857</v>
      </c>
      <c r="AG132" s="745"/>
      <c r="AH132" s="745"/>
      <c r="AI132" s="745"/>
      <c r="AJ132" s="746"/>
      <c r="AK132" s="747">
        <v>-1.6687496079999999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0</v>
      </c>
      <c r="AB133" s="724"/>
      <c r="AC133" s="724"/>
      <c r="AD133" s="724"/>
      <c r="AE133" s="725"/>
      <c r="AF133" s="723">
        <v>0.6</v>
      </c>
      <c r="AG133" s="724"/>
      <c r="AH133" s="724"/>
      <c r="AI133" s="724"/>
      <c r="AJ133" s="725"/>
      <c r="AK133" s="723">
        <v>-0.1</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XNhK2ALL15JKK5R6Fg2cE5KHchSYVkNmkPknjGey6vdcJj/JAb2QwId/dEACwRPPJ+ocQFp0Scxu8NkU2e7BAg==" saltValue="x6SVjFUBtzvAH2AH2Rkq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100"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479</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5lcwZbymSrMwElnNg7KhuRF/h1TXg4cTh/VFaYIjuk4m0HDpjFGJKopxaFsoOCA8VQEfE/31044ePGAK5jiq/w==" saltValue="FAhDpknDtvvpPVBiyPEo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jtZE9iKXh7SrUmzn/gCPcQslgcf5kSTVeQt+mzzilI11BNk+GzpL+A63Zhi46ieZviRJAwFnqcTy2gBXsqb3mw==" saltValue="w9F+k+nqNRkwdP0OctMCy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6939088</v>
      </c>
      <c r="AP9" s="269">
        <v>59712</v>
      </c>
      <c r="AQ9" s="270">
        <v>74190</v>
      </c>
      <c r="AR9" s="271">
        <v>-19.5</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1073684</v>
      </c>
      <c r="AP10" s="272">
        <v>9239</v>
      </c>
      <c r="AQ10" s="273">
        <v>4494</v>
      </c>
      <c r="AR10" s="274">
        <v>105.6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318335</v>
      </c>
      <c r="AP11" s="272">
        <v>2739</v>
      </c>
      <c r="AQ11" s="273">
        <v>2274</v>
      </c>
      <c r="AR11" s="274">
        <v>20.399999999999999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v>15735</v>
      </c>
      <c r="AP12" s="272">
        <v>135</v>
      </c>
      <c r="AQ12" s="273">
        <v>23</v>
      </c>
      <c r="AR12" s="274">
        <v>487</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491</v>
      </c>
      <c r="AL13" s="1131"/>
      <c r="AM13" s="1131"/>
      <c r="AN13" s="1132"/>
      <c r="AO13" s="272">
        <v>277329</v>
      </c>
      <c r="AP13" s="272">
        <v>2386</v>
      </c>
      <c r="AQ13" s="273">
        <v>2538</v>
      </c>
      <c r="AR13" s="274">
        <v>-6</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492</v>
      </c>
      <c r="AL14" s="1131"/>
      <c r="AM14" s="1131"/>
      <c r="AN14" s="1132"/>
      <c r="AO14" s="272">
        <v>263084</v>
      </c>
      <c r="AP14" s="272">
        <v>2264</v>
      </c>
      <c r="AQ14" s="273">
        <v>2009</v>
      </c>
      <c r="AR14" s="274">
        <v>12.7</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493</v>
      </c>
      <c r="AL15" s="1134"/>
      <c r="AM15" s="1134"/>
      <c r="AN15" s="1135"/>
      <c r="AO15" s="272">
        <v>-337779</v>
      </c>
      <c r="AP15" s="272">
        <v>-2907</v>
      </c>
      <c r="AQ15" s="273">
        <v>-4396</v>
      </c>
      <c r="AR15" s="274">
        <v>-33.9</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8549476</v>
      </c>
      <c r="AP16" s="272">
        <v>73570</v>
      </c>
      <c r="AQ16" s="273">
        <v>81133</v>
      </c>
      <c r="AR16" s="274">
        <v>-9.3000000000000007</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498</v>
      </c>
      <c r="AL21" s="1137"/>
      <c r="AM21" s="1137"/>
      <c r="AN21" s="1138"/>
      <c r="AO21" s="285">
        <v>6.16</v>
      </c>
      <c r="AP21" s="286">
        <v>7.09</v>
      </c>
      <c r="AQ21" s="287">
        <v>-0.93</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499</v>
      </c>
      <c r="AL22" s="1137"/>
      <c r="AM22" s="1137"/>
      <c r="AN22" s="1138"/>
      <c r="AO22" s="290">
        <v>98.1</v>
      </c>
      <c r="AP22" s="291">
        <v>99.1</v>
      </c>
      <c r="AQ22" s="292">
        <v>-1</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500</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503</v>
      </c>
      <c r="AL32" s="1121"/>
      <c r="AM32" s="1121"/>
      <c r="AN32" s="1122"/>
      <c r="AO32" s="300">
        <v>1341280</v>
      </c>
      <c r="AP32" s="300">
        <v>11542</v>
      </c>
      <c r="AQ32" s="301">
        <v>38069</v>
      </c>
      <c r="AR32" s="302">
        <v>-69.7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504</v>
      </c>
      <c r="AL33" s="1121"/>
      <c r="AM33" s="1121"/>
      <c r="AN33" s="1122"/>
      <c r="AO33" s="300" t="s">
        <v>505</v>
      </c>
      <c r="AP33" s="300" t="s">
        <v>505</v>
      </c>
      <c r="AQ33" s="301" t="s">
        <v>505</v>
      </c>
      <c r="AR33" s="302" t="s">
        <v>505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505</v>
      </c>
      <c r="AP34" s="300" t="s">
        <v>505</v>
      </c>
      <c r="AQ34" s="301" t="s">
        <v>505</v>
      </c>
      <c r="AR34" s="302" t="s">
        <v>505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1591980</v>
      </c>
      <c r="AP35" s="300">
        <v>13699</v>
      </c>
      <c r="AQ35" s="301">
        <v>11274</v>
      </c>
      <c r="AR35" s="302">
        <v>21.5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334198</v>
      </c>
      <c r="AP36" s="300">
        <v>2876</v>
      </c>
      <c r="AQ36" s="301">
        <v>1710</v>
      </c>
      <c r="AR36" s="302">
        <v>68.2</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t="s">
        <v>505</v>
      </c>
      <c r="AP37" s="300" t="s">
        <v>505</v>
      </c>
      <c r="AQ37" s="301">
        <v>731</v>
      </c>
      <c r="AR37" s="302" t="s">
        <v>505</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505</v>
      </c>
      <c r="AP38" s="303" t="s">
        <v>505</v>
      </c>
      <c r="AQ38" s="304">
        <v>1</v>
      </c>
      <c r="AR38" s="292" t="s">
        <v>505</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-1163365</v>
      </c>
      <c r="AP39" s="300">
        <v>-10011</v>
      </c>
      <c r="AQ39" s="301">
        <v>-7408</v>
      </c>
      <c r="AR39" s="302">
        <v>35.1</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-2515337</v>
      </c>
      <c r="AP40" s="300">
        <v>-21645</v>
      </c>
      <c r="AQ40" s="301">
        <v>-32910</v>
      </c>
      <c r="AR40" s="302">
        <v>-34.200000000000003</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-411244</v>
      </c>
      <c r="AP41" s="300">
        <v>-3539</v>
      </c>
      <c r="AQ41" s="301">
        <v>11466</v>
      </c>
      <c r="AR41" s="302">
        <v>-130.9</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4678483</v>
      </c>
      <c r="AN51" s="322">
        <v>39177</v>
      </c>
      <c r="AO51" s="323">
        <v>-18.100000000000001</v>
      </c>
      <c r="AP51" s="324">
        <v>56416</v>
      </c>
      <c r="AQ51" s="325">
        <v>-15</v>
      </c>
      <c r="AR51" s="326">
        <v>-3.1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2762340</v>
      </c>
      <c r="AN52" s="330">
        <v>23132</v>
      </c>
      <c r="AO52" s="331">
        <v>-6.9</v>
      </c>
      <c r="AP52" s="332">
        <v>32623</v>
      </c>
      <c r="AQ52" s="333">
        <v>-5.5</v>
      </c>
      <c r="AR52" s="334">
        <v>-1.4</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5628664</v>
      </c>
      <c r="AN53" s="322">
        <v>47485</v>
      </c>
      <c r="AO53" s="323">
        <v>21.2</v>
      </c>
      <c r="AP53" s="324">
        <v>49217</v>
      </c>
      <c r="AQ53" s="325">
        <v>-12.8</v>
      </c>
      <c r="AR53" s="326">
        <v>34</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1600658</v>
      </c>
      <c r="AN54" s="330">
        <v>13504</v>
      </c>
      <c r="AO54" s="331">
        <v>-41.6</v>
      </c>
      <c r="AP54" s="332">
        <v>27232</v>
      </c>
      <c r="AQ54" s="333">
        <v>-16.5</v>
      </c>
      <c r="AR54" s="334">
        <v>-25.1</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8489894</v>
      </c>
      <c r="AN55" s="322">
        <v>72103</v>
      </c>
      <c r="AO55" s="323">
        <v>51.8</v>
      </c>
      <c r="AP55" s="324">
        <v>49211</v>
      </c>
      <c r="AQ55" s="325">
        <v>0</v>
      </c>
      <c r="AR55" s="326">
        <v>51.8</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5017987</v>
      </c>
      <c r="AN56" s="330">
        <v>42617</v>
      </c>
      <c r="AO56" s="331">
        <v>215.6</v>
      </c>
      <c r="AP56" s="332">
        <v>28367</v>
      </c>
      <c r="AQ56" s="333">
        <v>4.2</v>
      </c>
      <c r="AR56" s="334">
        <v>211.4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9216406</v>
      </c>
      <c r="AN57" s="322">
        <v>78634</v>
      </c>
      <c r="AO57" s="323">
        <v>9.1</v>
      </c>
      <c r="AP57" s="324">
        <v>51738</v>
      </c>
      <c r="AQ57" s="325">
        <v>5.0999999999999996</v>
      </c>
      <c r="AR57" s="326">
        <v>4</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5998470</v>
      </c>
      <c r="AN58" s="330">
        <v>51178</v>
      </c>
      <c r="AO58" s="331">
        <v>20.100000000000001</v>
      </c>
      <c r="AP58" s="332">
        <v>30360</v>
      </c>
      <c r="AQ58" s="333">
        <v>7</v>
      </c>
      <c r="AR58" s="334">
        <v>13.1</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11244000</v>
      </c>
      <c r="AN59" s="322">
        <v>96757</v>
      </c>
      <c r="AO59" s="323">
        <v>23</v>
      </c>
      <c r="AP59" s="324">
        <v>67158</v>
      </c>
      <c r="AQ59" s="325">
        <v>29.8</v>
      </c>
      <c r="AR59" s="326">
        <v>-6.8</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6127588</v>
      </c>
      <c r="AN60" s="330">
        <v>52729</v>
      </c>
      <c r="AO60" s="331">
        <v>3</v>
      </c>
      <c r="AP60" s="332">
        <v>42077</v>
      </c>
      <c r="AQ60" s="333">
        <v>38.6</v>
      </c>
      <c r="AR60" s="334">
        <v>-35.6</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7851489</v>
      </c>
      <c r="AN61" s="337">
        <v>66831</v>
      </c>
      <c r="AO61" s="338">
        <v>17.399999999999999</v>
      </c>
      <c r="AP61" s="339">
        <v>54748</v>
      </c>
      <c r="AQ61" s="340">
        <v>1.4</v>
      </c>
      <c r="AR61" s="326">
        <v>16</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4301409</v>
      </c>
      <c r="AN62" s="330">
        <v>36632</v>
      </c>
      <c r="AO62" s="331">
        <v>38</v>
      </c>
      <c r="AP62" s="332">
        <v>32132</v>
      </c>
      <c r="AQ62" s="333">
        <v>5.6</v>
      </c>
      <c r="AR62" s="334">
        <v>32.4</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WZOb99Lax2TU0KZ1krKnzD32YCkPstz6Gsia8IObA25eAwDDNxyWIT/GPhq3W96Ib1DR/4gocP7W1XQ3/9CoA==" saltValue="6vTqxlaFLE6xafas2gDLM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479</v>
      </c>
    </row>
    <row r="121" spans="125:125" ht="13.5" hidden="1" customHeight="1" x14ac:dyDescent="0.2">
      <c r="DU121" s="247"/>
    </row>
  </sheetData>
  <sheetProtection algorithmName="SHA-512" hashValue="8R94HYAaVGZYhQHqa07PAneYaXh8E/jMQNexIGUglI7/i0k2N7M6XbyeYXzl0qgDegCWtaDd+yIGdEIo9nStPQ==" saltValue="cbj04wc33X7ZlsOAX5pD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479</v>
      </c>
    </row>
  </sheetData>
  <sheetProtection algorithmName="SHA-512" hashValue="nhFWRzjSxKbVbUjG6IMh4KIUdCqEAYKZFdSQT4t+QS74sVBKHs2MvviCg0ILuSJAQGNitcxquThvViUEqrF9hA==" saltValue="YHmoxx5t2B2P/bphATF5i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19.690000000000001</v>
      </c>
      <c r="G47" s="12">
        <v>19.03</v>
      </c>
      <c r="H47" s="12">
        <v>23.8</v>
      </c>
      <c r="I47" s="12">
        <v>23.48</v>
      </c>
      <c r="J47" s="13">
        <v>25.4</v>
      </c>
    </row>
    <row r="48" spans="2:10" ht="57.75" customHeight="1" x14ac:dyDescent="0.2">
      <c r="B48" s="14"/>
      <c r="C48" s="1141" t="s">
        <v>4</v>
      </c>
      <c r="D48" s="1141"/>
      <c r="E48" s="1142"/>
      <c r="F48" s="15">
        <v>5.41</v>
      </c>
      <c r="G48" s="16">
        <v>9.85</v>
      </c>
      <c r="H48" s="16">
        <v>7.64</v>
      </c>
      <c r="I48" s="16">
        <v>5.89</v>
      </c>
      <c r="J48" s="17">
        <v>10.47</v>
      </c>
    </row>
    <row r="49" spans="2:10" ht="57.75" customHeight="1" thickBot="1" x14ac:dyDescent="0.25">
      <c r="B49" s="18"/>
      <c r="C49" s="1143" t="s">
        <v>5</v>
      </c>
      <c r="D49" s="1143"/>
      <c r="E49" s="1144"/>
      <c r="F49" s="19">
        <v>4.07</v>
      </c>
      <c r="G49" s="20">
        <v>4.62</v>
      </c>
      <c r="H49" s="20">
        <v>1.93</v>
      </c>
      <c r="I49" s="20" t="s">
        <v>534</v>
      </c>
      <c r="J49" s="21">
        <v>7.26</v>
      </c>
    </row>
    <row r="50" spans="2:10" ht="13" x14ac:dyDescent="0.2"/>
  </sheetData>
  <sheetProtection algorithmName="SHA-512" hashValue="QjZMiikLi2ww2KfEjzeDYmvCrOCcOifHvqWUsq6PbIAzDb8gBHmIMpJkER3lW+FoighUJRXszkrT38iRI5HN4Q==" saltValue="vLqLzvRQBMpXfROo0HAW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2026-03-09T01:16:08Z</cp:lastPrinted>
  <dcterms:created xsi:type="dcterms:W3CDTF">2026-02-23T07:06:09Z</dcterms:created>
  <dcterms:modified xsi:type="dcterms:W3CDTF">2026-03-16T09:22:24Z</dcterms:modified>
  <cp:category/>
</cp:coreProperties>
</file>