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C3D37F3B-178A-46FB-8429-352DC5D12569}" xr6:coauthVersionLast="47" xr6:coauthVersionMax="47" xr10:uidLastSave="{00000000-0000-0000-0000-000000000000}"/>
  <bookViews>
    <workbookView xWindow="0" yWindow="2610" windowWidth="22560" windowHeight="10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BE35" i="10"/>
  <c r="C34" i="10"/>
  <c r="C35" i="10" s="1"/>
  <c r="C36" i="10" l="1"/>
  <c r="C37" i="10" s="1"/>
  <c r="C38" i="10"/>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E34" i="10" l="1"/>
  <c r="CO34" i="10" s="1"/>
  <c r="CO35" i="10" s="1"/>
  <c r="CO36" i="10" s="1"/>
  <c r="CO37" i="10" s="1"/>
  <c r="CO38" i="10" s="1"/>
  <c r="CO39" i="10" s="1"/>
  <c r="CO40" i="10" s="1"/>
  <c r="BW34" i="10"/>
  <c r="BW35" i="10" s="1"/>
  <c r="BW36" i="10" s="1"/>
</calcChain>
</file>

<file path=xl/sharedStrings.xml><?xml version="1.0" encoding="utf-8"?>
<sst xmlns="http://schemas.openxmlformats.org/spreadsheetml/2006/main" count="1119" uniqueCount="575">
  <si>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</si>
  <si>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</si>
  <si>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</si>
  <si>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</si>
  <si>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</si>
  <si>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</si>
  <si>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</si>
  <si>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</si>
  <si>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</si>
  <si>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</si>
  <si>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</si>
  <si>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</si>
  <si>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</si>
  <si>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</si>
  <si>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</si>
  <si>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</si>
  <si>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</si>
  <si>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</si>
  <si>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</si>
  <si>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</si>
  <si>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</si>
  <si>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</si>
  <si>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</si>
  <si>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</si>
  <si>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</si>
  <si>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</si>
  <si>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</si>
  <si>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</si>
  <si>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</si>
  <si>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</si>
  <si>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</si>
  <si>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</si>
  <si>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</si>
  <si>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</si>
  <si>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</si>
  <si>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</si>
  <si>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</si>
  <si>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</si>
  <si>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</si>
  <si>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</si>
  <si>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</si>
  <si>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</si>
  <si>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</si>
  <si>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</si>
  <si>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</si>
  <si>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</si>
  <si>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</si>
  <si>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</si>
  <si>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</si>
  <si>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</si>
  <si>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</si>
  <si>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</si>
  <si>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</si>
  <si>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</si>
  <si>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</si>
  <si>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</si>
  <si>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</si>
  <si>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</si>
  <si>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</si>
  <si>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</si>
  <si>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</si>
  <si>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</si>
  <si>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</si>
  <si>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</si>
  <si>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</si>
  <si>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</si>
  <si>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</si>
  <si>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</si>
  <si>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</si>
  <si>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</si>
  <si>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</si>
  <si>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</si>
  <si>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</si>
  <si>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</si>
  <si>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</si>
  <si>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</si>
  <si>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</si>
  <si>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</si>
  <si>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</si>
  <si>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</si>
  <si>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</si>
  <si>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</si>
  <si>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</si>
  <si>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</si>
  <si>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</si>
  <si>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</si>
  <si>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</si>
  <si>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</si>
  <si>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</si>
  <si>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</si>
  <si>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</si>
  <si>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</si>
  <si>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</si>
  <si>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</si>
  <si>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</si>
  <si>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</si>
  <si>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</si>
  <si>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</si>
  <si>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</si>
  <si>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</si>
  <si>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</si>
  <si>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</si>
  <si>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</si>
  <si>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</si>
  <si>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</si>
  <si>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</si>
  <si>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</si>
  <si>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</si>
  <si>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</si>
  <si>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</si>
  <si>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</si>
  <si>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</si>
  <si>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</si>
  <si>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</si>
  <si>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</si>
  <si>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</si>
  <si>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</si>
  <si>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</si>
  <si>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</si>
  <si>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</si>
  <si>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</si>
  <si>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</si>
  <si>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</si>
  <si>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</si>
  <si>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</si>
  <si>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</si>
  <si>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</si>
  <si>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</si>
  <si>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</si>
  <si>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</si>
  <si>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</si>
  <si>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</si>
  <si>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</si>
  <si>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</si>
  <si>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</si>
  <si>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</si>
  <si>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</si>
  <si>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</si>
  <si>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</si>
  <si>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</si>
  <si>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</si>
  <si>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</si>
  <si>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</si>
  <si>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</si>
  <si>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</si>
  <si>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</si>
  <si>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</si>
  <si>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</si>
  <si>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</si>
  <si>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</si>
  <si>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</si>
  <si>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</si>
  <si>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</si>
  <si>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</si>
  <si>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</si>
  <si>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</si>
  <si>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</si>
  <si>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</si>
  <si>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</si>
  <si>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</si>
  <si>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</si>
  <si>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</si>
  <si>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</si>
  <si>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</si>
  <si>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</si>
  <si>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</si>
  <si>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</si>
  <si>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</si>
  <si>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</si>
  <si>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</si>
  <si>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</si>
  <si>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</si>
  <si>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</si>
  <si>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</si>
  <si>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</si>
  <si>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</si>
  <si>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</si>
  <si>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</si>
  <si>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</si>
  <si>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</si>
  <si>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</si>
  <si>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</si>
  <si>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</si>
  <si>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</si>
  <si>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</si>
  <si>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</si>
  <si>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</si>
  <si>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</si>
  <si>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</si>
  <si>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</si>
  <si>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</si>
  <si>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</si>
  <si>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</si>
  <si>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</si>
  <si>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</si>
  <si>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</si>
  <si>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</si>
  <si>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</si>
  <si>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</si>
  <si>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</si>
  <si>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</si>
  <si>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</si>
  <si>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</si>
  <si>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</si>
  <si>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</si>
  <si>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</si>
  <si>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</si>
  <si>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</si>
  <si>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</si>
  <si>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</si>
  <si>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</si>
  <si>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</si>
  <si>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</si>
  <si>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</si>
  <si>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</si>
  <si>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</si>
  <si>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</si>
  <si>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</si>
  <si>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</si>
  <si>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</si>
  <si>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</si>
  <si>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</si>
  <si>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</si>
  <si>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</si>
  <si>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</si>
  <si>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</si>
  <si>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</si>
  <si>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</si>
  <si>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</si>
  <si>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</si>
  <si>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</si>
  <si>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</si>
  <si>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</si>
  <si>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</si>
  <si>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</si>
  <si>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</si>
  <si>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</si>
  <si>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</si>
  <si>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</si>
  <si>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</si>
  <si>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</si>
  <si>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</si>
  <si>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</si>
  <si>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</si>
  <si>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</si>
  <si>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</si>
  <si>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</si>
  <si>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</si>
  <si>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</si>
  <si>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</si>
  <si>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</si>
  <si>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</si>
  <si>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</si>
  <si>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</si>
  <si>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</si>
  <si>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</si>
  <si>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</si>
  <si>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</si>
  <si>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</si>
  <si>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</si>
  <si>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</si>
  <si>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</si>
  <si>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</si>
  <si>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</si>
  <si>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</si>
  <si>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</si>
  <si>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</si>
  <si>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</si>
  <si>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</si>
  <si>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</si>
  <si>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</si>
  <si>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</si>
  <si>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</si>
  <si>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</si>
  <si>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</si>
  <si>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</si>
  <si>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</si>
  <si>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</si>
  <si>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</si>
  <si>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</si>
  <si>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</si>
  <si>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</si>
  <si>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</si>
  <si>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</si>
  <si>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</si>
  <si>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</si>
  <si>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</si>
  <si>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</si>
  <si>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</si>
  <si>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</si>
  <si>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</si>
  <si>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</si>
  <si>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</si>
  <si>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</si>
  <si>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</si>
  <si>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</si>
  <si>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</si>
  <si>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</si>
  <si>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</si>
  <si>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</si>
  <si>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</si>
  <si>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</si>
  <si>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</si>
  <si>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</si>
  <si>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</si>
  <si>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</si>
  <si>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</si>
  <si>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</si>
  <si>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</si>
  <si>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</si>
  <si>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</si>
  <si>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</si>
  <si>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</si>
  <si>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</si>
  <si>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</si>
  <si>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</si>
  <si>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</si>
  <si>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</si>
  <si>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</si>
  <si>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</si>
  <si>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</si>
  <si>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</si>
  <si>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</si>
  <si>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</si>
  <si>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</si>
  <si>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</si>
  <si>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</si>
  <si>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</si>
  <si>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</si>
  <si>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</si>
  <si>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</si>
  <si>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</si>
  <si>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</si>
  <si>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</si>
  <si>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</si>
  <si>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</si>
  <si>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</si>
  <si>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</si>
  <si>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</si>
  <si>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</si>
  <si>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</si>
  <si>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</si>
  <si>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</si>
  <si>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</si>
  <si>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</si>
  <si>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</si>
  <si>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</si>
  <si>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</si>
  <si>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</si>
  <si>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</si>
  <si>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</si>
  <si>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</si>
  <si>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</si>
  <si>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</si>
  <si>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</si>
  <si>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</si>
  <si>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</si>
  <si>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</si>
  <si>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</si>
  <si>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</si>
  <si>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</si>
  <si>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</si>
  <si>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</si>
  <si>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</si>
  <si>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</si>
  <si>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</si>
  <si>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</si>
  <si>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</si>
  <si>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</si>
  <si>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</si>
  <si>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</si>
  <si>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</si>
  <si>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</si>
  <si>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</si>
  <si>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</si>
  <si>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</si>
  <si>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</si>
  <si>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</si>
  <si>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</si>
  <si>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</si>
  <si>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</si>
  <si>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</si>
  <si>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</si>
  <si>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</si>
  <si>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</si>
  <si>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</si>
  <si>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</si>
  <si>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</si>
  <si>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</si>
  <si>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</si>
  <si>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</si>
  <si>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</si>
  <si>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</si>
  <si>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</si>
  <si>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</si>
  <si>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</si>
  <si>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</si>
  <si>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</si>
  <si>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</si>
  <si>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</si>
  <si>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阿知和地区工業団地造成事業特別会計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</si>
  <si>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</si>
  <si>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</si>
  <si>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</si>
  <si>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</si>
  <si>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</si>
  <si>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</si>
  <si>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</si>
  <si>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</si>
  <si>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</si>
  <si>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</si>
  <si>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</si>
  <si>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</si>
  <si>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</si>
  <si>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</si>
  <si>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</si>
  <si>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</si>
  <si>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</si>
  <si>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</si>
  <si>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</si>
  <si>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</si>
  <si>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</si>
  <si>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</si>
  <si>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</si>
  <si>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</si>
  <si>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</si>
  <si>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</si>
  <si>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</si>
  <si>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</si>
  <si>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</si>
  <si>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</si>
  <si>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</si>
  <si>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</si>
  <si>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</si>
  <si>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</si>
  <si>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</si>
  <si>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</si>
  <si>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</si>
  <si>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</si>
  <si>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</si>
  <si>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</si>
  <si>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</si>
  <si>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</si>
  <si>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</si>
  <si>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</si>
  <si>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</si>
  <si>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</si>
  <si>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</si>
  <si>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</si>
  <si>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</si>
  <si>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</si>
  <si>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</si>
  <si>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</si>
  <si>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</si>
  <si>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</si>
  <si>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</si>
  <si>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</si>
  <si>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</si>
  <si>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</si>
  <si>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</si>
  <si>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</si>
  <si>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</si>
  <si>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</si>
  <si>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</si>
  <si>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</si>
  <si>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</si>
  <si>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</si>
  <si>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</si>
  <si>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</si>
  <si>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</si>
  <si>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</si>
  <si>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</si>
  <si>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</si>
  <si>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</si>
  <si>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</si>
  <si>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</si>
  <si>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</si>
  <si>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</si>
  <si>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</si>
  <si>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</si>
  <si>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</si>
  <si>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</si>
  <si>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</si>
  <si>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</si>
  <si>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</si>
  <si>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</si>
  <si>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</si>
  <si>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</si>
  <si>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</si>
  <si>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</si>
  <si>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</si>
  <si>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</si>
  <si>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</si>
  <si>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</si>
  <si>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</si>
  <si>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</si>
  <si>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</si>
  <si>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</si>
  <si>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</si>
  <si>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</si>
  <si>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</si>
  <si>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</si>
  <si>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</si>
  <si>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</si>
  <si>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</si>
  <si>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</si>
  <si>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</si>
  <si>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</si>
  <si>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</si>
  <si>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</si>
  <si>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</si>
  <si>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</si>
  <si>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</si>
  <si>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</si>
  <si>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</si>
  <si>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</si>
  <si>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</si>
  <si>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</si>
  <si>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</si>
  <si>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</si>
  <si>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</si>
  <si>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</si>
  <si>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</si>
  <si>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</si>
  <si>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</si>
  <si>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</si>
  <si>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</si>
  <si>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</si>
  <si>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</si>
  <si>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</si>
  <si>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</si>
  <si>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</si>
  <si>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</si>
  <si>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</si>
  <si>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</si>
  <si>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</si>
  <si>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</si>
  <si>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</si>
  <si>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 0.67</t>
  </si>
  <si>
    <t>▲ 5.96</t>
  </si>
  <si>
    <t>▲ 7.88</t>
  </si>
  <si>
    <t>▲ 5.12</t>
  </si>
  <si>
    <t>水道事業会計</t>
  </si>
  <si>
    <t>病院事業会計</t>
  </si>
  <si>
    <t>一般会計</t>
  </si>
  <si>
    <t>下水道事業会計</t>
  </si>
  <si>
    <t>阿知和地区工業団地造成事業特別会計</t>
  </si>
  <si>
    <t>国民健康保険事業特別会計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</si>
  <si>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</si>
  <si>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</si>
  <si>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</si>
  <si>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</si>
  <si>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</si>
  <si>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</si>
  <si>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</si>
  <si>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</si>
  <si>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</si>
  <si>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東岡崎駅周辺地区整備基金</t>
    <rPh sb="0" eb="10">
      <t>ヒガシオカザキエキシュウヘンチクセイビ</t>
    </rPh>
    <rPh sb="10" eb="12">
      <t>キキン</t>
    </rPh>
    <phoneticPr fontId="5"/>
  </si>
  <si>
    <t>公共施設保全整備基金</t>
    <rPh sb="0" eb="8">
      <t>コウキョウシセツホゼンセイビ</t>
    </rPh>
    <rPh sb="8" eb="10">
      <t>キキン</t>
    </rPh>
    <phoneticPr fontId="5"/>
  </si>
  <si>
    <t>公園施設整備基金</t>
    <rPh sb="0" eb="4">
      <t>コウエンシセツ</t>
    </rPh>
    <rPh sb="4" eb="6">
      <t>セイビ</t>
    </rPh>
    <rPh sb="6" eb="8">
      <t>キキン</t>
    </rPh>
    <phoneticPr fontId="5"/>
  </si>
  <si>
    <t>文化施設整備基金</t>
    <rPh sb="0" eb="2">
      <t>ブンカ</t>
    </rPh>
    <rPh sb="2" eb="4">
      <t>シセツ</t>
    </rPh>
    <rPh sb="4" eb="8">
      <t>セイビキキン</t>
    </rPh>
    <phoneticPr fontId="5"/>
  </si>
  <si>
    <t>美術博物館等整備基金</t>
    <rPh sb="0" eb="5">
      <t>ビジュツハクブツカン</t>
    </rPh>
    <rPh sb="5" eb="6">
      <t>トウ</t>
    </rPh>
    <rPh sb="6" eb="8">
      <t>セイビ</t>
    </rPh>
    <rPh sb="8" eb="10">
      <t>キキン</t>
    </rPh>
    <phoneticPr fontId="5"/>
  </si>
  <si>
    <t>-</t>
    <phoneticPr fontId="2"/>
  </si>
  <si>
    <t>○</t>
  </si>
  <si>
    <t>岡崎市土地開発公社</t>
    <rPh sb="0" eb="3">
      <t>オカザキシ</t>
    </rPh>
    <rPh sb="3" eb="9">
      <t>トチカイハツコウシャ</t>
    </rPh>
    <phoneticPr fontId="38"/>
  </si>
  <si>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38"/>
  </si>
  <si>
    <t>株式会社岡崎情報開発センター</t>
    <rPh sb="0" eb="2">
      <t>カブシキ</t>
    </rPh>
    <rPh sb="2" eb="4">
      <t>カイシャ</t>
    </rPh>
    <rPh sb="4" eb="6">
      <t>オカザキ</t>
    </rPh>
    <rPh sb="6" eb="8">
      <t>ジョウホウ</t>
    </rPh>
    <rPh sb="8" eb="10">
      <t>カイハツ</t>
    </rPh>
    <phoneticPr fontId="38"/>
  </si>
  <si>
    <t>公益財団法人岡崎市スポーツ協会</t>
    <rPh sb="0" eb="2">
      <t>コウエキ</t>
    </rPh>
    <rPh sb="2" eb="4">
      <t>ザイダン</t>
    </rPh>
    <rPh sb="4" eb="6">
      <t>ホウジン</t>
    </rPh>
    <rPh sb="6" eb="9">
      <t>オカザキシ</t>
    </rPh>
    <rPh sb="13" eb="15">
      <t>キョウカイ</t>
    </rPh>
    <phoneticPr fontId="38"/>
  </si>
  <si>
    <t>公益財団法人岡崎市学校給食協会</t>
    <rPh sb="0" eb="6">
      <t>コウエキザイダンホウジン</t>
    </rPh>
    <rPh sb="6" eb="9">
      <t>オカザキシ</t>
    </rPh>
    <rPh sb="9" eb="11">
      <t>ガッコウ</t>
    </rPh>
    <rPh sb="11" eb="13">
      <t>キュウショク</t>
    </rPh>
    <rPh sb="13" eb="15">
      <t>キョウカイ</t>
    </rPh>
    <phoneticPr fontId="38"/>
  </si>
  <si>
    <t>株式会社岡崎さくら電力</t>
    <rPh sb="0" eb="2">
      <t>カブシキ</t>
    </rPh>
    <rPh sb="2" eb="4">
      <t>カイシャ</t>
    </rPh>
    <rPh sb="4" eb="6">
      <t>オカザキ</t>
    </rPh>
    <rPh sb="9" eb="11">
      <t>デンリョク</t>
    </rPh>
    <phoneticPr fontId="38"/>
  </si>
  <si>
    <t>株式会社もりまち</t>
    <rPh sb="0" eb="2">
      <t>カブシキ</t>
    </rPh>
    <rPh sb="2" eb="4">
      <t>カイシャ</t>
    </rPh>
    <phoneticPr fontId="38"/>
  </si>
  <si>
    <t>岡崎市額田郡模範造林組合</t>
    <rPh sb="0" eb="3">
      <t>オカザキシ</t>
    </rPh>
    <rPh sb="3" eb="5">
      <t>ヌカタ</t>
    </rPh>
    <rPh sb="5" eb="6">
      <t>グン</t>
    </rPh>
    <rPh sb="6" eb="8">
      <t>モハン</t>
    </rPh>
    <rPh sb="8" eb="10">
      <t>ゾウリン</t>
    </rPh>
    <rPh sb="10" eb="12">
      <t>クミアイ</t>
    </rPh>
    <phoneticPr fontId="38"/>
  </si>
  <si>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8"/>
  </si>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</sst>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66E-445B-993F-2A81ABFD87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48238</c:v>
                </c:pt>
                <c:pt idx="1">
                  <c:v>36683</c:v>
                </c:pt>
                <c:pt idx="2">
                  <c:v>32301</c:v>
                </c:pt>
                <c:pt idx="3">
                  <c:v>37907</c:v>
                </c:pt>
                <c:pt idx="4">
                  <c:v>50544</c:v>
                </c:pt>
              </c:numCache>
            </c:numRef>
          </c:val>
          <c:smooth val="0"/>
          <c:extLst>
            <c:ext xmlns:c16="http://schemas.microsoft.com/office/drawing/2014/chart" uri="{C3380CC4-5D6E-409C-BE32-E72D297353CC}">
              <c16:uniqueId val="{00000001-266E-445B-993F-2A81ABFD87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6.87</c:v>
                </c:pt>
                <c:pt idx="1">
                  <c:v>9.06</c:v>
                </c:pt>
                <c:pt idx="2">
                  <c:v>9.48</c:v>
                </c:pt>
                <c:pt idx="3">
                  <c:v>6.94</c:v>
                </c:pt>
                <c:pt idx="4">
                  <c:v>8.0299999999999994</c:v>
                </c:pt>
              </c:numCache>
            </c:numRef>
          </c:val>
          <c:extLst>
            <c:ext xmlns:c16="http://schemas.microsoft.com/office/drawing/2014/chart" uri="{C3380CC4-5D6E-409C-BE32-E72D297353CC}">
              <c16:uniqueId val="{00000000-338D-40E2-BE89-F83FBE9C2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15.51</c:v>
                </c:pt>
                <c:pt idx="1">
                  <c:v>17.260000000000002</c:v>
                </c:pt>
                <c:pt idx="2">
                  <c:v>15.73</c:v>
                </c:pt>
                <c:pt idx="3">
                  <c:v>14.38</c:v>
                </c:pt>
                <c:pt idx="4">
                  <c:v>11.3</c:v>
                </c:pt>
              </c:numCache>
            </c:numRef>
          </c:val>
          <c:extLst>
            <c:ext xmlns:c16="http://schemas.microsoft.com/office/drawing/2014/chart" uri="{C3380CC4-5D6E-409C-BE32-E72D297353CC}">
              <c16:uniqueId val="{00000001-338D-40E2-BE89-F83FBE9C2B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-0.67</c:v>
                </c:pt>
                <c:pt idx="2">
                  <c:v>-5.96</c:v>
                </c:pt>
                <c:pt idx="3">
                  <c:v>-7.88</c:v>
                </c:pt>
                <c:pt idx="4">
                  <c:v>-5.12</c:v>
                </c:pt>
              </c:numCache>
            </c:numRef>
          </c:val>
          <c:smooth val="0"/>
          <c:extLst>
            <c:ext xmlns:c16="http://schemas.microsoft.com/office/drawing/2014/chart" uri="{C3380CC4-5D6E-409C-BE32-E72D297353CC}">
              <c16:uniqueId val="{00000002-338D-40E2-BE89-F83FBE9C2B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0.06</c:v>
                </c:pt>
                <c:pt idx="6">
                  <c:v>#N/A</c:v>
                </c:pt>
                <c:pt idx="7">
                  <c:v>0.17</c:v>
                </c:pt>
                <c:pt idx="8">
                  <c:v>#N/A</c:v>
                </c:pt>
                <c:pt idx="9">
                  <c:v>0</c:v>
                </c:pt>
              </c:numCache>
            </c:numRef>
          </c:val>
          <c:extLst>
            <c:ext xmlns:c16="http://schemas.microsoft.com/office/drawing/2014/chart" uri="{C3380CC4-5D6E-409C-BE32-E72D297353CC}">
              <c16:uniqueId val="{00000000-D0CB-4D7B-8EC2-7C5AF857AC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CB-4D7B-8EC2-7C5AF857AC1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0.03</c:v>
                </c:pt>
                <c:pt idx="6">
                  <c:v>#N/A</c:v>
                </c:pt>
                <c:pt idx="7">
                  <c:v>0.03</c:v>
                </c:pt>
                <c:pt idx="8">
                  <c:v>#N/A</c:v>
                </c:pt>
                <c:pt idx="9">
                  <c:v>0.04</c:v>
                </c:pt>
              </c:numCache>
            </c:numRef>
          </c:val>
          <c:extLst>
            <c:ext xmlns:c16="http://schemas.microsoft.com/office/drawing/2014/chart" uri="{C3380CC4-5D6E-409C-BE32-E72D297353CC}">
              <c16:uniqueId val="{00000002-D0CB-4D7B-8EC2-7C5AF857AC13}"/>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0.67</c:v>
                </c:pt>
                <c:pt idx="2">
                  <c:v>#N/A</c:v>
                </c:pt>
                <c:pt idx="3">
                  <c:v>0.93</c:v>
                </c:pt>
                <c:pt idx="4">
                  <c:v>#N/A</c:v>
                </c:pt>
                <c:pt idx="5">
                  <c:v>0.77</c:v>
                </c:pt>
                <c:pt idx="6">
                  <c:v>#N/A</c:v>
                </c:pt>
                <c:pt idx="7">
                  <c:v>0.36</c:v>
                </c:pt>
                <c:pt idx="8">
                  <c:v>#N/A</c:v>
                </c:pt>
                <c:pt idx="9">
                  <c:v>0.34</c:v>
                </c:pt>
              </c:numCache>
            </c:numRef>
          </c:val>
          <c:extLst>
            <c:ext xmlns:c16="http://schemas.microsoft.com/office/drawing/2014/chart" uri="{C3380CC4-5D6E-409C-BE32-E72D297353CC}">
              <c16:uniqueId val="{00000003-D0CB-4D7B-8EC2-7C5AF857AC1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0.48</c:v>
                </c:pt>
                <c:pt idx="4">
                  <c:v>#N/A</c:v>
                </c:pt>
                <c:pt idx="5">
                  <c:v>0.51</c:v>
                </c:pt>
                <c:pt idx="6">
                  <c:v>#N/A</c:v>
                </c:pt>
                <c:pt idx="7">
                  <c:v>0.69</c:v>
                </c:pt>
                <c:pt idx="8">
                  <c:v>#N/A</c:v>
                </c:pt>
                <c:pt idx="9">
                  <c:v>0.56000000000000005</c:v>
                </c:pt>
              </c:numCache>
            </c:numRef>
          </c:val>
          <c:extLst>
            <c:ext xmlns:c16="http://schemas.microsoft.com/office/drawing/2014/chart" uri="{C3380CC4-5D6E-409C-BE32-E72D297353CC}">
              <c16:uniqueId val="{00000004-D0CB-4D7B-8EC2-7C5AF857AC13}"/>
            </c:ext>
          </c:extLst>
        </c:ser>
        <c:ser>
          <c:idx val="5"/>
          <c:order val="5"/>
          <c:tx>
            <c:strRef>
              <c:f>データシート!$A$32</c:f>
              <c:strCache>
                <c:ptCount val="1"/>
                <c:pt idx="0">
                  <c:v>阿知和地区工業団地造成事業特別会計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3.27</c:v>
                </c:pt>
              </c:numCache>
            </c:numRef>
          </c:val>
          <c:extLst>
            <c:ext xmlns:c16="http://schemas.microsoft.com/office/drawing/2014/chart" uri="{C3380CC4-5D6E-409C-BE32-E72D297353CC}">
              <c16:uniqueId val="{00000005-D0CB-4D7B-8EC2-7C5AF857AC1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4.1500000000000004</c:v>
                </c:pt>
                <c:pt idx="2">
                  <c:v>#N/A</c:v>
                </c:pt>
                <c:pt idx="3">
                  <c:v>4.33</c:v>
                </c:pt>
                <c:pt idx="4">
                  <c:v>#N/A</c:v>
                </c:pt>
                <c:pt idx="5">
                  <c:v>4.22</c:v>
                </c:pt>
                <c:pt idx="6">
                  <c:v>#N/A</c:v>
                </c:pt>
                <c:pt idx="7">
                  <c:v>4.1900000000000004</c:v>
                </c:pt>
                <c:pt idx="8">
                  <c:v>#N/A</c:v>
                </c:pt>
                <c:pt idx="9">
                  <c:v>3.97</c:v>
                </c:pt>
              </c:numCache>
            </c:numRef>
          </c:val>
          <c:extLst>
            <c:ext xmlns:c16="http://schemas.microsoft.com/office/drawing/2014/chart" uri="{C3380CC4-5D6E-409C-BE32-E72D297353CC}">
              <c16:uniqueId val="{00000006-D0CB-4D7B-8EC2-7C5AF857AC1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6.85</c:v>
                </c:pt>
                <c:pt idx="2">
                  <c:v>#N/A</c:v>
                </c:pt>
                <c:pt idx="3">
                  <c:v>9.0399999999999991</c:v>
                </c:pt>
                <c:pt idx="4">
                  <c:v>#N/A</c:v>
                </c:pt>
                <c:pt idx="5">
                  <c:v>9.41</c:v>
                </c:pt>
                <c:pt idx="6">
                  <c:v>#N/A</c:v>
                </c:pt>
                <c:pt idx="7">
                  <c:v>6.92</c:v>
                </c:pt>
                <c:pt idx="8">
                  <c:v>#N/A</c:v>
                </c:pt>
                <c:pt idx="9">
                  <c:v>8.0299999999999994</c:v>
                </c:pt>
              </c:numCache>
            </c:numRef>
          </c:val>
          <c:extLst>
            <c:ext xmlns:c16="http://schemas.microsoft.com/office/drawing/2014/chart" uri="{C3380CC4-5D6E-409C-BE32-E72D297353CC}">
              <c16:uniqueId val="{00000007-D0CB-4D7B-8EC2-7C5AF857AC1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7.75</c:v>
                </c:pt>
                <c:pt idx="2">
                  <c:v>#N/A</c:v>
                </c:pt>
                <c:pt idx="3">
                  <c:v>12.61</c:v>
                </c:pt>
                <c:pt idx="4">
                  <c:v>#N/A</c:v>
                </c:pt>
                <c:pt idx="5">
                  <c:v>15.73</c:v>
                </c:pt>
                <c:pt idx="6">
                  <c:v>#N/A</c:v>
                </c:pt>
                <c:pt idx="7">
                  <c:v>15.66</c:v>
                </c:pt>
                <c:pt idx="8">
                  <c:v>#N/A</c:v>
                </c:pt>
                <c:pt idx="9">
                  <c:v>12.76</c:v>
                </c:pt>
              </c:numCache>
            </c:numRef>
          </c:val>
          <c:extLst>
            <c:ext xmlns:c16="http://schemas.microsoft.com/office/drawing/2014/chart" uri="{C3380CC4-5D6E-409C-BE32-E72D297353CC}">
              <c16:uniqueId val="{00000008-D0CB-4D7B-8EC2-7C5AF857AC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15.79</c:v>
                </c:pt>
                <c:pt idx="2">
                  <c:v>#N/A</c:v>
                </c:pt>
                <c:pt idx="3">
                  <c:v>16.39</c:v>
                </c:pt>
                <c:pt idx="4">
                  <c:v>#N/A</c:v>
                </c:pt>
                <c:pt idx="5">
                  <c:v>16.46</c:v>
                </c:pt>
                <c:pt idx="6">
                  <c:v>#N/A</c:v>
                </c:pt>
                <c:pt idx="7">
                  <c:v>15.84</c:v>
                </c:pt>
                <c:pt idx="8">
                  <c:v>#N/A</c:v>
                </c:pt>
                <c:pt idx="9">
                  <c:v>14.17</c:v>
                </c:pt>
              </c:numCache>
            </c:numRef>
          </c:val>
          <c:extLst>
            <c:ext xmlns:c16="http://schemas.microsoft.com/office/drawing/2014/chart" uri="{C3380CC4-5D6E-409C-BE32-E72D297353CC}">
              <c16:uniqueId val="{00000009-D0CB-4D7B-8EC2-7C5AF857AC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10489</c:v>
                </c:pt>
                <c:pt idx="5">
                  <c:v>10356</c:v>
                </c:pt>
                <c:pt idx="8">
                  <c:v>10342</c:v>
                </c:pt>
                <c:pt idx="11">
                  <c:v>10229</c:v>
                </c:pt>
                <c:pt idx="14">
                  <c:v>9736</c:v>
                </c:pt>
              </c:numCache>
            </c:numRef>
          </c:val>
          <c:extLst>
            <c:ext xmlns:c16="http://schemas.microsoft.com/office/drawing/2014/chart" uri="{C3380CC4-5D6E-409C-BE32-E72D297353CC}">
              <c16:uniqueId val="{00000000-7324-4134-B6A0-F0480443D8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24-4134-B6A0-F0480443D8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370</c:v>
                </c:pt>
                <c:pt idx="3">
                  <c:v>385</c:v>
                </c:pt>
                <c:pt idx="6">
                  <c:v>372</c:v>
                </c:pt>
                <c:pt idx="9">
                  <c:v>372</c:v>
                </c:pt>
                <c:pt idx="12">
                  <c:v>373</c:v>
                </c:pt>
              </c:numCache>
            </c:numRef>
          </c:val>
          <c:extLst>
            <c:ext xmlns:c16="http://schemas.microsoft.com/office/drawing/2014/chart" uri="{C3380CC4-5D6E-409C-BE32-E72D297353CC}">
              <c16:uniqueId val="{00000002-7324-4134-B6A0-F0480443D8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4-4134-B6A0-F0480443D8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3600</c:v>
                </c:pt>
                <c:pt idx="3">
                  <c:v>3412</c:v>
                </c:pt>
                <c:pt idx="6">
                  <c:v>3763</c:v>
                </c:pt>
                <c:pt idx="9">
                  <c:v>3865</c:v>
                </c:pt>
                <c:pt idx="12">
                  <c:v>3963</c:v>
                </c:pt>
              </c:numCache>
            </c:numRef>
          </c:val>
          <c:extLst>
            <c:ext xmlns:c16="http://schemas.microsoft.com/office/drawing/2014/chart" uri="{C3380CC4-5D6E-409C-BE32-E72D297353CC}">
              <c16:uniqueId val="{00000004-7324-4134-B6A0-F0480443D8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4-4134-B6A0-F0480443D8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24-4134-B6A0-F0480443D8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6461</c:v>
                </c:pt>
                <c:pt idx="3">
                  <c:v>6789</c:v>
                </c:pt>
                <c:pt idx="6">
                  <c:v>7352</c:v>
                </c:pt>
                <c:pt idx="9">
                  <c:v>7013</c:v>
                </c:pt>
                <c:pt idx="12">
                  <c:v>6861</c:v>
                </c:pt>
              </c:numCache>
            </c:numRef>
          </c:val>
          <c:extLst>
            <c:ext xmlns:c16="http://schemas.microsoft.com/office/drawing/2014/chart" uri="{C3380CC4-5D6E-409C-BE32-E72D297353CC}">
              <c16:uniqueId val="{00000007-7324-4134-B6A0-F0480443D8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c:v>
                </c:pt>
                <c:pt idx="2">
                  <c:v>#N/A</c:v>
                </c:pt>
                <c:pt idx="3">
                  <c:v>#N/A</c:v>
                </c:pt>
                <c:pt idx="4">
                  <c:v>230</c:v>
                </c:pt>
                <c:pt idx="5">
                  <c:v>#N/A</c:v>
                </c:pt>
                <c:pt idx="6">
                  <c:v>#N/A</c:v>
                </c:pt>
                <c:pt idx="7">
                  <c:v>1145</c:v>
                </c:pt>
                <c:pt idx="8">
                  <c:v>#N/A</c:v>
                </c:pt>
                <c:pt idx="9">
                  <c:v>#N/A</c:v>
                </c:pt>
                <c:pt idx="10">
                  <c:v>1021</c:v>
                </c:pt>
                <c:pt idx="11">
                  <c:v>#N/A</c:v>
                </c:pt>
                <c:pt idx="12">
                  <c:v>#N/A</c:v>
                </c:pt>
                <c:pt idx="13">
                  <c:v>1461</c:v>
                </c:pt>
                <c:pt idx="14">
                  <c:v>#N/A</c:v>
                </c:pt>
              </c:numCache>
            </c:numRef>
          </c:val>
          <c:smooth val="0"/>
          <c:extLst>
            <c:ext xmlns:c16="http://schemas.microsoft.com/office/drawing/2014/chart" uri="{C3380CC4-5D6E-409C-BE32-E72D297353CC}">
              <c16:uniqueId val="{00000008-7324-4134-B6A0-F0480443D8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70406</c:v>
                </c:pt>
                <c:pt idx="5">
                  <c:v>67968</c:v>
                </c:pt>
                <c:pt idx="8">
                  <c:v>64730</c:v>
                </c:pt>
                <c:pt idx="11">
                  <c:v>61525</c:v>
                </c:pt>
                <c:pt idx="14">
                  <c:v>58329</c:v>
                </c:pt>
              </c:numCache>
            </c:numRef>
          </c:val>
          <c:extLst>
            <c:ext xmlns:c16="http://schemas.microsoft.com/office/drawing/2014/chart" uri="{C3380CC4-5D6E-409C-BE32-E72D297353CC}">
              <c16:uniqueId val="{00000000-5718-421B-AF18-EB2768685F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50762</c:v>
                </c:pt>
                <c:pt idx="5">
                  <c:v>49466</c:v>
                </c:pt>
                <c:pt idx="8">
                  <c:v>47366</c:v>
                </c:pt>
                <c:pt idx="11">
                  <c:v>46811</c:v>
                </c:pt>
                <c:pt idx="14">
                  <c:v>48114</c:v>
                </c:pt>
              </c:numCache>
            </c:numRef>
          </c:val>
          <c:extLst>
            <c:ext xmlns:c16="http://schemas.microsoft.com/office/drawing/2014/chart" uri="{C3380CC4-5D6E-409C-BE32-E72D297353CC}">
              <c16:uniqueId val="{00000001-5718-421B-AF18-EB2768685F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26383</c:v>
                </c:pt>
                <c:pt idx="5">
                  <c:v>30672</c:v>
                </c:pt>
                <c:pt idx="8">
                  <c:v>30812</c:v>
                </c:pt>
                <c:pt idx="11">
                  <c:v>30858</c:v>
                </c:pt>
                <c:pt idx="14">
                  <c:v>28617</c:v>
                </c:pt>
              </c:numCache>
            </c:numRef>
          </c:val>
          <c:extLst>
            <c:ext xmlns:c16="http://schemas.microsoft.com/office/drawing/2014/chart" uri="{C3380CC4-5D6E-409C-BE32-E72D297353CC}">
              <c16:uniqueId val="{00000002-5718-421B-AF18-EB2768685F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18-421B-AF18-EB2768685F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18-421B-AF18-EB2768685F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6</c:v>
                </c:pt>
                <c:pt idx="9">
                  <c:v>61</c:v>
                </c:pt>
                <c:pt idx="12">
                  <c:v>55</c:v>
                </c:pt>
              </c:numCache>
            </c:numRef>
          </c:val>
          <c:extLst>
            <c:ext xmlns:c16="http://schemas.microsoft.com/office/drawing/2014/chart" uri="{C3380CC4-5D6E-409C-BE32-E72D297353CC}">
              <c16:uniqueId val="{00000005-5718-421B-AF18-EB2768685F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13984</c:v>
                </c:pt>
                <c:pt idx="3">
                  <c:v>14001</c:v>
                </c:pt>
                <c:pt idx="6">
                  <c:v>14055</c:v>
                </c:pt>
                <c:pt idx="9">
                  <c:v>14583</c:v>
                </c:pt>
                <c:pt idx="12">
                  <c:v>15040</c:v>
                </c:pt>
              </c:numCache>
            </c:numRef>
          </c:val>
          <c:extLst>
            <c:ext xmlns:c16="http://schemas.microsoft.com/office/drawing/2014/chart" uri="{C3380CC4-5D6E-409C-BE32-E72D297353CC}">
              <c16:uniqueId val="{00000006-5718-421B-AF18-EB2768685F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718-421B-AF18-EB2768685F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49071</c:v>
                </c:pt>
                <c:pt idx="3">
                  <c:v>47182</c:v>
                </c:pt>
                <c:pt idx="6">
                  <c:v>44116</c:v>
                </c:pt>
                <c:pt idx="9">
                  <c:v>41808</c:v>
                </c:pt>
                <c:pt idx="12">
                  <c:v>42655</c:v>
                </c:pt>
              </c:numCache>
            </c:numRef>
          </c:val>
          <c:extLst>
            <c:ext xmlns:c16="http://schemas.microsoft.com/office/drawing/2014/chart" uri="{C3380CC4-5D6E-409C-BE32-E72D297353CC}">
              <c16:uniqueId val="{00000008-5718-421B-AF18-EB2768685F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5254</c:v>
                </c:pt>
                <c:pt idx="3">
                  <c:v>5063</c:v>
                </c:pt>
                <c:pt idx="6">
                  <c:v>5651</c:v>
                </c:pt>
                <c:pt idx="9">
                  <c:v>4490</c:v>
                </c:pt>
                <c:pt idx="12">
                  <c:v>4603</c:v>
                </c:pt>
              </c:numCache>
            </c:numRef>
          </c:val>
          <c:extLst>
            <c:ext xmlns:c16="http://schemas.microsoft.com/office/drawing/2014/chart" uri="{C3380CC4-5D6E-409C-BE32-E72D297353CC}">
              <c16:uniqueId val="{00000009-5718-421B-AF18-EB2768685F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62362</c:v>
                </c:pt>
                <c:pt idx="3">
                  <c:v>59736</c:v>
                </c:pt>
                <c:pt idx="6">
                  <c:v>55677</c:v>
                </c:pt>
                <c:pt idx="9">
                  <c:v>53174</c:v>
                </c:pt>
                <c:pt idx="12">
                  <c:v>52491</c:v>
                </c:pt>
              </c:numCache>
            </c:numRef>
          </c:val>
          <c:extLst>
            <c:ext xmlns:c16="http://schemas.microsoft.com/office/drawing/2014/chart" uri="{C3380CC4-5D6E-409C-BE32-E72D297353CC}">
              <c16:uniqueId val="{0000000A-5718-421B-AF18-EB2768685F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18-421B-AF18-EB2768685F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12101</c:v>
                </c:pt>
                <c:pt idx="1">
                  <c:v>11376</c:v>
                </c:pt>
                <c:pt idx="2">
                  <c:v>9086</c:v>
                </c:pt>
              </c:numCache>
            </c:numRef>
          </c:val>
          <c:extLst>
            <c:ext xmlns:c16="http://schemas.microsoft.com/office/drawing/2014/chart" uri="{C3380CC4-5D6E-409C-BE32-E72D297353CC}">
              <c16:uniqueId val="{00000000-1E5E-41D1-970A-D00B04E7D2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E5E-41D1-970A-D00B04E7D2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16113</c:v>
                </c:pt>
                <c:pt idx="1">
                  <c:v>16642</c:v>
                </c:pt>
                <c:pt idx="2">
                  <c:v>16841</c:v>
                </c:pt>
              </c:numCache>
            </c:numRef>
          </c:val>
          <c:extLst>
            <c:ext xmlns:c16="http://schemas.microsoft.com/office/drawing/2014/chart" uri="{C3380CC4-5D6E-409C-BE32-E72D297353CC}">
              <c16:uniqueId val="{00000002-1E5E-41D1-970A-D00B04E7D2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６年度においては、下水道事業会計における繰入額の増等による公営企業債の元利償還金に対する繰入金が増となったものの、臨時財政対策債の減等により元利償還金等は微減となった。また、臨時財政対策債償還費の減等により災害復旧費等に係る基準財政需要額が減となったことで算入公債費等が減となった。元利償還金等の減が算入公債費等の減を下回ったため、前年度と比較し分子が増加となった。令和２年度の分子が負数であった理由について、臨時財政対策債の借入れにおいて、特定財源への算入が実償還額ではなく発行可能額に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後は単年で負数とはならない見込みである。</a:t>
          </a:r>
        </a:p>
        <a:p>
          <a:r>
            <a:rPr kumimoji="1" lang="ja-JP" altLang="en-US" sz="1050">
              <a:latin typeface="ＭＳ ゴシック" pitchFamily="49" charset="-128"/>
              <a:ea typeface="ＭＳ ゴシック" pitchFamily="49" charset="-128"/>
            </a:rPr>
            <a:t>　過去の償還が順次終わっていくと長期的には算入公債費の減少が見込まれるため、今後も公債費の推移を注視しながら健全な財政運営に努める。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の元金償還額が令和６年度の発行額を上回ったことによる地方債現在高の減があったものの、下水道事業の企業債現在高の増等による公営企業債等繰入見込額の増加等に伴い、将来負担額は前年度と比較し増となった。</a:t>
          </a:r>
        </a:p>
        <a:p>
          <a:r>
            <a:rPr kumimoji="1" lang="ja-JP" altLang="en-US" sz="1200">
              <a:latin typeface="ＭＳ ゴシック" pitchFamily="49" charset="-128"/>
              <a:ea typeface="ＭＳ ゴシック" pitchFamily="49" charset="-128"/>
            </a:rPr>
            <a:t>　一方、臨時財政対策債残高の減等により基準財政需要額算入見込額が減となったこと等に伴い、充当可能財源等は前年度と比較し減となった。</a:t>
          </a:r>
        </a:p>
        <a:p>
          <a:r>
            <a:rPr kumimoji="1" lang="ja-JP" altLang="en-US" sz="1200">
              <a:latin typeface="ＭＳ ゴシック" pitchFamily="49" charset="-128"/>
              <a:ea typeface="ＭＳ ゴシック" pitchFamily="49" charset="-128"/>
            </a:rPr>
            <a:t>　依然として充当可能財源等が将来負担額を上回っているため、今年度も比率は算定されていない。</a:t>
          </a:r>
        </a:p>
        <a:p>
          <a:r>
            <a:rPr kumimoji="1" lang="ja-JP" altLang="en-US" sz="1200">
              <a:latin typeface="ＭＳ ゴシック" pitchFamily="49" charset="-128"/>
              <a:ea typeface="ＭＳ ゴシック" pitchFamily="49" charset="-128"/>
            </a:rPr>
            <a:t>　今後の見通しとしては、本市の近年の地方債残高は他の類似団体と比較して低い水準を維持し続けてきたが、令和７年度以降に行われる大型事業による地方債の発行増加及び令和４年度にピークを迎えた公債費が減少傾向にあることにより、地方債現在高は今後増加に転じる可能性がある。また、世界的な物価高騰等、社会情勢の先行きは不透明であり、基金の取崩しの増なども予想され将来負担が生ずる可能性もあるため、市債残高及びプライマリーバランスを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財政調整基金について、令和５年度決算に係る純剰余金及び令和６年度中の予算積立等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百万円を積み立てた一方、人件費、社会保障関連経費、大型事業による普通建設事業費の増等による財源不足に対応するため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百万円を取り崩したこと、特定目的基金については、市税収入の増等による余剰財源を活用して東岡崎駅周辺地区整備基金へ６億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・公共施設保全整備基金：公共施設の保全整備の財源として５億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・公共施設保全整備基金：小学校施設保全事業等に充てるため、令和７年度に約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・東岡崎駅周辺地区整備基金：後年度の東岡崎駅周辺地区整備事業の財源とするため、令和７年度に約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市税収入等は増加しているものの、事業費の増に対応するため基金取崩が増加したため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財政調整基金と減債基金を合わせた市民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人当たりの残高を他市と比較すると、西三河９市、県内市、中核市、いずれの平均額も下回っている状況である。加えて、残高が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億円を下回るなど、残高の少なさが際立っており、この状況が続くと持続可能な財政運営ができなくなるおそれがある。県内平均や中核市平均額を参考に、まずは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億円を下回った残高の回復を目指す。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こども子育て費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等の増により基準財政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額が増となり、基準財政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額が基準財政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額を上回った結果、単年度の財政力指数は前年度対比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となった。３か年平均については、令和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と入れ替わった令和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であったものの、前年度と同様に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今後は税収は回復が見込まれるが、社会保障関連経費の自然増に伴う増加が見込まれるため、引き続き歳入の確保と歳出の抑制を図ることにより、安定した財政基盤の確保に努める。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126093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他の類似団体と比較して公債費が低い水準となっていること等により、経常収支比率は類似団体平均と比較して低い値となっている。令和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定額減税による定額減税減収補塡特例交付金の増など、地方特例交付金等が増額となったこと等により経常一般財源等は増となった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退職手当の増等による人件費の増や、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費等の増による扶助費の増等により、経常経費充当一般財源等も増となった。経常一般財源等と比較し経常経費充当一般財源の伸びが大きくなったことにより、経常収支比率は前年度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今後も義務的経費である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129329</xdr:rowOff>
    </xdr:from>
    <xdr:to>
      <xdr:col>23</xdr:col>
      <xdr:colOff>133350</xdr:colOff>
      <xdr:row>66</xdr:row>
      <xdr:rowOff>6138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73579"/>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69004</xdr:rowOff>
    </xdr:from>
    <xdr:to>
      <xdr:col>19</xdr:col>
      <xdr:colOff>133350</xdr:colOff>
      <xdr:row>65</xdr:row>
      <xdr:rowOff>129329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132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139912</xdr:rowOff>
    </xdr:from>
    <xdr:to>
      <xdr:col>15</xdr:col>
      <xdr:colOff>82550</xdr:colOff>
      <xdr:row>65</xdr:row>
      <xdr:rowOff>69004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1271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4656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127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126788</xdr:rowOff>
    </xdr:from>
    <xdr:to>
      <xdr:col>23</xdr:col>
      <xdr:colOff>184150</xdr:colOff>
      <xdr:row>66</xdr:row>
      <xdr:rowOff>56938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143315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78529</xdr:rowOff>
    </xdr:from>
    <xdr:to>
      <xdr:col>19</xdr:col>
      <xdr:colOff>184150</xdr:colOff>
      <xdr:row>66</xdr:row>
      <xdr:rowOff>8679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18856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1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29439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他の類似団体と比較して物件費が高い水準となっているものの、人件費がやや低い水準となっていることにより、類似団体平均と比較して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物件費が高い水準となっているのは、類似団体と比較して公園や保育所などの公共施設が多く、施設の管理費が高くなっていることが考えられる。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158666</xdr:rowOff>
    </xdr:from>
    <xdr:to>
      <xdr:col>23</xdr:col>
      <xdr:colOff>133350</xdr:colOff>
      <xdr:row>84</xdr:row>
      <xdr:rowOff>76960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9016"/>
          <a:ext cx="838200" cy="8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158666</xdr:rowOff>
    </xdr:from>
    <xdr:to>
      <xdr:col>19</xdr:col>
      <xdr:colOff>133350</xdr:colOff>
      <xdr:row>84</xdr:row>
      <xdr:rowOff>139979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89016"/>
          <a:ext cx="889000" cy="15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88066</xdr:rowOff>
    </xdr:from>
    <xdr:to>
      <xdr:col>15</xdr:col>
      <xdr:colOff>82550</xdr:colOff>
      <xdr:row>84</xdr:row>
      <xdr:rowOff>139979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8416"/>
          <a:ext cx="889000" cy="2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134724</xdr:rowOff>
    </xdr:from>
    <xdr:to>
      <xdr:col>11</xdr:col>
      <xdr:colOff>31750</xdr:colOff>
      <xdr:row>83</xdr:row>
      <xdr:rowOff>88066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3624"/>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26160</xdr:rowOff>
    </xdr:from>
    <xdr:to>
      <xdr:col>23</xdr:col>
      <xdr:colOff>184150</xdr:colOff>
      <xdr:row>84</xdr:row>
      <xdr:rowOff>127760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42687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107866</xdr:rowOff>
    </xdr:from>
    <xdr:to>
      <xdr:col>19</xdr:col>
      <xdr:colOff>184150</xdr:colOff>
      <xdr:row>84</xdr:row>
      <xdr:rowOff>38016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22793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89179</xdr:rowOff>
    </xdr:from>
    <xdr:to>
      <xdr:col>15</xdr:col>
      <xdr:colOff>133350</xdr:colOff>
      <xdr:row>85</xdr:row>
      <xdr:rowOff>19329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4106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7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37266</xdr:rowOff>
    </xdr:from>
    <xdr:to>
      <xdr:col>11</xdr:col>
      <xdr:colOff>82550</xdr:colOff>
      <xdr:row>83</xdr:row>
      <xdr:rowOff>138866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149043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83924</xdr:rowOff>
    </xdr:from>
    <xdr:to>
      <xdr:col>7</xdr:col>
      <xdr:colOff>31750</xdr:colOff>
      <xdr:row>83</xdr:row>
      <xdr:rowOff>14074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170301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116681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463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20638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4630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50800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367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111125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４月１日現在については、ごみ収集業務の一部民間委託や学校校務員等の体制見直し及び寮の閉鎖等により総職員数は減となっているが、介護保険関係事務の体制強化のための増員等もあり、結果として類似団体平均を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一方で、類似団体と比較して、総職員に占める保育職や技能業務職の割合が高いことを受けて、一般行政職の割合は類似団体平均を約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60778</xdr:rowOff>
    </xdr:from>
    <xdr:to>
      <xdr:col>81</xdr:col>
      <xdr:colOff>44450</xdr:colOff>
      <xdr:row>61</xdr:row>
      <xdr:rowOff>71120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1922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57331</xdr:rowOff>
    </xdr:from>
    <xdr:to>
      <xdr:col>77</xdr:col>
      <xdr:colOff>44450</xdr:colOff>
      <xdr:row>61</xdr:row>
      <xdr:rowOff>71120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1578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57331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088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43543</xdr:rowOff>
    </xdr:from>
    <xdr:to>
      <xdr:col>68</xdr:col>
      <xdr:colOff>152400</xdr:colOff>
      <xdr:row>61</xdr:row>
      <xdr:rowOff>50437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0199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9978</xdr:rowOff>
    </xdr:from>
    <xdr:to>
      <xdr:col>81</xdr:col>
      <xdr:colOff>95250</xdr:colOff>
      <xdr:row>61</xdr:row>
      <xdr:rowOff>111578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153505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6531</xdr:rowOff>
    </xdr:from>
    <xdr:to>
      <xdr:col>73</xdr:col>
      <xdr:colOff>44450</xdr:colOff>
      <xdr:row>61</xdr:row>
      <xdr:rowOff>108131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92908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86014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79120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年度における実質公債費比率は、前年度から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ポイント上昇した。比率が上昇した要因は、臨時財政対策債償還費の減による災害復旧費等に係る基準財政需要額の減等によるものである。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実質公債費比率は３か年平均で算定されるため、単年度の数値が良好であった令和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年度の数値が算定対象外となる令和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年度については、比率は増加すると見込まれる。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については、借入れは行っていないが、基準財政需要額に算入されている臨時財政対策債償還費が減少することにより災害復旧費等にかかる基準財政需要額が減少するため、比率は概ね増加傾向となること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今後も公債費の推移に注視しながら、健全な財政運営に努める。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24977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13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156210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310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19473</xdr:rowOff>
    </xdr:from>
    <xdr:to>
      <xdr:col>68</xdr:col>
      <xdr:colOff>152400</xdr:colOff>
      <xdr:row>38</xdr:row>
      <xdr:rowOff>67733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140123</xdr:rowOff>
    </xdr:from>
    <xdr:to>
      <xdr:col>64</xdr:col>
      <xdr:colOff>152400</xdr:colOff>
      <xdr:row>38</xdr:row>
      <xdr:rowOff>70273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80450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等により、昨年度と比較し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比率は引き続き算定されていない。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将来負担比率の実数は近年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年度以降に行われる大型事業による地方債の発行増加及び令和４年度にピークを迎えた公債費が減少傾向にあることにより、地方債現在高は将来的に増加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可能性がある。そのため、その他の数値が同程度の水準で推移したならば、将来負担比率の実数は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ると見込まれる。市債残高及びプライマリーバランスに注視しつつ、世代間の不公平のない財政運営に努める。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定年延長に伴う退職手当の増による職員給与費等の増等により、経常経費充当一般財源等が増となったため、比率は前年度と比較して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予防接種に要する経費の増等により、経常経費充当一般財源等が増となったものの、経常一般財源等の増加割合がこれを上回ったため、比率は前年度と比較して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27940</xdr:rowOff>
    </xdr:from>
    <xdr:to>
      <xdr:col>82</xdr:col>
      <xdr:colOff>107950</xdr:colOff>
      <xdr:row>20</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56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87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20</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80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100330</xdr:rowOff>
    </xdr:from>
    <xdr:to>
      <xdr:col>69</xdr:col>
      <xdr:colOff>92075</xdr:colOff>
      <xdr:row>19</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57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148590</xdr:rowOff>
    </xdr:from>
    <xdr:to>
      <xdr:col>82</xdr:col>
      <xdr:colOff>158750</xdr:colOff>
      <xdr:row>20</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120667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15240</xdr:rowOff>
    </xdr:from>
    <xdr:to>
      <xdr:col>74</xdr:col>
      <xdr:colOff>31750</xdr:colOff>
      <xdr:row>20</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3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障がい福祉サービス費の増等により、経常経費充当一般財源等が増となったため、比率は前年度と比較して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類似団体平均を下回ってはいるものの、本市の障がい福祉サービス費は毎年度増加しており、今後も増加が見込まれることから、比率の推移は注視をしていく必要がある。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9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高齢化に伴う介護保険特別会計繰出金及び後期高齢者医療療養給付費負担金の増等により、経常経費充当一般財源が増となったため、比率は前年度と比較して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大幅に上昇しない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42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6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39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67564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一般廃棄物処理事業債や一般補助施設整備等事業債で償還が終了した借入があったことによる減等により、比率は前年度と比較して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地方債の借入れについては、前年度と比較して普通建設事業費が増加したことに伴い借入額は増となったものの、借入額よりも公債費のほうが大きいため、プライマリーバランスは黒字を維持している。</a:t>
          </a:r>
        </a:p>
        <a:p>
          <a:r>
            <a:rPr kumimoji="1" lang="ja-JP" altLang="en-US" sz="1200">
              <a:latin typeface="ＭＳ Ｐゴシック" panose="020B0600070205080204" pitchFamily="50" charset="-128"/>
              <a:ea typeface="ＭＳ Ｐゴシック" panose="020B0600070205080204" pitchFamily="50" charset="-128"/>
            </a:rPr>
            <a:t>　今後も市債残高は十分注視し、計画的な借入れを行うことで、公債費負担の抑制に努める。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3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7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60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latin typeface="ＭＳ Ｐゴシック" panose="020B0600070205080204" pitchFamily="50" charset="-128"/>
              <a:ea typeface="ＭＳ Ｐゴシック" panose="020B0600070205080204" pitchFamily="50" charset="-128"/>
            </a:rPr>
            <a:t>　令和６年度においては、経常一般財源等が増となったものの、人件費を除き経常経費充当一般財源等が増加した結果、経常経費充当一般財源等の増加割合が大きいため、比率は前年度と比較して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010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48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100330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63411</xdr:rowOff>
    </xdr:from>
    <xdr:to>
      <xdr:col>29</xdr:col>
      <xdr:colOff>127000</xdr:colOff>
      <xdr:row>18</xdr:row>
      <xdr:rowOff>35674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5686"/>
          <a:ext cx="647700" cy="143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35674</xdr:rowOff>
    </xdr:from>
    <xdr:to>
      <xdr:col>26</xdr:col>
      <xdr:colOff>50800</xdr:colOff>
      <xdr:row>18</xdr:row>
      <xdr:rowOff>62382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9399"/>
          <a:ext cx="698500" cy="26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45047</xdr:rowOff>
    </xdr:from>
    <xdr:to>
      <xdr:col>22</xdr:col>
      <xdr:colOff>114300</xdr:colOff>
      <xdr:row>18</xdr:row>
      <xdr:rowOff>62382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8772"/>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45047</xdr:rowOff>
    </xdr:from>
    <xdr:to>
      <xdr:col>18</xdr:col>
      <xdr:colOff>177800</xdr:colOff>
      <xdr:row>18</xdr:row>
      <xdr:rowOff>82575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8772"/>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12611</xdr:rowOff>
    </xdr:from>
    <xdr:to>
      <xdr:col>29</xdr:col>
      <xdr:colOff>177800</xdr:colOff>
      <xdr:row>17</xdr:row>
      <xdr:rowOff>114211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156138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156324</xdr:rowOff>
    </xdr:from>
    <xdr:to>
      <xdr:col>26</xdr:col>
      <xdr:colOff>101600</xdr:colOff>
      <xdr:row>18</xdr:row>
      <xdr:rowOff>86474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71251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11582</xdr:rowOff>
    </xdr:from>
    <xdr:to>
      <xdr:col>22</xdr:col>
      <xdr:colOff>165100</xdr:colOff>
      <xdr:row>18</xdr:row>
      <xdr:rowOff>113182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97959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165697</xdr:rowOff>
    </xdr:from>
    <xdr:to>
      <xdr:col>19</xdr:col>
      <xdr:colOff>38100</xdr:colOff>
      <xdr:row>18</xdr:row>
      <xdr:rowOff>95847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31775</xdr:rowOff>
    </xdr:from>
    <xdr:to>
      <xdr:col>15</xdr:col>
      <xdr:colOff>101600</xdr:colOff>
      <xdr:row>18</xdr:row>
      <xdr:rowOff>133376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550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118153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76898</xdr:rowOff>
    </xdr:from>
    <xdr:to>
      <xdr:col>29</xdr:col>
      <xdr:colOff>127000</xdr:colOff>
      <xdr:row>36</xdr:row>
      <xdr:rowOff>120828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0148"/>
          <a:ext cx="6477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108750</xdr:rowOff>
    </xdr:from>
    <xdr:to>
      <xdr:col>26</xdr:col>
      <xdr:colOff>50800</xdr:colOff>
      <xdr:row>36</xdr:row>
      <xdr:rowOff>120828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62000"/>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108750</xdr:rowOff>
    </xdr:from>
    <xdr:to>
      <xdr:col>22</xdr:col>
      <xdr:colOff>114300</xdr:colOff>
      <xdr:row>37</xdr:row>
      <xdr:rowOff>28131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62000"/>
          <a:ext cx="6985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28131</xdr:rowOff>
    </xdr:from>
    <xdr:to>
      <xdr:col>18</xdr:col>
      <xdr:colOff>177800</xdr:colOff>
      <xdr:row>37</xdr:row>
      <xdr:rowOff>56515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52831"/>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26098</xdr:rowOff>
    </xdr:from>
    <xdr:to>
      <xdr:col>29</xdr:col>
      <xdr:colOff>177800</xdr:colOff>
      <xdr:row>36</xdr:row>
      <xdr:rowOff>127698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9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341075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70028</xdr:rowOff>
    </xdr:from>
    <xdr:to>
      <xdr:col>26</xdr:col>
      <xdr:colOff>101600</xdr:colOff>
      <xdr:row>37</xdr:row>
      <xdr:rowOff>178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156405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57950</xdr:rowOff>
    </xdr:from>
    <xdr:to>
      <xdr:col>22</xdr:col>
      <xdr:colOff>165100</xdr:colOff>
      <xdr:row>36</xdr:row>
      <xdr:rowOff>159550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148781</xdr:rowOff>
    </xdr:from>
    <xdr:to>
      <xdr:col>19</xdr:col>
      <xdr:colOff>38100</xdr:colOff>
      <xdr:row>37</xdr:row>
      <xdr:rowOff>78931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63708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5715</xdr:rowOff>
    </xdr:from>
    <xdr:to>
      <xdr:col>15</xdr:col>
      <xdr:colOff>101600</xdr:colOff>
      <xdr:row>37</xdr:row>
      <xdr:rowOff>107315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92092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20371</xdr:rowOff>
    </xdr:from>
    <xdr:to>
      <xdr:col>24</xdr:col>
      <xdr:colOff>63500</xdr:colOff>
      <xdr:row>38</xdr:row>
      <xdr:rowOff>22820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4021"/>
          <a:ext cx="838200" cy="1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152338</xdr:rowOff>
    </xdr:from>
    <xdr:to>
      <xdr:col>19</xdr:col>
      <xdr:colOff>177800</xdr:colOff>
      <xdr:row>38</xdr:row>
      <xdr:rowOff>22820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5988"/>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140712</xdr:rowOff>
    </xdr:from>
    <xdr:to>
      <xdr:col>15</xdr:col>
      <xdr:colOff>50800</xdr:colOff>
      <xdr:row>37</xdr:row>
      <xdr:rowOff>152338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4362"/>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140712</xdr:rowOff>
    </xdr:from>
    <xdr:to>
      <xdr:col>10</xdr:col>
      <xdr:colOff>114300</xdr:colOff>
      <xdr:row>37</xdr:row>
      <xdr:rowOff>148289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4362"/>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141021</xdr:rowOff>
    </xdr:from>
    <xdr:to>
      <xdr:col>24</xdr:col>
      <xdr:colOff>114300</xdr:colOff>
      <xdr:row>37</xdr:row>
      <xdr:rowOff>71171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119448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143470</xdr:rowOff>
    </xdr:from>
    <xdr:to>
      <xdr:col>20</xdr:col>
      <xdr:colOff>38100</xdr:colOff>
      <xdr:row>38</xdr:row>
      <xdr:rowOff>73620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64747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101538</xdr:rowOff>
    </xdr:from>
    <xdr:to>
      <xdr:col>15</xdr:col>
      <xdr:colOff>101600</xdr:colOff>
      <xdr:row>38</xdr:row>
      <xdr:rowOff>31688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22815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89912</xdr:rowOff>
    </xdr:from>
    <xdr:to>
      <xdr:col>10</xdr:col>
      <xdr:colOff>165100</xdr:colOff>
      <xdr:row>38</xdr:row>
      <xdr:rowOff>20062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97489</xdr:rowOff>
    </xdr:from>
    <xdr:to>
      <xdr:col>6</xdr:col>
      <xdr:colOff>38100</xdr:colOff>
      <xdr:row>38</xdr:row>
      <xdr:rowOff>27639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150873</xdr:rowOff>
    </xdr:from>
    <xdr:to>
      <xdr:col>24</xdr:col>
      <xdr:colOff>63500</xdr:colOff>
      <xdr:row>55</xdr:row>
      <xdr:rowOff>568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09173"/>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101638</xdr:rowOff>
    </xdr:from>
    <xdr:to>
      <xdr:col>19</xdr:col>
      <xdr:colOff>177800</xdr:colOff>
      <xdr:row>55</xdr:row>
      <xdr:rowOff>568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188488"/>
          <a:ext cx="889000" cy="2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101638</xdr:rowOff>
    </xdr:from>
    <xdr:to>
      <xdr:col>15</xdr:col>
      <xdr:colOff>50800</xdr:colOff>
      <xdr:row>55</xdr:row>
      <xdr:rowOff>90465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188488"/>
          <a:ext cx="889000" cy="3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90465</xdr:rowOff>
    </xdr:from>
    <xdr:to>
      <xdr:col>10</xdr:col>
      <xdr:colOff>114300</xdr:colOff>
      <xdr:row>56</xdr:row>
      <xdr:rowOff>71748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20215"/>
          <a:ext cx="889000" cy="15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100073</xdr:rowOff>
    </xdr:from>
    <xdr:to>
      <xdr:col>24</xdr:col>
      <xdr:colOff>114300</xdr:colOff>
      <xdr:row>55</xdr:row>
      <xdr:rowOff>30223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122950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121218</xdr:rowOff>
    </xdr:from>
    <xdr:to>
      <xdr:col>20</xdr:col>
      <xdr:colOff>38100</xdr:colOff>
      <xdr:row>55</xdr:row>
      <xdr:rowOff>51368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67895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50838</xdr:rowOff>
    </xdr:from>
    <xdr:to>
      <xdr:col>15</xdr:col>
      <xdr:colOff>101600</xdr:colOff>
      <xdr:row>53</xdr:row>
      <xdr:rowOff>152438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168965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9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39665</xdr:rowOff>
    </xdr:from>
    <xdr:to>
      <xdr:col>10</xdr:col>
      <xdr:colOff>165100</xdr:colOff>
      <xdr:row>55</xdr:row>
      <xdr:rowOff>141265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157792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20948</xdr:rowOff>
    </xdr:from>
    <xdr:to>
      <xdr:col>6</xdr:col>
      <xdr:colOff>38100</xdr:colOff>
      <xdr:row>56</xdr:row>
      <xdr:rowOff>122548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139075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15616</xdr:rowOff>
    </xdr:from>
    <xdr:to>
      <xdr:col>24</xdr:col>
      <xdr:colOff>63500</xdr:colOff>
      <xdr:row>78</xdr:row>
      <xdr:rowOff>19137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88716"/>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19137</xdr:rowOff>
    </xdr:from>
    <xdr:to>
      <xdr:col>19</xdr:col>
      <xdr:colOff>177800</xdr:colOff>
      <xdr:row>78</xdr:row>
      <xdr:rowOff>26360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92237"/>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25719</xdr:rowOff>
    </xdr:from>
    <xdr:to>
      <xdr:col>15</xdr:col>
      <xdr:colOff>50800</xdr:colOff>
      <xdr:row>78</xdr:row>
      <xdr:rowOff>26360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98819"/>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19456</xdr:rowOff>
    </xdr:from>
    <xdr:to>
      <xdr:col>10</xdr:col>
      <xdr:colOff>114300</xdr:colOff>
      <xdr:row>78</xdr:row>
      <xdr:rowOff>25719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2556"/>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136266</xdr:rowOff>
    </xdr:from>
    <xdr:to>
      <xdr:col>24</xdr:col>
      <xdr:colOff>114300</xdr:colOff>
      <xdr:row>78</xdr:row>
      <xdr:rowOff>66416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51193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139787</xdr:rowOff>
    </xdr:from>
    <xdr:to>
      <xdr:col>20</xdr:col>
      <xdr:colOff>38100</xdr:colOff>
      <xdr:row>78</xdr:row>
      <xdr:rowOff>69937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61064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3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147010</xdr:rowOff>
    </xdr:from>
    <xdr:to>
      <xdr:col>15</xdr:col>
      <xdr:colOff>101600</xdr:colOff>
      <xdr:row>78</xdr:row>
      <xdr:rowOff>77160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68287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146369</xdr:rowOff>
    </xdr:from>
    <xdr:to>
      <xdr:col>10</xdr:col>
      <xdr:colOff>165100</xdr:colOff>
      <xdr:row>78</xdr:row>
      <xdr:rowOff>76519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67646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140106</xdr:rowOff>
    </xdr:from>
    <xdr:to>
      <xdr:col>6</xdr:col>
      <xdr:colOff>38100</xdr:colOff>
      <xdr:row>78</xdr:row>
      <xdr:rowOff>70256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61383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23594</xdr:rowOff>
    </xdr:from>
    <xdr:to>
      <xdr:col>24</xdr:col>
      <xdr:colOff>62865</xdr:colOff>
      <xdr:row>97</xdr:row>
      <xdr:rowOff>16858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5544"/>
          <a:ext cx="1270" cy="1021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20685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16858</xdr:rowOff>
    </xdr:from>
    <xdr:to>
      <xdr:col>24</xdr:col>
      <xdr:colOff>152400</xdr:colOff>
      <xdr:row>97</xdr:row>
      <xdr:rowOff>16858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141721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0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23594</xdr:rowOff>
    </xdr:from>
    <xdr:to>
      <xdr:col>24</xdr:col>
      <xdr:colOff>152400</xdr:colOff>
      <xdr:row>91</xdr:row>
      <xdr:rowOff>23594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133246</xdr:rowOff>
    </xdr:from>
    <xdr:to>
      <xdr:col>24</xdr:col>
      <xdr:colOff>63500</xdr:colOff>
      <xdr:row>97</xdr:row>
      <xdr:rowOff>40686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92446"/>
          <a:ext cx="8382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125021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69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102144</xdr:rowOff>
    </xdr:from>
    <xdr:to>
      <xdr:col>24</xdr:col>
      <xdr:colOff>114300</xdr:colOff>
      <xdr:row>95</xdr:row>
      <xdr:rowOff>32294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40686</xdr:rowOff>
    </xdr:from>
    <xdr:to>
      <xdr:col>19</xdr:col>
      <xdr:colOff>177800</xdr:colOff>
      <xdr:row>97</xdr:row>
      <xdr:rowOff>89095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1336"/>
          <a:ext cx="8890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156132</xdr:rowOff>
    </xdr:from>
    <xdr:to>
      <xdr:col>20</xdr:col>
      <xdr:colOff>38100</xdr:colOff>
      <xdr:row>95</xdr:row>
      <xdr:rowOff>86282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102809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2082</xdr:rowOff>
    </xdr:from>
    <xdr:to>
      <xdr:col>15</xdr:col>
      <xdr:colOff>50800</xdr:colOff>
      <xdr:row>97</xdr:row>
      <xdr:rowOff>89095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273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44514</xdr:rowOff>
    </xdr:from>
    <xdr:to>
      <xdr:col>15</xdr:col>
      <xdr:colOff>101600</xdr:colOff>
      <xdr:row>95</xdr:row>
      <xdr:rowOff>146114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162641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2082</xdr:rowOff>
    </xdr:from>
    <xdr:to>
      <xdr:col>10</xdr:col>
      <xdr:colOff>114300</xdr:colOff>
      <xdr:row>98</xdr:row>
      <xdr:rowOff>14374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2732"/>
          <a:ext cx="889000" cy="1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139871</xdr:rowOff>
    </xdr:from>
    <xdr:to>
      <xdr:col>10</xdr:col>
      <xdr:colOff>165100</xdr:colOff>
      <xdr:row>95</xdr:row>
      <xdr:rowOff>70021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86548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107799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82446</xdr:rowOff>
    </xdr:from>
    <xdr:to>
      <xdr:col>24</xdr:col>
      <xdr:colOff>114300</xdr:colOff>
      <xdr:row>97</xdr:row>
      <xdr:rowOff>12596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168823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161336</xdr:rowOff>
    </xdr:from>
    <xdr:to>
      <xdr:col>20</xdr:col>
      <xdr:colOff>38100</xdr:colOff>
      <xdr:row>97</xdr:row>
      <xdr:rowOff>91486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82613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38295</xdr:rowOff>
    </xdr:from>
    <xdr:to>
      <xdr:col>15</xdr:col>
      <xdr:colOff>101600</xdr:colOff>
      <xdr:row>97</xdr:row>
      <xdr:rowOff>139895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122732</xdr:rowOff>
    </xdr:from>
    <xdr:to>
      <xdr:col>10</xdr:col>
      <xdr:colOff>165100</xdr:colOff>
      <xdr:row>97</xdr:row>
      <xdr:rowOff>52882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44009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135024</xdr:rowOff>
    </xdr:from>
    <xdr:to>
      <xdr:col>6</xdr:col>
      <xdr:colOff>38100</xdr:colOff>
      <xdr:row>98</xdr:row>
      <xdr:rowOff>65174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56301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48358</xdr:rowOff>
    </xdr:from>
    <xdr:to>
      <xdr:col>55</xdr:col>
      <xdr:colOff>0</xdr:colOff>
      <xdr:row>37</xdr:row>
      <xdr:rowOff>89571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92008"/>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37233</xdr:rowOff>
    </xdr:from>
    <xdr:to>
      <xdr:col>50</xdr:col>
      <xdr:colOff>114300</xdr:colOff>
      <xdr:row>37</xdr:row>
      <xdr:rowOff>48358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80883"/>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37233</xdr:rowOff>
    </xdr:from>
    <xdr:to>
      <xdr:col>45</xdr:col>
      <xdr:colOff>177800</xdr:colOff>
      <xdr:row>37</xdr:row>
      <xdr:rowOff>75463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80883"/>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156856</xdr:rowOff>
    </xdr:from>
    <xdr:to>
      <xdr:col>41</xdr:col>
      <xdr:colOff>50800</xdr:colOff>
      <xdr:row>37</xdr:row>
      <xdr:rowOff>75463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00356"/>
          <a:ext cx="889000" cy="1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38771</xdr:rowOff>
    </xdr:from>
    <xdr:to>
      <xdr:col>55</xdr:col>
      <xdr:colOff>50800</xdr:colOff>
      <xdr:row>37</xdr:row>
      <xdr:rowOff>140371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144953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169008</xdr:rowOff>
    </xdr:from>
    <xdr:to>
      <xdr:col>50</xdr:col>
      <xdr:colOff>165100</xdr:colOff>
      <xdr:row>37</xdr:row>
      <xdr:rowOff>99158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90285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3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157883</xdr:rowOff>
    </xdr:from>
    <xdr:to>
      <xdr:col>46</xdr:col>
      <xdr:colOff>38100</xdr:colOff>
      <xdr:row>37</xdr:row>
      <xdr:rowOff>88033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3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79160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24663</xdr:rowOff>
    </xdr:from>
    <xdr:to>
      <xdr:col>41</xdr:col>
      <xdr:colOff>101600</xdr:colOff>
      <xdr:row>37</xdr:row>
      <xdr:rowOff>126263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117390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106056</xdr:rowOff>
    </xdr:from>
    <xdr:to>
      <xdr:col>36</xdr:col>
      <xdr:colOff>165100</xdr:colOff>
      <xdr:row>31</xdr:row>
      <xdr:rowOff>36206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27333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4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148387</xdr:rowOff>
    </xdr:from>
    <xdr:to>
      <xdr:col>55</xdr:col>
      <xdr:colOff>0</xdr:colOff>
      <xdr:row>57</xdr:row>
      <xdr:rowOff>46222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78137"/>
          <a:ext cx="838200" cy="2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46222</xdr:rowOff>
    </xdr:from>
    <xdr:to>
      <xdr:col>50</xdr:col>
      <xdr:colOff>114300</xdr:colOff>
      <xdr:row>57</xdr:row>
      <xdr:rowOff>153016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18872"/>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69539</xdr:rowOff>
    </xdr:from>
    <xdr:to>
      <xdr:col>45</xdr:col>
      <xdr:colOff>177800</xdr:colOff>
      <xdr:row>57</xdr:row>
      <xdr:rowOff>153016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42189"/>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20866</xdr:rowOff>
    </xdr:from>
    <xdr:to>
      <xdr:col>41</xdr:col>
      <xdr:colOff>50800</xdr:colOff>
      <xdr:row>57</xdr:row>
      <xdr:rowOff>69539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22066"/>
          <a:ext cx="8890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97587</xdr:rowOff>
    </xdr:from>
    <xdr:to>
      <xdr:col>55</xdr:col>
      <xdr:colOff>50800</xdr:colOff>
      <xdr:row>56</xdr:row>
      <xdr:rowOff>27737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120464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166872</xdr:rowOff>
    </xdr:from>
    <xdr:to>
      <xdr:col>50</xdr:col>
      <xdr:colOff>165100</xdr:colOff>
      <xdr:row>57</xdr:row>
      <xdr:rowOff>97022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88149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102216</xdr:rowOff>
    </xdr:from>
    <xdr:to>
      <xdr:col>46</xdr:col>
      <xdr:colOff>38100</xdr:colOff>
      <xdr:row>58</xdr:row>
      <xdr:rowOff>32366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23493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18739</xdr:rowOff>
    </xdr:from>
    <xdr:to>
      <xdr:col>41</xdr:col>
      <xdr:colOff>101600</xdr:colOff>
      <xdr:row>57</xdr:row>
      <xdr:rowOff>120339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111466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141516</xdr:rowOff>
    </xdr:from>
    <xdr:to>
      <xdr:col>36</xdr:col>
      <xdr:colOff>165100</xdr:colOff>
      <xdr:row>56</xdr:row>
      <xdr:rowOff>71666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62793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72492</xdr:rowOff>
    </xdr:from>
    <xdr:to>
      <xdr:col>55</xdr:col>
      <xdr:colOff>0</xdr:colOff>
      <xdr:row>77</xdr:row>
      <xdr:rowOff>29324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02692"/>
          <a:ext cx="838200" cy="1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29324</xdr:rowOff>
    </xdr:from>
    <xdr:to>
      <xdr:col>50</xdr:col>
      <xdr:colOff>114300</xdr:colOff>
      <xdr:row>77</xdr:row>
      <xdr:rowOff>84265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30974"/>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84265</xdr:rowOff>
    </xdr:from>
    <xdr:to>
      <xdr:col>45</xdr:col>
      <xdr:colOff>177800</xdr:colOff>
      <xdr:row>77</xdr:row>
      <xdr:rowOff>100191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85915"/>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55842</xdr:rowOff>
    </xdr:from>
    <xdr:to>
      <xdr:col>41</xdr:col>
      <xdr:colOff>50800</xdr:colOff>
      <xdr:row>77</xdr:row>
      <xdr:rowOff>100191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5749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21692</xdr:rowOff>
    </xdr:from>
    <xdr:to>
      <xdr:col>55</xdr:col>
      <xdr:colOff>50800</xdr:colOff>
      <xdr:row>76</xdr:row>
      <xdr:rowOff>123292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44569</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149974</xdr:rowOff>
    </xdr:from>
    <xdr:to>
      <xdr:col>50</xdr:col>
      <xdr:colOff>165100</xdr:colOff>
      <xdr:row>77</xdr:row>
      <xdr:rowOff>80124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71251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2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33465</xdr:rowOff>
    </xdr:from>
    <xdr:to>
      <xdr:col>46</xdr:col>
      <xdr:colOff>38100</xdr:colOff>
      <xdr:row>77</xdr:row>
      <xdr:rowOff>135065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126192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49391</xdr:rowOff>
    </xdr:from>
    <xdr:to>
      <xdr:col>41</xdr:col>
      <xdr:colOff>101600</xdr:colOff>
      <xdr:row>77</xdr:row>
      <xdr:rowOff>150991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142118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3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5042</xdr:rowOff>
    </xdr:from>
    <xdr:to>
      <xdr:col>36</xdr:col>
      <xdr:colOff>165100</xdr:colOff>
      <xdr:row>77</xdr:row>
      <xdr:rowOff>106642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97769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2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112288</xdr:rowOff>
    </xdr:from>
    <xdr:to>
      <xdr:col>55</xdr:col>
      <xdr:colOff>0</xdr:colOff>
      <xdr:row>97</xdr:row>
      <xdr:rowOff>6083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00038"/>
          <a:ext cx="838200" cy="2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165303</xdr:rowOff>
    </xdr:from>
    <xdr:to>
      <xdr:col>50</xdr:col>
      <xdr:colOff>114300</xdr:colOff>
      <xdr:row>97</xdr:row>
      <xdr:rowOff>6083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2450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110534</xdr:rowOff>
    </xdr:from>
    <xdr:to>
      <xdr:col>45</xdr:col>
      <xdr:colOff>177800</xdr:colOff>
      <xdr:row>96</xdr:row>
      <xdr:rowOff>165303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69734"/>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49861</xdr:rowOff>
    </xdr:from>
    <xdr:to>
      <xdr:col>41</xdr:col>
      <xdr:colOff>50800</xdr:colOff>
      <xdr:row>96</xdr:row>
      <xdr:rowOff>110534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37611"/>
          <a:ext cx="889000" cy="2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61488</xdr:rowOff>
    </xdr:from>
    <xdr:to>
      <xdr:col>55</xdr:col>
      <xdr:colOff>50800</xdr:colOff>
      <xdr:row>95</xdr:row>
      <xdr:rowOff>163088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84365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126733</xdr:rowOff>
    </xdr:from>
    <xdr:to>
      <xdr:col>50</xdr:col>
      <xdr:colOff>165100</xdr:colOff>
      <xdr:row>97</xdr:row>
      <xdr:rowOff>56883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114503</xdr:rowOff>
    </xdr:from>
    <xdr:to>
      <xdr:col>46</xdr:col>
      <xdr:colOff>38100</xdr:colOff>
      <xdr:row>97</xdr:row>
      <xdr:rowOff>44653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35780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59734</xdr:rowOff>
    </xdr:from>
    <xdr:to>
      <xdr:col>41</xdr:col>
      <xdr:colOff>101600</xdr:colOff>
      <xdr:row>96</xdr:row>
      <xdr:rowOff>161334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152461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170511</xdr:rowOff>
    </xdr:from>
    <xdr:to>
      <xdr:col>36</xdr:col>
      <xdr:colOff>165100</xdr:colOff>
      <xdr:row>95</xdr:row>
      <xdr:rowOff>100661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117188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137414</xdr:rowOff>
    </xdr:from>
    <xdr:to>
      <xdr:col>85</xdr:col>
      <xdr:colOff>127000</xdr:colOff>
      <xdr:row>39</xdr:row>
      <xdr:rowOff>98008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2514"/>
          <a:ext cx="838200" cy="1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137414</xdr:rowOff>
    </xdr:from>
    <xdr:to>
      <xdr:col>81</xdr:col>
      <xdr:colOff>50800</xdr:colOff>
      <xdr:row>39</xdr:row>
      <xdr:rowOff>71120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5251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71120</xdr:rowOff>
    </xdr:from>
    <xdr:to>
      <xdr:col>76</xdr:col>
      <xdr:colOff>114300</xdr:colOff>
      <xdr:row>39</xdr:row>
      <xdr:rowOff>82224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5767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82224</xdr:rowOff>
    </xdr:from>
    <xdr:to>
      <xdr:col>71</xdr:col>
      <xdr:colOff>177800</xdr:colOff>
      <xdr:row>39</xdr:row>
      <xdr:rowOff>82986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6877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47208</xdr:rowOff>
    </xdr:from>
    <xdr:to>
      <xdr:col>85</xdr:col>
      <xdr:colOff>177800</xdr:colOff>
      <xdr:row>39</xdr:row>
      <xdr:rowOff>148808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133585</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48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86614</xdr:rowOff>
    </xdr:from>
    <xdr:to>
      <xdr:col>81</xdr:col>
      <xdr:colOff>101600</xdr:colOff>
      <xdr:row>39</xdr:row>
      <xdr:rowOff>16764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33291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3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20320</xdr:rowOff>
    </xdr:from>
    <xdr:to>
      <xdr:col>76</xdr:col>
      <xdr:colOff>165100</xdr:colOff>
      <xdr:row>39</xdr:row>
      <xdr:rowOff>121920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113047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79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31424</xdr:rowOff>
    </xdr:from>
    <xdr:to>
      <xdr:col>72</xdr:col>
      <xdr:colOff>38100</xdr:colOff>
      <xdr:row>39</xdr:row>
      <xdr:rowOff>133024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124151</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10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32186</xdr:rowOff>
    </xdr:from>
    <xdr:to>
      <xdr:col>67</xdr:col>
      <xdr:colOff>101600</xdr:colOff>
      <xdr:row>39</xdr:row>
      <xdr:rowOff>133786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124913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8621</xdr:rowOff>
    </xdr:from>
    <xdr:to>
      <xdr:col>85</xdr:col>
      <xdr:colOff>127000</xdr:colOff>
      <xdr:row>79</xdr:row>
      <xdr:rowOff>16393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55317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160274</xdr:rowOff>
    </xdr:from>
    <xdr:to>
      <xdr:col>81</xdr:col>
      <xdr:colOff>50800</xdr:colOff>
      <xdr:row>79</xdr:row>
      <xdr:rowOff>8621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53337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160274</xdr:rowOff>
    </xdr:from>
    <xdr:to>
      <xdr:col>76</xdr:col>
      <xdr:colOff>114300</xdr:colOff>
      <xdr:row>79</xdr:row>
      <xdr:rowOff>23502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533374"/>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23502</xdr:rowOff>
    </xdr:from>
    <xdr:to>
      <xdr:col>71</xdr:col>
      <xdr:colOff>177800</xdr:colOff>
      <xdr:row>79</xdr:row>
      <xdr:rowOff>44145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568052"/>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137043</xdr:rowOff>
    </xdr:from>
    <xdr:to>
      <xdr:col>85</xdr:col>
      <xdr:colOff>177800</xdr:colOff>
      <xdr:row>79</xdr:row>
      <xdr:rowOff>67193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5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51970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4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129271</xdr:rowOff>
    </xdr:from>
    <xdr:to>
      <xdr:col>81</xdr:col>
      <xdr:colOff>101600</xdr:colOff>
      <xdr:row>79</xdr:row>
      <xdr:rowOff>59421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5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50548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5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109474</xdr:rowOff>
    </xdr:from>
    <xdr:to>
      <xdr:col>76</xdr:col>
      <xdr:colOff>165100</xdr:colOff>
      <xdr:row>79</xdr:row>
      <xdr:rowOff>39624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30751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5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144152</xdr:rowOff>
    </xdr:from>
    <xdr:to>
      <xdr:col>72</xdr:col>
      <xdr:colOff>38100</xdr:colOff>
      <xdr:row>79</xdr:row>
      <xdr:rowOff>74302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65429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6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164795</xdr:rowOff>
    </xdr:from>
    <xdr:to>
      <xdr:col>67</xdr:col>
      <xdr:colOff>101600</xdr:colOff>
      <xdr:row>79</xdr:row>
      <xdr:rowOff>94945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86072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6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921</xdr:rowOff>
    </xdr:from>
    <xdr:to>
      <xdr:col>85</xdr:col>
      <xdr:colOff>127000</xdr:colOff>
      <xdr:row>98</xdr:row>
      <xdr:rowOff>18828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31571"/>
          <a:ext cx="838200" cy="18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921</xdr:rowOff>
    </xdr:from>
    <xdr:to>
      <xdr:col>81</xdr:col>
      <xdr:colOff>50800</xdr:colOff>
      <xdr:row>97</xdr:row>
      <xdr:rowOff>6026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3157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6026</xdr:rowOff>
    </xdr:from>
    <xdr:to>
      <xdr:col>76</xdr:col>
      <xdr:colOff>114300</xdr:colOff>
      <xdr:row>97</xdr:row>
      <xdr:rowOff>26715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636676"/>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26715</xdr:rowOff>
    </xdr:from>
    <xdr:to>
      <xdr:col>71</xdr:col>
      <xdr:colOff>177800</xdr:colOff>
      <xdr:row>97</xdr:row>
      <xdr:rowOff>141415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57365"/>
          <a:ext cx="889000" cy="1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139478</xdr:rowOff>
    </xdr:from>
    <xdr:to>
      <xdr:col>85</xdr:col>
      <xdr:colOff>177800</xdr:colOff>
      <xdr:row>98</xdr:row>
      <xdr:rowOff>69628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117905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121571</xdr:rowOff>
    </xdr:from>
    <xdr:to>
      <xdr:col>81</xdr:col>
      <xdr:colOff>101600</xdr:colOff>
      <xdr:row>97</xdr:row>
      <xdr:rowOff>51721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68248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126676</xdr:rowOff>
    </xdr:from>
    <xdr:to>
      <xdr:col>76</xdr:col>
      <xdr:colOff>165100</xdr:colOff>
      <xdr:row>97</xdr:row>
      <xdr:rowOff>56826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73353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3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147365</xdr:rowOff>
    </xdr:from>
    <xdr:to>
      <xdr:col>72</xdr:col>
      <xdr:colOff>38100</xdr:colOff>
      <xdr:row>97</xdr:row>
      <xdr:rowOff>77515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94042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90615</xdr:rowOff>
    </xdr:from>
    <xdr:to>
      <xdr:col>67</xdr:col>
      <xdr:colOff>101600</xdr:colOff>
      <xdr:row>98</xdr:row>
      <xdr:rowOff>20765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37292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10769</xdr:rowOff>
    </xdr:from>
    <xdr:to>
      <xdr:col>116</xdr:col>
      <xdr:colOff>63500</xdr:colOff>
      <xdr:row>36</xdr:row>
      <xdr:rowOff>60147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011519"/>
          <a:ext cx="8382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10769</xdr:rowOff>
    </xdr:from>
    <xdr:to>
      <xdr:col>111</xdr:col>
      <xdr:colOff>177800</xdr:colOff>
      <xdr:row>35</xdr:row>
      <xdr:rowOff>37287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01151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37287</xdr:rowOff>
    </xdr:from>
    <xdr:to>
      <xdr:col>107</xdr:col>
      <xdr:colOff>50800</xdr:colOff>
      <xdr:row>36</xdr:row>
      <xdr:rowOff>30429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38037"/>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30429</xdr:rowOff>
    </xdr:from>
    <xdr:to>
      <xdr:col>102</xdr:col>
      <xdr:colOff>114300</xdr:colOff>
      <xdr:row>36</xdr:row>
      <xdr:rowOff>30658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20262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xdr:rowOff>
    </xdr:from>
    <xdr:to>
      <xdr:col>116</xdr:col>
      <xdr:colOff>114300</xdr:colOff>
      <xdr:row>36</xdr:row>
      <xdr:rowOff>110947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32224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03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131419</xdr:rowOff>
    </xdr:from>
    <xdr:to>
      <xdr:col>112</xdr:col>
      <xdr:colOff>38100</xdr:colOff>
      <xdr:row>35</xdr:row>
      <xdr:rowOff>61569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78096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157937</xdr:rowOff>
    </xdr:from>
    <xdr:to>
      <xdr:col>107</xdr:col>
      <xdr:colOff>101600</xdr:colOff>
      <xdr:row>35</xdr:row>
      <xdr:rowOff>88087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104614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151079</xdr:rowOff>
    </xdr:from>
    <xdr:to>
      <xdr:col>102</xdr:col>
      <xdr:colOff>165100</xdr:colOff>
      <xdr:row>36</xdr:row>
      <xdr:rowOff>81229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97756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151308</xdr:rowOff>
    </xdr:from>
    <xdr:to>
      <xdr:col>98</xdr:col>
      <xdr:colOff>38100</xdr:colOff>
      <xdr:row>36</xdr:row>
      <xdr:rowOff>81458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1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97985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169894</xdr:rowOff>
    </xdr:from>
    <xdr:to>
      <xdr:col>116</xdr:col>
      <xdr:colOff>63500</xdr:colOff>
      <xdr:row>58</xdr:row>
      <xdr:rowOff>169970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399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169761</xdr:rowOff>
    </xdr:from>
    <xdr:to>
      <xdr:col>111</xdr:col>
      <xdr:colOff>177800</xdr:colOff>
      <xdr:row>58</xdr:row>
      <xdr:rowOff>169894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1386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169761</xdr:rowOff>
    </xdr:from>
    <xdr:to>
      <xdr:col>107</xdr:col>
      <xdr:colOff>50800</xdr:colOff>
      <xdr:row>58</xdr:row>
      <xdr:rowOff>170085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1386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170085</xdr:rowOff>
    </xdr:from>
    <xdr:to>
      <xdr:col>102</xdr:col>
      <xdr:colOff>114300</xdr:colOff>
      <xdr:row>58</xdr:row>
      <xdr:rowOff>170409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418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119170</xdr:rowOff>
    </xdr:from>
    <xdr:to>
      <xdr:col>116</xdr:col>
      <xdr:colOff>114300</xdr:colOff>
      <xdr:row>59</xdr:row>
      <xdr:rowOff>49320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34097</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119094</xdr:rowOff>
    </xdr:from>
    <xdr:to>
      <xdr:col>112</xdr:col>
      <xdr:colOff>38100</xdr:colOff>
      <xdr:row>59</xdr:row>
      <xdr:rowOff>49244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40371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118961</xdr:rowOff>
    </xdr:from>
    <xdr:to>
      <xdr:col>107</xdr:col>
      <xdr:colOff>101600</xdr:colOff>
      <xdr:row>59</xdr:row>
      <xdr:rowOff>49111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40238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119285</xdr:rowOff>
    </xdr:from>
    <xdr:to>
      <xdr:col>102</xdr:col>
      <xdr:colOff>165100</xdr:colOff>
      <xdr:row>59</xdr:row>
      <xdr:rowOff>49435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40562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119609</xdr:rowOff>
    </xdr:from>
    <xdr:to>
      <xdr:col>98</xdr:col>
      <xdr:colOff>38100</xdr:colOff>
      <xdr:row>59</xdr:row>
      <xdr:rowOff>49759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40886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128384</xdr:rowOff>
    </xdr:from>
    <xdr:to>
      <xdr:col>116</xdr:col>
      <xdr:colOff>63500</xdr:colOff>
      <xdr:row>77</xdr:row>
      <xdr:rowOff>7683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58584"/>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156083</xdr:rowOff>
    </xdr:from>
    <xdr:to>
      <xdr:col>111</xdr:col>
      <xdr:colOff>177800</xdr:colOff>
      <xdr:row>77</xdr:row>
      <xdr:rowOff>7683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86283"/>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156083</xdr:rowOff>
    </xdr:from>
    <xdr:to>
      <xdr:col>107</xdr:col>
      <xdr:colOff>50800</xdr:colOff>
      <xdr:row>77</xdr:row>
      <xdr:rowOff>156959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6283"/>
          <a:ext cx="8890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156959</xdr:rowOff>
    </xdr:from>
    <xdr:to>
      <xdr:col>102</xdr:col>
      <xdr:colOff>114300</xdr:colOff>
      <xdr:row>77</xdr:row>
      <xdr:rowOff>162979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5860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77584</xdr:rowOff>
    </xdr:from>
    <xdr:to>
      <xdr:col>116</xdr:col>
      <xdr:colOff>114300</xdr:colOff>
      <xdr:row>77</xdr:row>
      <xdr:rowOff>7734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56011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128333</xdr:rowOff>
    </xdr:from>
    <xdr:to>
      <xdr:col>112</xdr:col>
      <xdr:colOff>38100</xdr:colOff>
      <xdr:row>77</xdr:row>
      <xdr:rowOff>58483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49610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105283</xdr:rowOff>
    </xdr:from>
    <xdr:to>
      <xdr:col>107</xdr:col>
      <xdr:colOff>101600</xdr:colOff>
      <xdr:row>77</xdr:row>
      <xdr:rowOff>35433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26560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106159</xdr:rowOff>
    </xdr:from>
    <xdr:to>
      <xdr:col>102</xdr:col>
      <xdr:colOff>165100</xdr:colOff>
      <xdr:row>78</xdr:row>
      <xdr:rowOff>36309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27436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112179</xdr:rowOff>
    </xdr:from>
    <xdr:to>
      <xdr:col>98</xdr:col>
      <xdr:colOff>38100</xdr:colOff>
      <xdr:row>78</xdr:row>
      <xdr:rowOff>42329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33456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歳出決算総額における住民一人当たりのコストは</a:t>
          </a:r>
          <a:r>
            <a:rPr kumimoji="1" lang="en-US" altLang="ja-JP" sz="1100">
              <a:solidFill>
                <a:schemeClr val="dk1"/>
              </a:solidFill>
              <a:effectLst/>
              <a:latin typeface="+mn-lt"/>
              <a:ea typeface="+mn-ea"/>
              <a:cs typeface="+mn-cs"/>
            </a:rPr>
            <a:t>387,775</a:t>
          </a:r>
          <a:r>
            <a:rPr kumimoji="1" lang="ja-JP" altLang="ja-JP" sz="1100">
              <a:solidFill>
                <a:schemeClr val="dk1"/>
              </a:solidFill>
              <a:effectLst/>
              <a:latin typeface="+mn-lt"/>
              <a:ea typeface="+mn-ea"/>
              <a:cs typeface="+mn-cs"/>
            </a:rPr>
            <a:t>円となっている。主な構成項目である扶助費は、住民一人当たりのコストが</a:t>
          </a:r>
          <a:r>
            <a:rPr kumimoji="1" lang="en-US" altLang="ja-JP" sz="1100">
              <a:solidFill>
                <a:schemeClr val="dk1"/>
              </a:solidFill>
              <a:effectLst/>
              <a:latin typeface="+mn-lt"/>
              <a:ea typeface="+mn-ea"/>
              <a:cs typeface="+mn-cs"/>
            </a:rPr>
            <a:t>105,847</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％の増となっている。これは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や障がい福祉サービス費の増等</a:t>
          </a:r>
          <a:r>
            <a:rPr kumimoji="1" lang="ja-JP" altLang="ja-JP" sz="1100">
              <a:solidFill>
                <a:schemeClr val="dk1"/>
              </a:solidFill>
              <a:effectLst/>
              <a:latin typeface="+mn-lt"/>
              <a:ea typeface="+mn-ea"/>
              <a:cs typeface="+mn-cs"/>
            </a:rPr>
            <a:t>によるものである。扶助費は年々増加傾向にあるが、生活保護費や障がい者等の社会福祉費に係る扶助費が他の類似団体と比較して低いため、類似団体平均は下回っている。</a:t>
          </a:r>
          <a:endParaRPr lang="ja-JP" altLang="ja-JP" sz="1400">
            <a:effectLst/>
          </a:endParaRPr>
        </a:p>
        <a:p>
          <a:r>
            <a:rPr kumimoji="1" lang="ja-JP" altLang="ja-JP" sz="1100">
              <a:solidFill>
                <a:schemeClr val="dk1"/>
              </a:solidFill>
              <a:effectLst/>
              <a:latin typeface="+mn-lt"/>
              <a:ea typeface="+mn-ea"/>
              <a:cs typeface="+mn-cs"/>
            </a:rPr>
            <a:t>　物件費については、住民一人当たりのコストが</a:t>
          </a:r>
          <a:r>
            <a:rPr kumimoji="1" lang="en-US" altLang="ja-JP" sz="1100">
              <a:solidFill>
                <a:schemeClr val="dk1"/>
              </a:solidFill>
              <a:effectLst/>
              <a:latin typeface="+mn-lt"/>
              <a:ea typeface="+mn-ea"/>
              <a:cs typeface="+mn-cs"/>
            </a:rPr>
            <a:t>69,609</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地域経済再生・活性化支援事業（キャッシュレス決済ポイント還元事業委託料）の減があったものの、おかざき農業応援プロジェクト推進事業等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物件費は労務単価及び物価の上昇により、年々増加傾向にある。また、公共施設の管理費等が他の類似団体と比較して高いこと等により、類似団体平均を上回っているため、施設の統廃合等も含めたファシリティマネ</a:t>
          </a:r>
          <a:r>
            <a:rPr kumimoji="1" lang="ja-JP" altLang="en-US" sz="1100">
              <a:solidFill>
                <a:schemeClr val="dk1"/>
              </a:solidFill>
              <a:effectLst/>
              <a:latin typeface="+mn-lt"/>
              <a:ea typeface="+mn-ea"/>
              <a:cs typeface="+mn-cs"/>
            </a:rPr>
            <a:t>ジメント</a:t>
          </a:r>
          <a:r>
            <a:rPr kumimoji="1" lang="ja-JP" altLang="ja-JP" sz="1100">
              <a:solidFill>
                <a:schemeClr val="dk1"/>
              </a:solidFill>
              <a:effectLst/>
              <a:latin typeface="+mn-lt"/>
              <a:ea typeface="+mn-ea"/>
              <a:cs typeface="+mn-cs"/>
            </a:rPr>
            <a:t>等を活用して経費の節減を図っていく。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127508</xdr:rowOff>
    </xdr:from>
    <xdr:to>
      <xdr:col>24</xdr:col>
      <xdr:colOff>63500</xdr:colOff>
      <xdr:row>35</xdr:row>
      <xdr:rowOff>136652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82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127508</xdr:rowOff>
    </xdr:from>
    <xdr:to>
      <xdr:col>19</xdr:col>
      <xdr:colOff>177800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825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38354</xdr:rowOff>
    </xdr:from>
    <xdr:to>
      <xdr:col>15</xdr:col>
      <xdr:colOff>50800</xdr:colOff>
      <xdr:row>35</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910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38354</xdr:rowOff>
    </xdr:from>
    <xdr:to>
      <xdr:col>10</xdr:col>
      <xdr:colOff>114300</xdr:colOff>
      <xdr:row>36</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9104"/>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85852</xdr:rowOff>
    </xdr:from>
    <xdr:to>
      <xdr:col>24</xdr:col>
      <xdr:colOff>114300</xdr:colOff>
      <xdr:row>36</xdr:row>
      <xdr:rowOff>16002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64279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76708</xdr:rowOff>
    </xdr:from>
    <xdr:to>
      <xdr:col>20</xdr:col>
      <xdr:colOff>38100</xdr:colOff>
      <xdr:row>36</xdr:row>
      <xdr:rowOff>6858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169435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100330</xdr:rowOff>
    </xdr:from>
    <xdr:to>
      <xdr:col>15</xdr:col>
      <xdr:colOff>101600</xdr:colOff>
      <xdr:row>36</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159004</xdr:rowOff>
    </xdr:from>
    <xdr:to>
      <xdr:col>10</xdr:col>
      <xdr:colOff>165100</xdr:colOff>
      <xdr:row>35</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165100</xdr:rowOff>
    </xdr:from>
    <xdr:to>
      <xdr:col>6</xdr:col>
      <xdr:colOff>38100</xdr:colOff>
      <xdr:row>36</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86377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41593</xdr:rowOff>
    </xdr:from>
    <xdr:to>
      <xdr:col>24</xdr:col>
      <xdr:colOff>63500</xdr:colOff>
      <xdr:row>58</xdr:row>
      <xdr:rowOff>139547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5693"/>
          <a:ext cx="838200" cy="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41593</xdr:rowOff>
    </xdr:from>
    <xdr:to>
      <xdr:col>19</xdr:col>
      <xdr:colOff>177800</xdr:colOff>
      <xdr:row>58</xdr:row>
      <xdr:rowOff>42825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5693"/>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42825</xdr:rowOff>
    </xdr:from>
    <xdr:to>
      <xdr:col>15</xdr:col>
      <xdr:colOff>50800</xdr:colOff>
      <xdr:row>58</xdr:row>
      <xdr:rowOff>71971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692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125095</xdr:rowOff>
    </xdr:from>
    <xdr:to>
      <xdr:col>10</xdr:col>
      <xdr:colOff>114300</xdr:colOff>
      <xdr:row>58</xdr:row>
      <xdr:rowOff>71971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595"/>
          <a:ext cx="889000" cy="131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88747</xdr:rowOff>
    </xdr:from>
    <xdr:to>
      <xdr:col>24</xdr:col>
      <xdr:colOff>114300</xdr:colOff>
      <xdr:row>59</xdr:row>
      <xdr:rowOff>18897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162243</xdr:rowOff>
    </xdr:from>
    <xdr:to>
      <xdr:col>20</xdr:col>
      <xdr:colOff>38100</xdr:colOff>
      <xdr:row>58</xdr:row>
      <xdr:rowOff>92393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108920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163475</xdr:rowOff>
    </xdr:from>
    <xdr:to>
      <xdr:col>15</xdr:col>
      <xdr:colOff>101600</xdr:colOff>
      <xdr:row>58</xdr:row>
      <xdr:rowOff>93625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84752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21171</xdr:rowOff>
    </xdr:from>
    <xdr:to>
      <xdr:col>10</xdr:col>
      <xdr:colOff>165100</xdr:colOff>
      <xdr:row>58</xdr:row>
      <xdr:rowOff>122771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113898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74295</xdr:rowOff>
    </xdr:from>
    <xdr:to>
      <xdr:col>6</xdr:col>
      <xdr:colOff>38100</xdr:colOff>
      <xdr:row>51</xdr:row>
      <xdr:rowOff>4445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20972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59618</xdr:rowOff>
    </xdr:from>
    <xdr:to>
      <xdr:col>24</xdr:col>
      <xdr:colOff>62865</xdr:colOff>
      <xdr:row>77</xdr:row>
      <xdr:rowOff>34310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2568"/>
          <a:ext cx="1270" cy="100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38137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34310</xdr:rowOff>
    </xdr:from>
    <xdr:to>
      <xdr:col>24</xdr:col>
      <xdr:colOff>152400</xdr:colOff>
      <xdr:row>77</xdr:row>
      <xdr:rowOff>34310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59618</xdr:rowOff>
    </xdr:from>
    <xdr:to>
      <xdr:col>24</xdr:col>
      <xdr:colOff>152400</xdr:colOff>
      <xdr:row>71</xdr:row>
      <xdr:rowOff>59618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34310</xdr:rowOff>
    </xdr:from>
    <xdr:to>
      <xdr:col>24</xdr:col>
      <xdr:colOff>63500</xdr:colOff>
      <xdr:row>77</xdr:row>
      <xdr:rowOff>127336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35960"/>
          <a:ext cx="838200" cy="9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17992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5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166565</xdr:rowOff>
    </xdr:from>
    <xdr:to>
      <xdr:col>24</xdr:col>
      <xdr:colOff>114300</xdr:colOff>
      <xdr:row>75</xdr:row>
      <xdr:rowOff>96715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5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127336</xdr:rowOff>
    </xdr:from>
    <xdr:to>
      <xdr:col>19</xdr:col>
      <xdr:colOff>177800</xdr:colOff>
      <xdr:row>77</xdr:row>
      <xdr:rowOff>169822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28986"/>
          <a:ext cx="889000" cy="4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56230</xdr:rowOff>
    </xdr:from>
    <xdr:to>
      <xdr:col>20</xdr:col>
      <xdr:colOff>38100</xdr:colOff>
      <xdr:row>75</xdr:row>
      <xdr:rowOff>157829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149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119890</xdr:rowOff>
    </xdr:from>
    <xdr:to>
      <xdr:col>15</xdr:col>
      <xdr:colOff>50800</xdr:colOff>
      <xdr:row>77</xdr:row>
      <xdr:rowOff>169822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21540"/>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121976</xdr:rowOff>
    </xdr:from>
    <xdr:to>
      <xdr:col>15</xdr:col>
      <xdr:colOff>101600</xdr:colOff>
      <xdr:row>76</xdr:row>
      <xdr:rowOff>52126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119890</xdr:rowOff>
    </xdr:from>
    <xdr:to>
      <xdr:col>10</xdr:col>
      <xdr:colOff>114300</xdr:colOff>
      <xdr:row>78</xdr:row>
      <xdr:rowOff>133071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21540"/>
          <a:ext cx="889000" cy="1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77856</xdr:rowOff>
    </xdr:from>
    <xdr:to>
      <xdr:col>10</xdr:col>
      <xdr:colOff>165100</xdr:colOff>
      <xdr:row>76</xdr:row>
      <xdr:rowOff>8006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73591</xdr:rowOff>
    </xdr:from>
    <xdr:to>
      <xdr:col>6</xdr:col>
      <xdr:colOff>38100</xdr:colOff>
      <xdr:row>77</xdr:row>
      <xdr:rowOff>3741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0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7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154960</xdr:rowOff>
    </xdr:from>
    <xdr:to>
      <xdr:col>24</xdr:col>
      <xdr:colOff>114300</xdr:colOff>
      <xdr:row>77</xdr:row>
      <xdr:rowOff>85110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69887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76536</xdr:rowOff>
    </xdr:from>
    <xdr:to>
      <xdr:col>20</xdr:col>
      <xdr:colOff>38100</xdr:colOff>
      <xdr:row>78</xdr:row>
      <xdr:rowOff>6686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169263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7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119022</xdr:rowOff>
    </xdr:from>
    <xdr:to>
      <xdr:col>15</xdr:col>
      <xdr:colOff>101600</xdr:colOff>
      <xdr:row>78</xdr:row>
      <xdr:rowOff>49172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40299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69090</xdr:rowOff>
    </xdr:from>
    <xdr:to>
      <xdr:col>10</xdr:col>
      <xdr:colOff>165100</xdr:colOff>
      <xdr:row>77</xdr:row>
      <xdr:rowOff>170690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161817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6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82271</xdr:rowOff>
    </xdr:from>
    <xdr:to>
      <xdr:col>6</xdr:col>
      <xdr:colOff>38100</xdr:colOff>
      <xdr:row>79</xdr:row>
      <xdr:rowOff>12421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3548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4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135151</xdr:rowOff>
    </xdr:from>
    <xdr:to>
      <xdr:col>24</xdr:col>
      <xdr:colOff>63500</xdr:colOff>
      <xdr:row>96</xdr:row>
      <xdr:rowOff>2037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2901"/>
          <a:ext cx="8382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44328</xdr:rowOff>
    </xdr:from>
    <xdr:to>
      <xdr:col>19</xdr:col>
      <xdr:colOff>177800</xdr:colOff>
      <xdr:row>95</xdr:row>
      <xdr:rowOff>135151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0628"/>
          <a:ext cx="889000" cy="26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44328</xdr:rowOff>
    </xdr:from>
    <xdr:to>
      <xdr:col>15</xdr:col>
      <xdr:colOff>50800</xdr:colOff>
      <xdr:row>95</xdr:row>
      <xdr:rowOff>37698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60628"/>
          <a:ext cx="889000" cy="1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37698</xdr:rowOff>
    </xdr:from>
    <xdr:to>
      <xdr:col>10</xdr:col>
      <xdr:colOff>114300</xdr:colOff>
      <xdr:row>96</xdr:row>
      <xdr:rowOff>129001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25448"/>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122687</xdr:rowOff>
    </xdr:from>
    <xdr:to>
      <xdr:col>24</xdr:col>
      <xdr:colOff>114300</xdr:colOff>
      <xdr:row>96</xdr:row>
      <xdr:rowOff>52837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145564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84351</xdr:rowOff>
    </xdr:from>
    <xdr:to>
      <xdr:col>20</xdr:col>
      <xdr:colOff>38100</xdr:colOff>
      <xdr:row>96</xdr:row>
      <xdr:rowOff>14501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31028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164978</xdr:rowOff>
    </xdr:from>
    <xdr:to>
      <xdr:col>15</xdr:col>
      <xdr:colOff>101600</xdr:colOff>
      <xdr:row>94</xdr:row>
      <xdr:rowOff>95128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111655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158348</xdr:rowOff>
    </xdr:from>
    <xdr:to>
      <xdr:col>10</xdr:col>
      <xdr:colOff>165100</xdr:colOff>
      <xdr:row>95</xdr:row>
      <xdr:rowOff>88498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78201</xdr:rowOff>
    </xdr:from>
    <xdr:to>
      <xdr:col>6</xdr:col>
      <xdr:colOff>38100</xdr:colOff>
      <xdr:row>97</xdr:row>
      <xdr:rowOff>8351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170928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21742</xdr:rowOff>
    </xdr:from>
    <xdr:to>
      <xdr:col>55</xdr:col>
      <xdr:colOff>0</xdr:colOff>
      <xdr:row>38</xdr:row>
      <xdr:rowOff>24943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3684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24943</xdr:rowOff>
    </xdr:from>
    <xdr:to>
      <xdr:col>50</xdr:col>
      <xdr:colOff>114300</xdr:colOff>
      <xdr:row>38</xdr:row>
      <xdr:rowOff>38202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4004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38</xdr:row>
      <xdr:rowOff>38202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83350"/>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43231</xdr:rowOff>
    </xdr:from>
    <xdr:to>
      <xdr:col>41</xdr:col>
      <xdr:colOff>50800</xdr:colOff>
      <xdr:row>37</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86881"/>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142392</xdr:rowOff>
    </xdr:from>
    <xdr:to>
      <xdr:col>55</xdr:col>
      <xdr:colOff>50800</xdr:colOff>
      <xdr:row>38</xdr:row>
      <xdr:rowOff>72543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57319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0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145593</xdr:rowOff>
    </xdr:from>
    <xdr:to>
      <xdr:col>50</xdr:col>
      <xdr:colOff>165100</xdr:colOff>
      <xdr:row>38</xdr:row>
      <xdr:rowOff>75743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66870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158852</xdr:rowOff>
    </xdr:from>
    <xdr:to>
      <xdr:col>46</xdr:col>
      <xdr:colOff>38100</xdr:colOff>
      <xdr:row>38</xdr:row>
      <xdr:rowOff>89002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80129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88900</xdr:rowOff>
    </xdr:from>
    <xdr:to>
      <xdr:col>41</xdr:col>
      <xdr:colOff>101600</xdr:colOff>
      <xdr:row>38</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163881</xdr:rowOff>
    </xdr:from>
    <xdr:to>
      <xdr:col>36</xdr:col>
      <xdr:colOff>165100</xdr:colOff>
      <xdr:row>37</xdr:row>
      <xdr:rowOff>94031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85158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2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81407</xdr:rowOff>
    </xdr:from>
    <xdr:to>
      <xdr:col>55</xdr:col>
      <xdr:colOff>0</xdr:colOff>
      <xdr:row>56</xdr:row>
      <xdr:rowOff>128804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82607"/>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81407</xdr:rowOff>
    </xdr:from>
    <xdr:to>
      <xdr:col>50</xdr:col>
      <xdr:colOff>114300</xdr:colOff>
      <xdr:row>57</xdr:row>
      <xdr:rowOff>67005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82607"/>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67005</xdr:rowOff>
    </xdr:from>
    <xdr:to>
      <xdr:col>45</xdr:col>
      <xdr:colOff>177800</xdr:colOff>
      <xdr:row>57</xdr:row>
      <xdr:rowOff>95199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3965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95199</xdr:rowOff>
    </xdr:from>
    <xdr:to>
      <xdr:col>41</xdr:col>
      <xdr:colOff>50800</xdr:colOff>
      <xdr:row>57</xdr:row>
      <xdr:rowOff>96114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78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78004</xdr:rowOff>
    </xdr:from>
    <xdr:to>
      <xdr:col>55</xdr:col>
      <xdr:colOff>50800</xdr:colOff>
      <xdr:row>57</xdr:row>
      <xdr:rowOff>8154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100881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30607</xdr:rowOff>
    </xdr:from>
    <xdr:to>
      <xdr:col>50</xdr:col>
      <xdr:colOff>165100</xdr:colOff>
      <xdr:row>56</xdr:row>
      <xdr:rowOff>132207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148734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16205</xdr:rowOff>
    </xdr:from>
    <xdr:to>
      <xdr:col>46</xdr:col>
      <xdr:colOff>38100</xdr:colOff>
      <xdr:row>57</xdr:row>
      <xdr:rowOff>117805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108932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44399</xdr:rowOff>
    </xdr:from>
    <xdr:to>
      <xdr:col>41</xdr:col>
      <xdr:colOff>101600</xdr:colOff>
      <xdr:row>57</xdr:row>
      <xdr:rowOff>145999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137126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45314</xdr:rowOff>
    </xdr:from>
    <xdr:to>
      <xdr:col>36</xdr:col>
      <xdr:colOff>165100</xdr:colOff>
      <xdr:row>57</xdr:row>
      <xdr:rowOff>146914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138041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1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31135</xdr:rowOff>
    </xdr:from>
    <xdr:to>
      <xdr:col>55</xdr:col>
      <xdr:colOff>0</xdr:colOff>
      <xdr:row>78</xdr:row>
      <xdr:rowOff>69310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4235"/>
          <a:ext cx="8382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144862</xdr:rowOff>
    </xdr:from>
    <xdr:to>
      <xdr:col>50</xdr:col>
      <xdr:colOff>114300</xdr:colOff>
      <xdr:row>78</xdr:row>
      <xdr:rowOff>31135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46512"/>
          <a:ext cx="889000" cy="5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144862</xdr:rowOff>
    </xdr:from>
    <xdr:to>
      <xdr:col>45</xdr:col>
      <xdr:colOff>177800</xdr:colOff>
      <xdr:row>78</xdr:row>
      <xdr:rowOff>74816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46512"/>
          <a:ext cx="889000" cy="1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6007</xdr:rowOff>
    </xdr:from>
    <xdr:to>
      <xdr:col>41</xdr:col>
      <xdr:colOff>50800</xdr:colOff>
      <xdr:row>78</xdr:row>
      <xdr:rowOff>74816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7910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18510</xdr:rowOff>
    </xdr:from>
    <xdr:to>
      <xdr:col>55</xdr:col>
      <xdr:colOff>50800</xdr:colOff>
      <xdr:row>78</xdr:row>
      <xdr:rowOff>120110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168387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151785</xdr:rowOff>
    </xdr:from>
    <xdr:to>
      <xdr:col>50</xdr:col>
      <xdr:colOff>165100</xdr:colOff>
      <xdr:row>78</xdr:row>
      <xdr:rowOff>81935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73062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94062</xdr:rowOff>
    </xdr:from>
    <xdr:to>
      <xdr:col>46</xdr:col>
      <xdr:colOff>38100</xdr:colOff>
      <xdr:row>78</xdr:row>
      <xdr:rowOff>24212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24016</xdr:rowOff>
    </xdr:from>
    <xdr:to>
      <xdr:col>41</xdr:col>
      <xdr:colOff>101600</xdr:colOff>
      <xdr:row>78</xdr:row>
      <xdr:rowOff>125616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116743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126657</xdr:rowOff>
    </xdr:from>
    <xdr:to>
      <xdr:col>36</xdr:col>
      <xdr:colOff>165100</xdr:colOff>
      <xdr:row>78</xdr:row>
      <xdr:rowOff>56807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47934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139605</xdr:rowOff>
    </xdr:from>
    <xdr:to>
      <xdr:col>55</xdr:col>
      <xdr:colOff>0</xdr:colOff>
      <xdr:row>96</xdr:row>
      <xdr:rowOff>27991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27355"/>
          <a:ext cx="8382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27991</xdr:rowOff>
    </xdr:from>
    <xdr:to>
      <xdr:col>50</xdr:col>
      <xdr:colOff>114300</xdr:colOff>
      <xdr:row>96</xdr:row>
      <xdr:rowOff>133738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7191"/>
          <a:ext cx="889000" cy="10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60585</xdr:rowOff>
    </xdr:from>
    <xdr:to>
      <xdr:col>45</xdr:col>
      <xdr:colOff>177800</xdr:colOff>
      <xdr:row>96</xdr:row>
      <xdr:rowOff>133738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1978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30905</xdr:rowOff>
    </xdr:from>
    <xdr:to>
      <xdr:col>41</xdr:col>
      <xdr:colOff>50800</xdr:colOff>
      <xdr:row>96</xdr:row>
      <xdr:rowOff>60585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90105"/>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88805</xdr:rowOff>
    </xdr:from>
    <xdr:to>
      <xdr:col>55</xdr:col>
      <xdr:colOff>50800</xdr:colOff>
      <xdr:row>96</xdr:row>
      <xdr:rowOff>18955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111682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148641</xdr:rowOff>
    </xdr:from>
    <xdr:to>
      <xdr:col>50</xdr:col>
      <xdr:colOff>165100</xdr:colOff>
      <xdr:row>96</xdr:row>
      <xdr:rowOff>78791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95318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82938</xdr:rowOff>
    </xdr:from>
    <xdr:to>
      <xdr:col>46</xdr:col>
      <xdr:colOff>38100</xdr:colOff>
      <xdr:row>97</xdr:row>
      <xdr:rowOff>13088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9785</xdr:rowOff>
    </xdr:from>
    <xdr:to>
      <xdr:col>41</xdr:col>
      <xdr:colOff>101600</xdr:colOff>
      <xdr:row>96</xdr:row>
      <xdr:rowOff>111385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127912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151555</xdr:rowOff>
    </xdr:from>
    <xdr:to>
      <xdr:col>36</xdr:col>
      <xdr:colOff>165100</xdr:colOff>
      <xdr:row>96</xdr:row>
      <xdr:rowOff>81705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98232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143728</xdr:rowOff>
    </xdr:from>
    <xdr:to>
      <xdr:col>85</xdr:col>
      <xdr:colOff>127000</xdr:colOff>
      <xdr:row>38</xdr:row>
      <xdr:rowOff>3193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7378"/>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143728</xdr:rowOff>
    </xdr:from>
    <xdr:to>
      <xdr:col>81</xdr:col>
      <xdr:colOff>50800</xdr:colOff>
      <xdr:row>38</xdr:row>
      <xdr:rowOff>28666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737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28666</xdr:rowOff>
    </xdr:from>
    <xdr:to>
      <xdr:col>76</xdr:col>
      <xdr:colOff>114300</xdr:colOff>
      <xdr:row>38</xdr:row>
      <xdr:rowOff>167894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3766"/>
          <a:ext cx="889000" cy="1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131753</xdr:rowOff>
    </xdr:from>
    <xdr:to>
      <xdr:col>71</xdr:col>
      <xdr:colOff>177800</xdr:colOff>
      <xdr:row>38</xdr:row>
      <xdr:rowOff>167894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6853"/>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123843</xdr:rowOff>
    </xdr:from>
    <xdr:to>
      <xdr:col>85</xdr:col>
      <xdr:colOff>177800</xdr:colOff>
      <xdr:row>38</xdr:row>
      <xdr:rowOff>53994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102270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92928</xdr:rowOff>
    </xdr:from>
    <xdr:to>
      <xdr:col>81</xdr:col>
      <xdr:colOff>101600</xdr:colOff>
      <xdr:row>38</xdr:row>
      <xdr:rowOff>23078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149316</xdr:rowOff>
    </xdr:from>
    <xdr:to>
      <xdr:col>76</xdr:col>
      <xdr:colOff>165100</xdr:colOff>
      <xdr:row>38</xdr:row>
      <xdr:rowOff>79466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70593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117094</xdr:rowOff>
    </xdr:from>
    <xdr:to>
      <xdr:col>72</xdr:col>
      <xdr:colOff>38100</xdr:colOff>
      <xdr:row>39</xdr:row>
      <xdr:rowOff>47244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38371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80953</xdr:rowOff>
    </xdr:from>
    <xdr:to>
      <xdr:col>67</xdr:col>
      <xdr:colOff>101600</xdr:colOff>
      <xdr:row>39</xdr:row>
      <xdr:rowOff>11103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7741</xdr:rowOff>
    </xdr:from>
    <xdr:to>
      <xdr:col>85</xdr:col>
      <xdr:colOff>127000</xdr:colOff>
      <xdr:row>57</xdr:row>
      <xdr:rowOff>141757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08941"/>
          <a:ext cx="838200" cy="3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141757</xdr:rowOff>
    </xdr:from>
    <xdr:to>
      <xdr:col>81</xdr:col>
      <xdr:colOff>50800</xdr:colOff>
      <xdr:row>57</xdr:row>
      <xdr:rowOff>165446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14407"/>
          <a:ext cx="889000" cy="2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165446</xdr:rowOff>
    </xdr:from>
    <xdr:to>
      <xdr:col>76</xdr:col>
      <xdr:colOff>114300</xdr:colOff>
      <xdr:row>58</xdr:row>
      <xdr:rowOff>11255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3809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95438</xdr:rowOff>
    </xdr:from>
    <xdr:to>
      <xdr:col>71</xdr:col>
      <xdr:colOff>177800</xdr:colOff>
      <xdr:row>58</xdr:row>
      <xdr:rowOff>11255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96638"/>
          <a:ext cx="889000" cy="2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128391</xdr:rowOff>
    </xdr:from>
    <xdr:to>
      <xdr:col>85</xdr:col>
      <xdr:colOff>177800</xdr:colOff>
      <xdr:row>56</xdr:row>
      <xdr:rowOff>58541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106818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90957</xdr:rowOff>
    </xdr:from>
    <xdr:to>
      <xdr:col>81</xdr:col>
      <xdr:colOff>101600</xdr:colOff>
      <xdr:row>58</xdr:row>
      <xdr:rowOff>21107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6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114646</xdr:rowOff>
    </xdr:from>
    <xdr:to>
      <xdr:col>76</xdr:col>
      <xdr:colOff>165100</xdr:colOff>
      <xdr:row>58</xdr:row>
      <xdr:rowOff>44796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35923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8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131905</xdr:rowOff>
    </xdr:from>
    <xdr:to>
      <xdr:col>72</xdr:col>
      <xdr:colOff>38100</xdr:colOff>
      <xdr:row>58</xdr:row>
      <xdr:rowOff>62055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53182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44638</xdr:rowOff>
    </xdr:from>
    <xdr:to>
      <xdr:col>67</xdr:col>
      <xdr:colOff>101600</xdr:colOff>
      <xdr:row>56</xdr:row>
      <xdr:rowOff>146238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162765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2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137413</xdr:rowOff>
    </xdr:from>
    <xdr:to>
      <xdr:col>85</xdr:col>
      <xdr:colOff>127000</xdr:colOff>
      <xdr:row>79</xdr:row>
      <xdr:rowOff>98008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10513"/>
          <a:ext cx="838200" cy="13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137413</xdr:rowOff>
    </xdr:from>
    <xdr:to>
      <xdr:col>81</xdr:col>
      <xdr:colOff>50800</xdr:colOff>
      <xdr:row>79</xdr:row>
      <xdr:rowOff>71120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1051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71120</xdr:rowOff>
    </xdr:from>
    <xdr:to>
      <xdr:col>76</xdr:col>
      <xdr:colOff>114300</xdr:colOff>
      <xdr:row>79</xdr:row>
      <xdr:rowOff>82223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567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82223</xdr:rowOff>
    </xdr:from>
    <xdr:to>
      <xdr:col>71</xdr:col>
      <xdr:colOff>177800</xdr:colOff>
      <xdr:row>79</xdr:row>
      <xdr:rowOff>82986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62677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47208</xdr:rowOff>
    </xdr:from>
    <xdr:to>
      <xdr:col>85</xdr:col>
      <xdr:colOff>177800</xdr:colOff>
      <xdr:row>79</xdr:row>
      <xdr:rowOff>148808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133585</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86613</xdr:rowOff>
    </xdr:from>
    <xdr:to>
      <xdr:col>81</xdr:col>
      <xdr:colOff>101600</xdr:colOff>
      <xdr:row>79</xdr:row>
      <xdr:rowOff>16763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33290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20320</xdr:rowOff>
    </xdr:from>
    <xdr:to>
      <xdr:col>76</xdr:col>
      <xdr:colOff>165100</xdr:colOff>
      <xdr:row>79</xdr:row>
      <xdr:rowOff>121920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113047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31423</xdr:rowOff>
    </xdr:from>
    <xdr:to>
      <xdr:col>72</xdr:col>
      <xdr:colOff>38100</xdr:colOff>
      <xdr:row>79</xdr:row>
      <xdr:rowOff>133023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124150</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6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32186</xdr:rowOff>
    </xdr:from>
    <xdr:to>
      <xdr:col>67</xdr:col>
      <xdr:colOff>101600</xdr:colOff>
      <xdr:row>79</xdr:row>
      <xdr:rowOff>133786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124913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8621</xdr:rowOff>
    </xdr:from>
    <xdr:to>
      <xdr:col>85</xdr:col>
      <xdr:colOff>127000</xdr:colOff>
      <xdr:row>99</xdr:row>
      <xdr:rowOff>16393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98217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160274</xdr:rowOff>
    </xdr:from>
    <xdr:to>
      <xdr:col>81</xdr:col>
      <xdr:colOff>50800</xdr:colOff>
      <xdr:row>99</xdr:row>
      <xdr:rowOff>8621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96237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160274</xdr:rowOff>
    </xdr:from>
    <xdr:to>
      <xdr:col>76</xdr:col>
      <xdr:colOff>114300</xdr:colOff>
      <xdr:row>99</xdr:row>
      <xdr:rowOff>23502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962374"/>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23502</xdr:rowOff>
    </xdr:from>
    <xdr:to>
      <xdr:col>71</xdr:col>
      <xdr:colOff>177800</xdr:colOff>
      <xdr:row>99</xdr:row>
      <xdr:rowOff>44145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997052"/>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137043</xdr:rowOff>
    </xdr:from>
    <xdr:to>
      <xdr:col>85</xdr:col>
      <xdr:colOff>177800</xdr:colOff>
      <xdr:row>99</xdr:row>
      <xdr:rowOff>67193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9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51970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129271</xdr:rowOff>
    </xdr:from>
    <xdr:to>
      <xdr:col>81</xdr:col>
      <xdr:colOff>101600</xdr:colOff>
      <xdr:row>99</xdr:row>
      <xdr:rowOff>59421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9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50548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70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109474</xdr:rowOff>
    </xdr:from>
    <xdr:to>
      <xdr:col>76</xdr:col>
      <xdr:colOff>165100</xdr:colOff>
      <xdr:row>99</xdr:row>
      <xdr:rowOff>39624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9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30751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70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144152</xdr:rowOff>
    </xdr:from>
    <xdr:to>
      <xdr:col>72</xdr:col>
      <xdr:colOff>38100</xdr:colOff>
      <xdr:row>99</xdr:row>
      <xdr:rowOff>74302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9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70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164795</xdr:rowOff>
    </xdr:from>
    <xdr:to>
      <xdr:col>67</xdr:col>
      <xdr:colOff>101600</xdr:colOff>
      <xdr:row>99</xdr:row>
      <xdr:rowOff>94945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96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86072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705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民生費については、住民一人当たりのコストが</a:t>
          </a:r>
          <a:r>
            <a:rPr kumimoji="1" lang="en-US" altLang="ja-JP" sz="1100">
              <a:solidFill>
                <a:schemeClr val="dk1"/>
              </a:solidFill>
              <a:effectLst/>
              <a:latin typeface="+mn-lt"/>
              <a:ea typeface="+mn-ea"/>
              <a:cs typeface="+mn-cs"/>
            </a:rPr>
            <a:t>162,386</a:t>
          </a:r>
          <a:r>
            <a:rPr kumimoji="1" lang="ja-JP" altLang="ja-JP" sz="1100">
              <a:solidFill>
                <a:schemeClr val="dk1"/>
              </a:solidFill>
              <a:effectLst/>
              <a:latin typeface="+mn-lt"/>
              <a:ea typeface="+mn-ea"/>
              <a:cs typeface="+mn-cs"/>
            </a:rPr>
            <a:t>円となっており、類似団体の中では最も低い値となっている。これは、生活保護費や障がい者等の社会福祉費に係る扶助費が他の類似団体と比較して低いことが主な要因となっている。令和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の増等により、前年度と比較して</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％の増となっている。扶助費等の社会保障関連経費が多い民生費は今後も増加が見込まれるため、値の推移は注視していく必要がある。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については、住民一人当たりのコストが</a:t>
          </a:r>
          <a:r>
            <a:rPr kumimoji="1" lang="en-US" altLang="ja-JP" sz="1100">
              <a:solidFill>
                <a:schemeClr val="dk1"/>
              </a:solidFill>
              <a:effectLst/>
              <a:latin typeface="+mn-lt"/>
              <a:ea typeface="+mn-ea"/>
              <a:cs typeface="+mn-cs"/>
            </a:rPr>
            <a:t>52,618</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（仮）西部学校給食センター整備運営事業費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費については、住民一人当たりのコストが</a:t>
          </a:r>
          <a:r>
            <a:rPr kumimoji="1" lang="en-US" altLang="ja-JP" sz="1100">
              <a:solidFill>
                <a:schemeClr val="dk1"/>
              </a:solidFill>
              <a:effectLst/>
              <a:latin typeface="+mn-lt"/>
              <a:ea typeface="+mn-ea"/>
              <a:cs typeface="+mn-cs"/>
            </a:rPr>
            <a:t>36,012</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財政調整基金積立金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令和６年度末残高については、前年度の剰余金の積立てや予算積立を行ったものの、人件費、社会保障関連経費、大型事業による普通建設事業費の増等の財源として多額の取崩しを行ったため前年度と比較して減となった。また、標準財政規模は標準税収入額等の増により増となったため、標準財政規模比では</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実質収支額については、形式収支が増加したことにより前年度と比較して増となり、標準財政規模比では</a:t>
          </a:r>
          <a:r>
            <a:rPr kumimoji="1" lang="en-US" altLang="ja-JP" sz="1200">
              <a:latin typeface="ＭＳ ゴシック" pitchFamily="49" charset="-128"/>
              <a:ea typeface="ＭＳ ゴシック" pitchFamily="49" charset="-128"/>
            </a:rPr>
            <a:t>1.09</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いずれの会計においても赤字額はなく、健全な財政運営を維持できているものと捉えている。</a:t>
          </a:r>
        </a:p>
        <a:p>
          <a:r>
            <a:rPr kumimoji="1" lang="ja-JP" altLang="en-US" sz="1300">
              <a:latin typeface="ＭＳ ゴシック" pitchFamily="49" charset="-128"/>
              <a:ea typeface="ＭＳ ゴシック" pitchFamily="49" charset="-128"/>
            </a:rPr>
            <a:t>　令和６年度の資金剰余額（黒字額）について、病院事業においては、流動資産の現金及び預金の減等により資金剰余額が減少したこと等により比率が低下した。今後も引き続き収支改善のため、紹介患者及び新入院患者増加施策、診療報酬増加及び費用削減施策に取り組んでいく。</a:t>
          </a:r>
        </a:p>
        <a:p>
          <a:r>
            <a:rPr kumimoji="1" lang="ja-JP" altLang="en-US" sz="1300">
              <a:latin typeface="ＭＳ ゴシック" pitchFamily="49" charset="-128"/>
              <a:ea typeface="ＭＳ ゴシック" pitchFamily="49" charset="-128"/>
            </a:rPr>
            <a:t>　水道事業においても、流動資産の現金及び預金の減等により資金剰余額が減少したこと等により比率は減少した。下水道事業においては、流動負債の未払金及び未払費用が減少したものの、流動資産の現金及び預金の減等により資金剰余額も減少したこと等により比率は減少した。水道事業及び下水道事業では、今後老朽化した管渠及び施設の更新対策に多額の費用が必要となっていくが、人口減少等による料金収入の減少が懸念されるため、経営の合理化や経営基盤の強化に取り組む必要がある。</a:t>
          </a:r>
        </a:p>
        <a:p>
          <a:r>
            <a:rPr kumimoji="1" lang="ja-JP" altLang="en-US" sz="1300">
              <a:latin typeface="ＭＳ ゴシック" pitchFamily="49" charset="-128"/>
              <a:ea typeface="ＭＳ ゴシック" pitchFamily="49" charset="-128"/>
            </a:rPr>
            <a:t>　阿知和地区工業団地造成事業特別会計においては、前年度は資金剰余額・不足額が０のため比率も</a:t>
          </a:r>
          <a:r>
            <a:rPr kumimoji="1" lang="en-US" altLang="ja-JP" sz="1300">
              <a:latin typeface="ＭＳ ゴシック" pitchFamily="49" charset="-128"/>
              <a:ea typeface="ＭＳ ゴシック" pitchFamily="49" charset="-128"/>
            </a:rPr>
            <a:t>0.0</a:t>
          </a:r>
          <a:r>
            <a:rPr kumimoji="1" lang="ja-JP" altLang="en-US" sz="1300">
              <a:latin typeface="ＭＳ ゴシック" pitchFamily="49" charset="-128"/>
              <a:ea typeface="ＭＳ ゴシック" pitchFamily="49" charset="-128"/>
            </a:rPr>
            <a:t>％であったが、令和６年度は土地収入見込額が皆増したこと等により資金譲与額が増加し、比率が増加した。</a:t>
          </a:r>
        </a:p>
        <a:p>
          <a:r>
            <a:rPr kumimoji="1" lang="ja-JP" altLang="en-US" sz="13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157661100</v>
      </c>
      <c r="BO4" s="371"/>
      <c r="BP4" s="371"/>
      <c r="BQ4" s="371"/>
      <c r="BR4" s="371"/>
      <c r="BS4" s="371"/>
      <c r="BT4" s="371"/>
      <c r="BU4" s="372"/>
      <c r="BV4" s="370">
        <v>151859262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6.9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148384455</v>
      </c>
      <c r="BO5" s="408"/>
      <c r="BP5" s="408"/>
      <c r="BQ5" s="408"/>
      <c r="BR5" s="408"/>
      <c r="BS5" s="408"/>
      <c r="BT5" s="408"/>
      <c r="BU5" s="409"/>
      <c r="BV5" s="407">
        <v>143415246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93.1</v>
      </c>
      <c r="CU5" s="405"/>
      <c r="CV5" s="405"/>
      <c r="CW5" s="405"/>
      <c r="CX5" s="405"/>
      <c r="CY5" s="405"/>
      <c r="CZ5" s="405"/>
      <c r="DA5" s="406"/>
      <c r="DB5" s="404">
        <v>91.9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9276645</v>
      </c>
      <c r="BO6" s="408"/>
      <c r="BP6" s="408"/>
      <c r="BQ6" s="408"/>
      <c r="BR6" s="408"/>
      <c r="BS6" s="408"/>
      <c r="BT6" s="408"/>
      <c r="BU6" s="409"/>
      <c r="BV6" s="407">
        <v>8444016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91.9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2817243</v>
      </c>
      <c r="BO7" s="408"/>
      <c r="BP7" s="408"/>
      <c r="BQ7" s="408"/>
      <c r="BR7" s="408"/>
      <c r="BS7" s="408"/>
      <c r="BT7" s="408"/>
      <c r="BU7" s="409"/>
      <c r="BV7" s="407">
        <v>2955445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80406137</v>
      </c>
      <c r="CU7" s="408"/>
      <c r="CV7" s="408"/>
      <c r="CW7" s="408"/>
      <c r="CX7" s="408"/>
      <c r="CY7" s="408"/>
      <c r="CZ7" s="408"/>
      <c r="DA7" s="409"/>
      <c r="DB7" s="407">
        <v>79085432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6459402</v>
      </c>
      <c r="BO8" s="408"/>
      <c r="BP8" s="408"/>
      <c r="BQ8" s="408"/>
      <c r="BR8" s="408"/>
      <c r="BS8" s="408"/>
      <c r="BT8" s="408"/>
      <c r="BU8" s="409"/>
      <c r="BV8" s="407">
        <v>5488571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1</v>
      </c>
      <c r="CU8" s="448"/>
      <c r="CV8" s="448"/>
      <c r="CW8" s="448"/>
      <c r="CX8" s="448"/>
      <c r="CY8" s="448"/>
      <c r="CZ8" s="448"/>
      <c r="DA8" s="449"/>
      <c r="DB8" s="447">
        <v>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384654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970831</v>
      </c>
      <c r="BO9" s="408"/>
      <c r="BP9" s="408"/>
      <c r="BQ9" s="408"/>
      <c r="BR9" s="408"/>
      <c r="BS9" s="408"/>
      <c r="BT9" s="408"/>
      <c r="BU9" s="409"/>
      <c r="BV9" s="407">
        <v>-1807366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6.2</v>
      </c>
      <c r="CU9" s="405"/>
      <c r="CV9" s="405"/>
      <c r="CW9" s="405"/>
      <c r="CX9" s="405"/>
      <c r="CY9" s="405"/>
      <c r="CZ9" s="405"/>
      <c r="DA9" s="406"/>
      <c r="DB9" s="404">
        <v>6.3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381051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2333742</v>
      </c>
      <c r="BO10" s="408"/>
      <c r="BP10" s="408"/>
      <c r="BQ10" s="408"/>
      <c r="BR10" s="408"/>
      <c r="BS10" s="408"/>
      <c r="BT10" s="408"/>
      <c r="BU10" s="409"/>
      <c r="BV10" s="407">
        <v>6494127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382656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7423659</v>
      </c>
      <c r="BO12" s="408"/>
      <c r="BP12" s="408"/>
      <c r="BQ12" s="408"/>
      <c r="BR12" s="408"/>
      <c r="BS12" s="408"/>
      <c r="BT12" s="408"/>
      <c r="BU12" s="409"/>
      <c r="BV12" s="407">
        <v>10919246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368212</v>
      </c>
      <c r="S13" s="492"/>
      <c r="T13" s="492"/>
      <c r="U13" s="492"/>
      <c r="V13" s="493"/>
      <c r="W13" s="423" t="s">
        <v>131</v>
      </c>
      <c r="X13" s="424"/>
      <c r="Y13" s="424"/>
      <c r="Z13" s="424"/>
      <c r="AA13" s="424"/>
      <c r="AB13" s="414"/>
      <c r="AC13" s="458">
        <v>2484</v>
      </c>
      <c r="AD13" s="459"/>
      <c r="AE13" s="459"/>
      <c r="AF13" s="459"/>
      <c r="AG13" s="501"/>
      <c r="AH13" s="458">
        <v>2752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-4119086</v>
      </c>
      <c r="BO13" s="408"/>
      <c r="BP13" s="408"/>
      <c r="BQ13" s="408"/>
      <c r="BR13" s="408"/>
      <c r="BS13" s="408"/>
      <c r="BT13" s="408"/>
      <c r="BU13" s="409"/>
      <c r="BV13" s="407">
        <v>-6232485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383915</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370167</v>
      </c>
      <c r="S15" s="492"/>
      <c r="T15" s="492"/>
      <c r="U15" s="492"/>
      <c r="V15" s="493"/>
      <c r="W15" s="423" t="s">
        <v>137</v>
      </c>
      <c r="X15" s="424"/>
      <c r="Y15" s="424"/>
      <c r="Z15" s="424"/>
      <c r="AA15" s="424"/>
      <c r="AB15" s="414"/>
      <c r="AC15" s="458">
        <v>72551</v>
      </c>
      <c r="AD15" s="459"/>
      <c r="AE15" s="459"/>
      <c r="AF15" s="459"/>
      <c r="AG15" s="501"/>
      <c r="AH15" s="458">
        <v>75226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62628373</v>
      </c>
      <c r="BO15" s="371"/>
      <c r="BP15" s="371"/>
      <c r="BQ15" s="371"/>
      <c r="BR15" s="371"/>
      <c r="BS15" s="371"/>
      <c r="BT15" s="371"/>
      <c r="BU15" s="372"/>
      <c r="BV15" s="370">
        <v>61784163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v>
      </c>
      <c r="AD16" s="495"/>
      <c r="AE16" s="495"/>
      <c r="AF16" s="495"/>
      <c r="AG16" s="496"/>
      <c r="AH16" s="494">
        <v>39.9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62790890</v>
      </c>
      <c r="BO16" s="408"/>
      <c r="BP16" s="408"/>
      <c r="BQ16" s="408"/>
      <c r="BR16" s="408"/>
      <c r="BS16" s="408"/>
      <c r="BT16" s="408"/>
      <c r="BU16" s="409"/>
      <c r="BV16" s="407">
        <v>61051109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110818</v>
      </c>
      <c r="AD17" s="459"/>
      <c r="AE17" s="459"/>
      <c r="AF17" s="459"/>
      <c r="AG17" s="501"/>
      <c r="AH17" s="458">
        <v>110448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80243620</v>
      </c>
      <c r="BO17" s="408"/>
      <c r="BP17" s="408"/>
      <c r="BQ17" s="408"/>
      <c r="BR17" s="408"/>
      <c r="BS17" s="408"/>
      <c r="BT17" s="408"/>
      <c r="BU17" s="409"/>
      <c r="BV17" s="407">
        <v>79085432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387.2</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58.6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77990534</v>
      </c>
      <c r="BO18" s="408"/>
      <c r="BP18" s="408"/>
      <c r="BQ18" s="408"/>
      <c r="BR18" s="408"/>
      <c r="BS18" s="408"/>
      <c r="BT18" s="408"/>
      <c r="BU18" s="409"/>
      <c r="BV18" s="407">
        <v>74006455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107143832</v>
      </c>
      <c r="BO19" s="408"/>
      <c r="BP19" s="408"/>
      <c r="BQ19" s="408"/>
      <c r="BR19" s="408"/>
      <c r="BS19" s="408"/>
      <c r="BT19" s="408"/>
      <c r="BU19" s="409"/>
      <c r="BV19" s="407">
        <v>107507163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156619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52439993</v>
      </c>
      <c r="BO22" s="371"/>
      <c r="BP22" s="371"/>
      <c r="BQ22" s="371"/>
      <c r="BR22" s="371"/>
      <c r="BS22" s="371"/>
      <c r="BT22" s="371"/>
      <c r="BU22" s="372"/>
      <c r="BV22" s="370">
        <v>53109199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41522348</v>
      </c>
      <c r="BO23" s="408"/>
      <c r="BP23" s="408"/>
      <c r="BQ23" s="408"/>
      <c r="BR23" s="408"/>
      <c r="BS23" s="408"/>
      <c r="BT23" s="408"/>
      <c r="BU23" s="409"/>
      <c r="BV23" s="407">
        <v>40593685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11160</v>
      </c>
      <c r="R24" s="459"/>
      <c r="S24" s="459"/>
      <c r="T24" s="459"/>
      <c r="U24" s="459"/>
      <c r="V24" s="501"/>
      <c r="W24" s="553"/>
      <c r="X24" s="554"/>
      <c r="Y24" s="555"/>
      <c r="Z24" s="457" t="s">
        <v>162</v>
      </c>
      <c r="AA24" s="437"/>
      <c r="AB24" s="437"/>
      <c r="AC24" s="437"/>
      <c r="AD24" s="437"/>
      <c r="AE24" s="437"/>
      <c r="AF24" s="437"/>
      <c r="AG24" s="438"/>
      <c r="AH24" s="458">
        <v>2473</v>
      </c>
      <c r="AI24" s="459"/>
      <c r="AJ24" s="459"/>
      <c r="AK24" s="459"/>
      <c r="AL24" s="501"/>
      <c r="AM24" s="458">
        <v>7250836</v>
      </c>
      <c r="AN24" s="459"/>
      <c r="AO24" s="459"/>
      <c r="AP24" s="459"/>
      <c r="AQ24" s="459"/>
      <c r="AR24" s="501"/>
      <c r="AS24" s="458">
        <v>2932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44975449</v>
      </c>
      <c r="BO24" s="408"/>
      <c r="BP24" s="408"/>
      <c r="BQ24" s="408"/>
      <c r="BR24" s="408"/>
      <c r="BS24" s="408"/>
      <c r="BT24" s="408"/>
      <c r="BU24" s="409"/>
      <c r="BV24" s="407">
        <v>44225277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9370</v>
      </c>
      <c r="R25" s="459"/>
      <c r="S25" s="459"/>
      <c r="T25" s="459"/>
      <c r="U25" s="459"/>
      <c r="V25" s="501"/>
      <c r="W25" s="553"/>
      <c r="X25" s="554"/>
      <c r="Y25" s="555"/>
      <c r="Z25" s="457" t="s">
        <v>165</v>
      </c>
      <c r="AA25" s="437"/>
      <c r="AB25" s="437"/>
      <c r="AC25" s="437"/>
      <c r="AD25" s="437"/>
      <c r="AE25" s="437"/>
      <c r="AF25" s="437"/>
      <c r="AG25" s="438"/>
      <c r="AH25" s="458">
        <v>400</v>
      </c>
      <c r="AI25" s="459"/>
      <c r="AJ25" s="459"/>
      <c r="AK25" s="459"/>
      <c r="AL25" s="501"/>
      <c r="AM25" s="458">
        <v>1192800</v>
      </c>
      <c r="AN25" s="459"/>
      <c r="AO25" s="459"/>
      <c r="AP25" s="459"/>
      <c r="AQ25" s="459"/>
      <c r="AR25" s="501"/>
      <c r="AS25" s="458">
        <v>2982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32445984</v>
      </c>
      <c r="BO25" s="371"/>
      <c r="BP25" s="371"/>
      <c r="BQ25" s="371"/>
      <c r="BR25" s="371"/>
      <c r="BS25" s="371"/>
      <c r="BT25" s="371"/>
      <c r="BU25" s="372"/>
      <c r="BV25" s="370">
        <v>32395170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7420</v>
      </c>
      <c r="R26" s="459"/>
      <c r="S26" s="459"/>
      <c r="T26" s="459"/>
      <c r="U26" s="459"/>
      <c r="V26" s="501"/>
      <c r="W26" s="553"/>
      <c r="X26" s="554"/>
      <c r="Y26" s="555"/>
      <c r="Z26" s="457" t="s">
        <v>168</v>
      </c>
      <c r="AA26" s="559"/>
      <c r="AB26" s="559"/>
      <c r="AC26" s="559"/>
      <c r="AD26" s="559"/>
      <c r="AE26" s="559"/>
      <c r="AF26" s="559"/>
      <c r="AG26" s="560"/>
      <c r="AH26" s="458">
        <v>285</v>
      </c>
      <c r="AI26" s="459"/>
      <c r="AJ26" s="459"/>
      <c r="AK26" s="459"/>
      <c r="AL26" s="501"/>
      <c r="AM26" s="458">
        <v>820230</v>
      </c>
      <c r="AN26" s="459"/>
      <c r="AO26" s="459"/>
      <c r="AP26" s="459"/>
      <c r="AQ26" s="459"/>
      <c r="AR26" s="501"/>
      <c r="AS26" s="458">
        <v>2878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7360</v>
      </c>
      <c r="R27" s="459"/>
      <c r="S27" s="459"/>
      <c r="T27" s="459"/>
      <c r="U27" s="459"/>
      <c r="V27" s="501"/>
      <c r="W27" s="553"/>
      <c r="X27" s="554"/>
      <c r="Y27" s="555"/>
      <c r="Z27" s="457" t="s">
        <v>171</v>
      </c>
      <c r="AA27" s="437"/>
      <c r="AB27" s="437"/>
      <c r="AC27" s="437"/>
      <c r="AD27" s="437"/>
      <c r="AE27" s="437"/>
      <c r="AF27" s="437"/>
      <c r="AG27" s="438"/>
      <c r="AH27" s="458">
        <v>91</v>
      </c>
      <c r="AI27" s="459"/>
      <c r="AJ27" s="459"/>
      <c r="AK27" s="459"/>
      <c r="AL27" s="501"/>
      <c r="AM27" s="458">
        <v>275887</v>
      </c>
      <c r="AN27" s="459"/>
      <c r="AO27" s="459"/>
      <c r="AP27" s="459"/>
      <c r="AQ27" s="459"/>
      <c r="AR27" s="501"/>
      <c r="AS27" s="458">
        <v>3032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9085589</v>
      </c>
      <c r="BO28" s="371"/>
      <c r="BP28" s="371"/>
      <c r="BQ28" s="371"/>
      <c r="BR28" s="371"/>
      <c r="BS28" s="371"/>
      <c r="BT28" s="371"/>
      <c r="BU28" s="372"/>
      <c r="BV28" s="370">
        <v>11375506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35</v>
      </c>
      <c r="M29" s="459"/>
      <c r="N29" s="459"/>
      <c r="O29" s="459"/>
      <c r="P29" s="501"/>
      <c r="Q29" s="458">
        <v>6140</v>
      </c>
      <c r="R29" s="459"/>
      <c r="S29" s="459"/>
      <c r="T29" s="459"/>
      <c r="U29" s="459"/>
      <c r="V29" s="501"/>
      <c r="W29" s="556"/>
      <c r="X29" s="557"/>
      <c r="Y29" s="558"/>
      <c r="Z29" s="457" t="s">
        <v>177</v>
      </c>
      <c r="AA29" s="437"/>
      <c r="AB29" s="437"/>
      <c r="AC29" s="437"/>
      <c r="AD29" s="437"/>
      <c r="AE29" s="437"/>
      <c r="AF29" s="437"/>
      <c r="AG29" s="438"/>
      <c r="AH29" s="458">
        <v>2564</v>
      </c>
      <c r="AI29" s="459"/>
      <c r="AJ29" s="459"/>
      <c r="AK29" s="459"/>
      <c r="AL29" s="501"/>
      <c r="AM29" s="458">
        <v>7526723</v>
      </c>
      <c r="AN29" s="459"/>
      <c r="AO29" s="459"/>
      <c r="AP29" s="459"/>
      <c r="AQ29" s="459"/>
      <c r="AR29" s="501"/>
      <c r="AS29" s="458">
        <v>2936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16840870</v>
      </c>
      <c r="BO30" s="527"/>
      <c r="BP30" s="527"/>
      <c r="BQ30" s="527"/>
      <c r="BR30" s="527"/>
      <c r="BS30" s="527"/>
      <c r="BT30" s="527"/>
      <c r="BU30" s="528"/>
      <c r="BV30" s="526">
        <v>16641504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7</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IF('各会計、関係団体の財政状況及び健全化判断比率'!B34="","",'各会計、関係団体の財政状況及び健全化判断比率'!B34)</f>
        <v>阿知和地区工業団地造成事業特別会計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岡崎市額田郡模範造林組合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岡崎市土地開発公社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継続契約集合支払特別会計</v>
      </c>
      <c r="F35" s="598"/>
      <c r="G35" s="598"/>
      <c r="H35" s="598"/>
      <c r="I35" s="598"/>
      <c r="J35" s="598"/>
      <c r="K35" s="598"/>
      <c r="L35" s="598"/>
      <c r="M35" s="598"/>
      <c r="N35" s="598"/>
      <c r="O35" s="598"/>
      <c r="P35" s="598"/>
      <c r="Q35" s="598"/>
      <c r="R35" s="598"/>
      <c r="S35" s="598"/>
      <c r="T35" s="169"/>
      <c r="U35" s="597">
        <f>IF(W35="","",U34+1)</f>
        <v>8</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愛知県後期高齢者医療広域連合（一般会計）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公益財団法人岡崎幸田勤労者共済会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額田北部診療所特別会計</v>
      </c>
      <c r="F36" s="598"/>
      <c r="G36" s="598"/>
      <c r="H36" s="598"/>
      <c r="I36" s="598"/>
      <c r="J36" s="598"/>
      <c r="K36" s="598"/>
      <c r="L36" s="598"/>
      <c r="M36" s="598"/>
      <c r="N36" s="598"/>
      <c r="O36" s="598"/>
      <c r="P36" s="598"/>
      <c r="Q36" s="598"/>
      <c r="R36" s="598"/>
      <c r="S36" s="598"/>
      <c r="T36" s="169"/>
      <c r="U36" s="597">
        <f t="shared" ref="U36:U43" si="4">IF(W36="","",U35+1)</f>
        <v>9</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愛知県後期高齢者医療広域連合（後期高齢者医療特別会計）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株式会社岡崎情報開発センター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こども発達医療センター特別会計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公益財団法人岡崎市スポーツ協会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f t="shared" ref="C38:C43" si="5">IF(E38="","",C37+1)</f>
        <v>5</v>
      </c>
      <c r="D38" s="597"/>
      <c r="E38" s="598" t="str">
        <f>IF('各会計、関係団体の財政状況及び健全化判断比率'!B11="","",'各会計、関係団体の財政状況及び健全化判断比率'!B11)</f>
        <v>岡崎駅東土地区画整理事業清算金特別会計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21</v>
      </c>
      <c r="CP38" s="597"/>
      <c r="CQ38" s="598" t="str">
        <f>IF('各会計、関係団体の財政状況及び健全化判断比率'!BS11="","",'各会計、関係団体の財政状況及び健全化判断比率'!BS11)</f>
        <v>公益財団法人岡崎市学校給食協会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f t="shared" si="5"/>
        <v>6</v>
      </c>
      <c r="D39" s="597"/>
      <c r="E39" s="598" t="str">
        <f>IF('各会計、関係団体の財政状況及び健全化判断比率'!B12="","",'各会計、関係団体の財政状況及び健全化判断比率'!B12)</f>
        <v>母子父子寡婦福祉資金貸付事業特別会計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22</v>
      </c>
      <c r="CP39" s="597"/>
      <c r="CQ39" s="598" t="str">
        <f>IF('各会計、関係団体の財政状況及び健全化判断比率'!BS12="","",'各会計、関係団体の財政状況及び健全化判断比率'!BS12)</f>
        <v>株式会社岡崎さくら電力</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23</v>
      </c>
      <c r="CP40" s="597"/>
      <c r="CQ40" s="598" t="str">
        <f>IF('各会計、関係団体の財政状況及び健全化判断比率'!BS13="","",'各会計、関係団体の財政状況及び健全化判断比率'!BS13)</f>
        <v>株式会社もりまち</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AXr3SC7yiDviIMtYdrIvIGnUF4QMRxrEL8ATZU5NWLVNYxJGFLlxDKBwcKx6V/4StalYjZ3bPlHxN1qb2o1EA==" saltValue="H/rKAJzcQ01RDhE8qUyM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2" t="s">
        <v>542</v>
      </c>
      <c r="D34" s="1152"/>
      <c r="E34" s="1153"/>
      <c r="F34" s="32">
        <v>15.79</v>
      </c>
      <c r="G34" s="33">
        <v>16.39</v>
      </c>
      <c r="H34" s="33">
        <v>16.46</v>
      </c>
      <c r="I34" s="33">
        <v>15.84</v>
      </c>
      <c r="J34" s="34">
        <v>14.17</v>
      </c>
      <c r="K34" s="22"/>
      <c r="L34" s="22"/>
      <c r="M34" s="22"/>
      <c r="N34" s="22"/>
      <c r="O34" s="22"/>
      <c r="P34" s="22"/>
    </row>
    <row r="35" spans="1:16" ht="39" customHeight="1" x14ac:dyDescent="0.2">
      <c r="A35" s="22"/>
      <c r="B35" s="35"/>
      <c r="C35" s="1146" t="s">
        <v>543</v>
      </c>
      <c r="D35" s="1147"/>
      <c r="E35" s="1148"/>
      <c r="F35" s="36">
        <v>7.75</v>
      </c>
      <c r="G35" s="37">
        <v>12.61</v>
      </c>
      <c r="H35" s="37">
        <v>15.73</v>
      </c>
      <c r="I35" s="37">
        <v>15.66</v>
      </c>
      <c r="J35" s="38">
        <v>12.76</v>
      </c>
      <c r="K35" s="22"/>
      <c r="L35" s="22"/>
      <c r="M35" s="22"/>
      <c r="N35" s="22"/>
      <c r="O35" s="22"/>
      <c r="P35" s="22"/>
    </row>
    <row r="36" spans="1:16" ht="39" customHeight="1" x14ac:dyDescent="0.2">
      <c r="A36" s="22"/>
      <c r="B36" s="35"/>
      <c r="C36" s="1146" t="s">
        <v>544</v>
      </c>
      <c r="D36" s="1147"/>
      <c r="E36" s="1148"/>
      <c r="F36" s="36">
        <v>6.85</v>
      </c>
      <c r="G36" s="37">
        <v>9.0399999999999991</v>
      </c>
      <c r="H36" s="37">
        <v>9.41</v>
      </c>
      <c r="I36" s="37">
        <v>6.92</v>
      </c>
      <c r="J36" s="38">
        <v>8.0299999999999994</v>
      </c>
      <c r="K36" s="22"/>
      <c r="L36" s="22"/>
      <c r="M36" s="22"/>
      <c r="N36" s="22"/>
      <c r="O36" s="22"/>
      <c r="P36" s="22"/>
    </row>
    <row r="37" spans="1:16" ht="39" customHeight="1" x14ac:dyDescent="0.2">
      <c r="A37" s="22"/>
      <c r="B37" s="35"/>
      <c r="C37" s="1146" t="s">
        <v>545</v>
      </c>
      <c r="D37" s="1147"/>
      <c r="E37" s="1148"/>
      <c r="F37" s="36">
        <v>4.1500000000000004</v>
      </c>
      <c r="G37" s="37">
        <v>4.33</v>
      </c>
      <c r="H37" s="37">
        <v>4.22</v>
      </c>
      <c r="I37" s="37">
        <v>4.1900000000000004</v>
      </c>
      <c r="J37" s="38">
        <v>3.97</v>
      </c>
      <c r="K37" s="22"/>
      <c r="L37" s="22"/>
      <c r="M37" s="22"/>
      <c r="N37" s="22"/>
      <c r="O37" s="22"/>
      <c r="P37" s="22"/>
    </row>
    <row r="38" spans="1:16" ht="39" customHeight="1" x14ac:dyDescent="0.2">
      <c r="A38" s="22"/>
      <c r="B38" s="35"/>
      <c r="C38" s="1146" t="s">
        <v>546</v>
      </c>
      <c r="D38" s="1147"/>
      <c r="E38" s="1148"/>
      <c r="F38" s="36">
        <v>0</v>
      </c>
      <c r="G38" s="37">
        <v>0</v>
      </c>
      <c r="H38" s="37">
        <v>0</v>
      </c>
      <c r="I38" s="37">
        <v>0</v>
      </c>
      <c r="J38" s="38">
        <v>3.27</v>
      </c>
      <c r="K38" s="22"/>
      <c r="L38" s="22"/>
      <c r="M38" s="22"/>
      <c r="N38" s="22"/>
      <c r="O38" s="22"/>
      <c r="P38" s="22"/>
    </row>
    <row r="39" spans="1:16" ht="39" customHeight="1" x14ac:dyDescent="0.2">
      <c r="A39" s="22"/>
      <c r="B39" s="35"/>
      <c r="C39" s="1146" t="s">
        <v>547</v>
      </c>
      <c r="D39" s="1147"/>
      <c r="E39" s="1148"/>
      <c r="F39" s="36">
        <v>0.3</v>
      </c>
      <c r="G39" s="37">
        <v>0.48</v>
      </c>
      <c r="H39" s="37">
        <v>0.51</v>
      </c>
      <c r="I39" s="37">
        <v>0.69</v>
      </c>
      <c r="J39" s="38">
        <v>0.56000000000000005</v>
      </c>
      <c r="K39" s="22"/>
      <c r="L39" s="22"/>
      <c r="M39" s="22"/>
      <c r="N39" s="22"/>
      <c r="O39" s="22"/>
      <c r="P39" s="22"/>
    </row>
    <row r="40" spans="1:16" ht="39" customHeight="1" x14ac:dyDescent="0.2">
      <c r="A40" s="22"/>
      <c r="B40" s="35"/>
      <c r="C40" s="1146" t="s">
        <v>548</v>
      </c>
      <c r="D40" s="1147"/>
      <c r="E40" s="1148"/>
      <c r="F40" s="36">
        <v>0.67</v>
      </c>
      <c r="G40" s="37">
        <v>0.93</v>
      </c>
      <c r="H40" s="37">
        <v>0.77</v>
      </c>
      <c r="I40" s="37">
        <v>0.36</v>
      </c>
      <c r="J40" s="38">
        <v>0.34</v>
      </c>
      <c r="K40" s="22"/>
      <c r="L40" s="22"/>
      <c r="M40" s="22"/>
      <c r="N40" s="22"/>
      <c r="O40" s="22"/>
      <c r="P40" s="22"/>
    </row>
    <row r="41" spans="1:16" ht="39" customHeight="1" x14ac:dyDescent="0.2">
      <c r="A41" s="22"/>
      <c r="B41" s="35"/>
      <c r="C41" s="1146" t="s">
        <v>549</v>
      </c>
      <c r="D41" s="1147"/>
      <c r="E41" s="1148"/>
      <c r="F41" s="36">
        <v>0</v>
      </c>
      <c r="G41" s="37">
        <v>0.01</v>
      </c>
      <c r="H41" s="37">
        <v>0.03</v>
      </c>
      <c r="I41" s="37">
        <v>0.03</v>
      </c>
      <c r="J41" s="38">
        <v>0.04</v>
      </c>
      <c r="K41" s="22"/>
      <c r="L41" s="22"/>
      <c r="M41" s="22"/>
      <c r="N41" s="22"/>
      <c r="O41" s="22"/>
      <c r="P41" s="22"/>
    </row>
    <row r="42" spans="1:16" ht="39" customHeight="1" x14ac:dyDescent="0.2">
      <c r="A42" s="22"/>
      <c r="B42" s="39"/>
      <c r="C42" s="1146" t="s">
        <v>550</v>
      </c>
      <c r="D42" s="1147"/>
      <c r="E42" s="1148"/>
      <c r="F42" s="36" t="s">
        <v>494</v>
      </c>
      <c r="G42" s="37" t="s">
        <v>494</v>
      </c>
      <c r="H42" s="37" t="s">
        <v>494</v>
      </c>
      <c r="I42" s="37" t="s">
        <v>494</v>
      </c>
      <c r="J42" s="38" t="s">
        <v>494</v>
      </c>
      <c r="K42" s="22"/>
      <c r="L42" s="22"/>
      <c r="M42" s="22"/>
      <c r="N42" s="22"/>
      <c r="O42" s="22"/>
      <c r="P42" s="22"/>
    </row>
    <row r="43" spans="1:16" ht="39" customHeight="1" thickBot="1" x14ac:dyDescent="0.25">
      <c r="A43" s="22"/>
      <c r="B43" s="40"/>
      <c r="C43" s="1149" t="s">
        <v>551</v>
      </c>
      <c r="D43" s="1150"/>
      <c r="E43" s="1151"/>
      <c r="F43" s="41">
        <v>0.01</v>
      </c>
      <c r="G43" s="42">
        <v>0.01</v>
      </c>
      <c r="H43" s="42">
        <v>0.06</v>
      </c>
      <c r="I43" s="42">
        <v>0.17</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mYZZc0D9SEpM+9LyK/1Z93SXkblGCL0FGYTfybKC4vxsCTNbZSlNdXIv/vLid2IQgPn48dztOBj6/uiV0k4zg==" saltValue="0Z2yWj5fs6JAq5rgzvq1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6461</v>
      </c>
      <c r="L45" s="60">
        <v>6789</v>
      </c>
      <c r="M45" s="60">
        <v>7352</v>
      </c>
      <c r="N45" s="60">
        <v>7013</v>
      </c>
      <c r="O45" s="61">
        <v>6861</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494</v>
      </c>
      <c r="L46" s="64" t="s">
        <v>494</v>
      </c>
      <c r="M46" s="64" t="s">
        <v>494</v>
      </c>
      <c r="N46" s="64" t="s">
        <v>494</v>
      </c>
      <c r="O46" s="65" t="s">
        <v>494</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494</v>
      </c>
      <c r="L47" s="64" t="s">
        <v>494</v>
      </c>
      <c r="M47" s="64" t="s">
        <v>494</v>
      </c>
      <c r="N47" s="64" t="s">
        <v>494</v>
      </c>
      <c r="O47" s="65" t="s">
        <v>494</v>
      </c>
      <c r="P47" s="48"/>
      <c r="Q47" s="48"/>
      <c r="R47" s="48"/>
      <c r="S47" s="48"/>
      <c r="T47" s="48"/>
      <c r="U47" s="48"/>
    </row>
    <row r="48" spans="1:21" ht="30.75" customHeight="1" x14ac:dyDescent="0.2">
      <c r="A48" s="48"/>
      <c r="B48" s="1156"/>
      <c r="C48" s="1157"/>
      <c r="D48" s="62"/>
      <c r="E48" s="1162" t="s">
        <v>13</v>
      </c>
      <c r="F48" s="1162"/>
      <c r="G48" s="1162"/>
      <c r="H48" s="1162"/>
      <c r="I48" s="1162"/>
      <c r="J48" s="1163"/>
      <c r="K48" s="63">
        <v>3600</v>
      </c>
      <c r="L48" s="64">
        <v>3412</v>
      </c>
      <c r="M48" s="64">
        <v>3763</v>
      </c>
      <c r="N48" s="64">
        <v>3865</v>
      </c>
      <c r="O48" s="65">
        <v>3963</v>
      </c>
      <c r="P48" s="48"/>
      <c r="Q48" s="48"/>
      <c r="R48" s="48"/>
      <c r="S48" s="48"/>
      <c r="T48" s="48"/>
      <c r="U48" s="48"/>
    </row>
    <row r="49" spans="1:21" ht="30.75" customHeight="1" x14ac:dyDescent="0.2">
      <c r="A49" s="48"/>
      <c r="B49" s="1156"/>
      <c r="C49" s="1157"/>
      <c r="D49" s="62"/>
      <c r="E49" s="1162" t="s">
        <v>14</v>
      </c>
      <c r="F49" s="1162"/>
      <c r="G49" s="1162"/>
      <c r="H49" s="1162"/>
      <c r="I49" s="1162"/>
      <c r="J49" s="1163"/>
      <c r="K49" s="63" t="s">
        <v>494</v>
      </c>
      <c r="L49" s="64" t="s">
        <v>494</v>
      </c>
      <c r="M49" s="64" t="s">
        <v>494</v>
      </c>
      <c r="N49" s="64" t="s">
        <v>494</v>
      </c>
      <c r="O49" s="65" t="s">
        <v>494</v>
      </c>
      <c r="P49" s="48"/>
      <c r="Q49" s="48"/>
      <c r="R49" s="48"/>
      <c r="S49" s="48"/>
      <c r="T49" s="48"/>
      <c r="U49" s="48"/>
    </row>
    <row r="50" spans="1:21" ht="30.75" customHeight="1" x14ac:dyDescent="0.2">
      <c r="A50" s="48"/>
      <c r="B50" s="1156"/>
      <c r="C50" s="1157"/>
      <c r="D50" s="62"/>
      <c r="E50" s="1162" t="s">
        <v>15</v>
      </c>
      <c r="F50" s="1162"/>
      <c r="G50" s="1162"/>
      <c r="H50" s="1162"/>
      <c r="I50" s="1162"/>
      <c r="J50" s="1163"/>
      <c r="K50" s="63">
        <v>370</v>
      </c>
      <c r="L50" s="64">
        <v>385</v>
      </c>
      <c r="M50" s="64">
        <v>372</v>
      </c>
      <c r="N50" s="64">
        <v>372</v>
      </c>
      <c r="O50" s="65">
        <v>373</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494</v>
      </c>
      <c r="L51" s="64" t="s">
        <v>494</v>
      </c>
      <c r="M51" s="64" t="s">
        <v>494</v>
      </c>
      <c r="N51" s="64" t="s">
        <v>494</v>
      </c>
      <c r="O51" s="65" t="s">
        <v>494</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10489</v>
      </c>
      <c r="L52" s="64">
        <v>10356</v>
      </c>
      <c r="M52" s="64">
        <v>10342</v>
      </c>
      <c r="N52" s="64">
        <v>10229</v>
      </c>
      <c r="O52" s="65">
        <v>9736</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-58</v>
      </c>
      <c r="L53" s="69">
        <v>230</v>
      </c>
      <c r="M53" s="69">
        <v>1145</v>
      </c>
      <c r="N53" s="69">
        <v>1021</v>
      </c>
      <c r="O53" s="70">
        <v>1461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70" t="s">
        <v>24</v>
      </c>
      <c r="C58" s="1171"/>
      <c r="D58" s="1176" t="s">
        <v>25</v>
      </c>
      <c r="E58" s="1177"/>
      <c r="F58" s="1177"/>
      <c r="G58" s="1177"/>
      <c r="H58" s="1177"/>
      <c r="I58" s="1177"/>
      <c r="J58" s="1178"/>
      <c r="K58" s="83" t="s">
        <v>574</v>
      </c>
      <c r="L58" s="84" t="s">
        <v>574</v>
      </c>
      <c r="M58" s="84" t="s">
        <v>574</v>
      </c>
      <c r="N58" s="84" t="s">
        <v>574</v>
      </c>
      <c r="O58" s="85" t="s">
        <v>574</v>
      </c>
    </row>
    <row r="59" spans="1:21" ht="31.5" customHeight="1" x14ac:dyDescent="0.2">
      <c r="B59" s="1172"/>
      <c r="C59" s="1173"/>
      <c r="D59" s="1179" t="s">
        <v>26</v>
      </c>
      <c r="E59" s="1180"/>
      <c r="F59" s="1180"/>
      <c r="G59" s="1180"/>
      <c r="H59" s="1180"/>
      <c r="I59" s="1180"/>
      <c r="J59" s="1181"/>
      <c r="K59" s="86" t="s">
        <v>574</v>
      </c>
      <c r="L59" s="87" t="s">
        <v>574</v>
      </c>
      <c r="M59" s="87" t="s">
        <v>574</v>
      </c>
      <c r="N59" s="87" t="s">
        <v>574</v>
      </c>
      <c r="O59" s="88" t="s">
        <v>574</v>
      </c>
    </row>
    <row r="60" spans="1:21" ht="31.5" customHeight="1" thickBot="1" x14ac:dyDescent="0.25">
      <c r="B60" s="1174"/>
      <c r="C60" s="1175"/>
      <c r="D60" s="1182" t="s">
        <v>27</v>
      </c>
      <c r="E60" s="1183"/>
      <c r="F60" s="1183"/>
      <c r="G60" s="1183"/>
      <c r="H60" s="1183"/>
      <c r="I60" s="1183"/>
      <c r="J60" s="1184"/>
      <c r="K60" s="89" t="s">
        <v>574</v>
      </c>
      <c r="L60" s="90" t="s">
        <v>574</v>
      </c>
      <c r="M60" s="90" t="s">
        <v>574</v>
      </c>
      <c r="N60" s="90" t="s">
        <v>574</v>
      </c>
      <c r="O60" s="91" t="s">
        <v>574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8kJ2oSUpk/JpWGWVH77dnKfvVAzSHUtdA9rD4tzppxeFc6PJng/i4IkMEBmFrke+9VDF+t8OiciADfDU+cPQA==" saltValue="FS15o2edFh2Q5AZsa5Cr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85" t="s">
        <v>30</v>
      </c>
      <c r="C41" s="1186"/>
      <c r="D41" s="105"/>
      <c r="E41" s="1191" t="s">
        <v>31</v>
      </c>
      <c r="F41" s="1191"/>
      <c r="G41" s="1191"/>
      <c r="H41" s="1192"/>
      <c r="I41" s="343">
        <v>62362</v>
      </c>
      <c r="J41" s="344">
        <v>59736</v>
      </c>
      <c r="K41" s="344">
        <v>55677</v>
      </c>
      <c r="L41" s="344">
        <v>53174</v>
      </c>
      <c r="M41" s="345">
        <v>52491</v>
      </c>
    </row>
    <row r="42" spans="2:13" ht="27.75" customHeight="1" x14ac:dyDescent="0.2">
      <c r="B42" s="1187"/>
      <c r="C42" s="1188"/>
      <c r="D42" s="106"/>
      <c r="E42" s="1193" t="s">
        <v>32</v>
      </c>
      <c r="F42" s="1193"/>
      <c r="G42" s="1193"/>
      <c r="H42" s="1194"/>
      <c r="I42" s="346">
        <v>5254</v>
      </c>
      <c r="J42" s="347">
        <v>5063</v>
      </c>
      <c r="K42" s="347">
        <v>5651</v>
      </c>
      <c r="L42" s="347">
        <v>4490</v>
      </c>
      <c r="M42" s="348">
        <v>4603</v>
      </c>
    </row>
    <row r="43" spans="2:13" ht="27.75" customHeight="1" x14ac:dyDescent="0.2">
      <c r="B43" s="1187"/>
      <c r="C43" s="1188"/>
      <c r="D43" s="106"/>
      <c r="E43" s="1193" t="s">
        <v>33</v>
      </c>
      <c r="F43" s="1193"/>
      <c r="G43" s="1193"/>
      <c r="H43" s="1194"/>
      <c r="I43" s="346">
        <v>49071</v>
      </c>
      <c r="J43" s="347">
        <v>47182</v>
      </c>
      <c r="K43" s="347">
        <v>44116</v>
      </c>
      <c r="L43" s="347">
        <v>41808</v>
      </c>
      <c r="M43" s="348">
        <v>42655</v>
      </c>
    </row>
    <row r="44" spans="2:13" ht="27.75" customHeight="1" x14ac:dyDescent="0.2">
      <c r="B44" s="1187"/>
      <c r="C44" s="1188"/>
      <c r="D44" s="106"/>
      <c r="E44" s="1193" t="s">
        <v>34</v>
      </c>
      <c r="F44" s="1193"/>
      <c r="G44" s="1193"/>
      <c r="H44" s="1194"/>
      <c r="I44" s="346" t="s">
        <v>494</v>
      </c>
      <c r="J44" s="347" t="s">
        <v>494</v>
      </c>
      <c r="K44" s="347" t="s">
        <v>494</v>
      </c>
      <c r="L44" s="347" t="s">
        <v>494</v>
      </c>
      <c r="M44" s="348" t="s">
        <v>494</v>
      </c>
    </row>
    <row r="45" spans="2:13" ht="27.75" customHeight="1" x14ac:dyDescent="0.2">
      <c r="B45" s="1187"/>
      <c r="C45" s="1188"/>
      <c r="D45" s="106"/>
      <c r="E45" s="1193" t="s">
        <v>35</v>
      </c>
      <c r="F45" s="1193"/>
      <c r="G45" s="1193"/>
      <c r="H45" s="1194"/>
      <c r="I45" s="346">
        <v>13984</v>
      </c>
      <c r="J45" s="347">
        <v>14001</v>
      </c>
      <c r="K45" s="347">
        <v>14055</v>
      </c>
      <c r="L45" s="347">
        <v>14583</v>
      </c>
      <c r="M45" s="348">
        <v>15040</v>
      </c>
    </row>
    <row r="46" spans="2:13" ht="27.75" customHeight="1" x14ac:dyDescent="0.2">
      <c r="B46" s="1187"/>
      <c r="C46" s="1188"/>
      <c r="D46" s="107"/>
      <c r="E46" s="1193" t="s">
        <v>36</v>
      </c>
      <c r="F46" s="1193"/>
      <c r="G46" s="1193"/>
      <c r="H46" s="1194"/>
      <c r="I46" s="346">
        <v>2</v>
      </c>
      <c r="J46" s="347">
        <v>0</v>
      </c>
      <c r="K46" s="347">
        <v>6</v>
      </c>
      <c r="L46" s="347">
        <v>61</v>
      </c>
      <c r="M46" s="348">
        <v>55</v>
      </c>
    </row>
    <row r="47" spans="2:13" ht="27.75" customHeight="1" x14ac:dyDescent="0.2">
      <c r="B47" s="1187"/>
      <c r="C47" s="1188"/>
      <c r="D47" s="108"/>
      <c r="E47" s="1195" t="s">
        <v>37</v>
      </c>
      <c r="F47" s="1196"/>
      <c r="G47" s="1196"/>
      <c r="H47" s="1197"/>
      <c r="I47" s="346" t="s">
        <v>494</v>
      </c>
      <c r="J47" s="347" t="s">
        <v>494</v>
      </c>
      <c r="K47" s="347" t="s">
        <v>494</v>
      </c>
      <c r="L47" s="347" t="s">
        <v>494</v>
      </c>
      <c r="M47" s="348" t="s">
        <v>494</v>
      </c>
    </row>
    <row r="48" spans="2:13" ht="27.75" customHeight="1" x14ac:dyDescent="0.2">
      <c r="B48" s="1187"/>
      <c r="C48" s="1188"/>
      <c r="D48" s="106"/>
      <c r="E48" s="1193" t="s">
        <v>38</v>
      </c>
      <c r="F48" s="1193"/>
      <c r="G48" s="1193"/>
      <c r="H48" s="1194"/>
      <c r="I48" s="346" t="s">
        <v>494</v>
      </c>
      <c r="J48" s="347" t="s">
        <v>494</v>
      </c>
      <c r="K48" s="347" t="s">
        <v>494</v>
      </c>
      <c r="L48" s="347" t="s">
        <v>494</v>
      </c>
      <c r="M48" s="348" t="s">
        <v>494</v>
      </c>
    </row>
    <row r="49" spans="2:13" ht="27.75" customHeight="1" x14ac:dyDescent="0.2">
      <c r="B49" s="1189"/>
      <c r="C49" s="1190"/>
      <c r="D49" s="106"/>
      <c r="E49" s="1193" t="s">
        <v>39</v>
      </c>
      <c r="F49" s="1193"/>
      <c r="G49" s="1193"/>
      <c r="H49" s="1194"/>
      <c r="I49" s="346" t="s">
        <v>494</v>
      </c>
      <c r="J49" s="347" t="s">
        <v>494</v>
      </c>
      <c r="K49" s="347" t="s">
        <v>494</v>
      </c>
      <c r="L49" s="347" t="s">
        <v>494</v>
      </c>
      <c r="M49" s="348" t="s">
        <v>494</v>
      </c>
    </row>
    <row r="50" spans="2:13" ht="27.75" customHeight="1" x14ac:dyDescent="0.2">
      <c r="B50" s="1198" t="s">
        <v>40</v>
      </c>
      <c r="C50" s="1199"/>
      <c r="D50" s="109"/>
      <c r="E50" s="1193" t="s">
        <v>41</v>
      </c>
      <c r="F50" s="1193"/>
      <c r="G50" s="1193"/>
      <c r="H50" s="1194"/>
      <c r="I50" s="346">
        <v>26383</v>
      </c>
      <c r="J50" s="347">
        <v>30672</v>
      </c>
      <c r="K50" s="347">
        <v>30812</v>
      </c>
      <c r="L50" s="347">
        <v>30858</v>
      </c>
      <c r="M50" s="348">
        <v>28617</v>
      </c>
    </row>
    <row r="51" spans="2:13" ht="27.75" customHeight="1" x14ac:dyDescent="0.2">
      <c r="B51" s="1187"/>
      <c r="C51" s="1188"/>
      <c r="D51" s="106"/>
      <c r="E51" s="1193" t="s">
        <v>42</v>
      </c>
      <c r="F51" s="1193"/>
      <c r="G51" s="1193"/>
      <c r="H51" s="1194"/>
      <c r="I51" s="346">
        <v>50762</v>
      </c>
      <c r="J51" s="347">
        <v>49466</v>
      </c>
      <c r="K51" s="347">
        <v>47366</v>
      </c>
      <c r="L51" s="347">
        <v>46811</v>
      </c>
      <c r="M51" s="348">
        <v>48114</v>
      </c>
    </row>
    <row r="52" spans="2:13" ht="27.75" customHeight="1" x14ac:dyDescent="0.2">
      <c r="B52" s="1189"/>
      <c r="C52" s="1190"/>
      <c r="D52" s="106"/>
      <c r="E52" s="1193" t="s">
        <v>43</v>
      </c>
      <c r="F52" s="1193"/>
      <c r="G52" s="1193"/>
      <c r="H52" s="1194"/>
      <c r="I52" s="346">
        <v>70406</v>
      </c>
      <c r="J52" s="347">
        <v>67968</v>
      </c>
      <c r="K52" s="347">
        <v>64730</v>
      </c>
      <c r="L52" s="347">
        <v>61525</v>
      </c>
      <c r="M52" s="348">
        <v>58329</v>
      </c>
    </row>
    <row r="53" spans="2:13" ht="27.75" customHeight="1" thickBot="1" x14ac:dyDescent="0.25">
      <c r="B53" s="1200" t="s">
        <v>19</v>
      </c>
      <c r="C53" s="1201"/>
      <c r="D53" s="110"/>
      <c r="E53" s="1202" t="s">
        <v>44</v>
      </c>
      <c r="F53" s="1202"/>
      <c r="G53" s="1202"/>
      <c r="H53" s="1203"/>
      <c r="I53" s="349">
        <v>-16877</v>
      </c>
      <c r="J53" s="350">
        <v>-22124</v>
      </c>
      <c r="K53" s="350">
        <v>-23402</v>
      </c>
      <c r="L53" s="350">
        <v>-25078</v>
      </c>
      <c r="M53" s="351">
        <v>-20216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2VGxPfZAiGF/CnJQ9uW3taT0OI+8HLmQJwx1hNUbD0SR2vhWRWDwvCYz/7CO8tNlGgVG+LSZJtlmvrOihGA4Q==" saltValue="tkcY/1DYuPhAuHmaq80T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534</v>
      </c>
      <c r="G54" s="119" t="s">
        <v>535</v>
      </c>
      <c r="H54" s="120" t="s">
        <v>536</v>
      </c>
    </row>
    <row r="55" spans="2:8" ht="52.5" customHeight="1" x14ac:dyDescent="0.2">
      <c r="B55" s="121"/>
      <c r="C55" s="1212" t="s">
        <v>46</v>
      </c>
      <c r="D55" s="1212"/>
      <c r="E55" s="1213"/>
      <c r="F55" s="352">
        <v>12101</v>
      </c>
      <c r="G55" s="352">
        <v>11376</v>
      </c>
      <c r="H55" s="353">
        <v>9086</v>
      </c>
    </row>
    <row r="56" spans="2:8" ht="52.5" customHeight="1" x14ac:dyDescent="0.2">
      <c r="B56" s="122"/>
      <c r="C56" s="1214" t="s">
        <v>47</v>
      </c>
      <c r="D56" s="1214"/>
      <c r="E56" s="1215"/>
      <c r="F56" s="354" t="s">
        <v>494</v>
      </c>
      <c r="G56" s="354" t="s">
        <v>494</v>
      </c>
      <c r="H56" s="355" t="s">
        <v>494</v>
      </c>
    </row>
    <row r="57" spans="2:8" ht="53.25" customHeight="1" x14ac:dyDescent="0.2">
      <c r="B57" s="122"/>
      <c r="C57" s="1216" t="s">
        <v>48</v>
      </c>
      <c r="D57" s="1216"/>
      <c r="E57" s="1217"/>
      <c r="F57" s="356">
        <v>16113</v>
      </c>
      <c r="G57" s="356">
        <v>16642</v>
      </c>
      <c r="H57" s="357">
        <v>16841</v>
      </c>
    </row>
    <row r="58" spans="2:8" ht="45.75" customHeight="1" x14ac:dyDescent="0.2">
      <c r="B58" s="123"/>
      <c r="C58" s="1204" t="s">
        <v>557</v>
      </c>
      <c r="D58" s="1205"/>
      <c r="E58" s="1206"/>
      <c r="F58" s="358">
        <v>4017</v>
      </c>
      <c r="G58" s="358">
        <v>4730</v>
      </c>
      <c r="H58" s="359">
        <v>4961</v>
      </c>
    </row>
    <row r="59" spans="2:8" ht="45.75" customHeight="1" x14ac:dyDescent="0.2">
      <c r="B59" s="123"/>
      <c r="C59" s="1204" t="s">
        <v>558</v>
      </c>
      <c r="D59" s="1205"/>
      <c r="E59" s="1206"/>
      <c r="F59" s="358">
        <v>5766</v>
      </c>
      <c r="G59" s="358">
        <v>5329</v>
      </c>
      <c r="H59" s="359">
        <v>4899</v>
      </c>
    </row>
    <row r="60" spans="2:8" ht="45.75" customHeight="1" x14ac:dyDescent="0.2">
      <c r="B60" s="123"/>
      <c r="C60" s="1204" t="s">
        <v>559</v>
      </c>
      <c r="D60" s="1205"/>
      <c r="E60" s="1206"/>
      <c r="F60" s="358">
        <v>3816</v>
      </c>
      <c r="G60" s="358">
        <v>4091</v>
      </c>
      <c r="H60" s="359">
        <v>4309</v>
      </c>
    </row>
    <row r="61" spans="2:8" ht="45.75" customHeight="1" x14ac:dyDescent="0.2">
      <c r="B61" s="123"/>
      <c r="C61" s="1204" t="s">
        <v>560</v>
      </c>
      <c r="D61" s="1205"/>
      <c r="E61" s="1206"/>
      <c r="F61" s="358">
        <v>1333</v>
      </c>
      <c r="G61" s="358">
        <v>1298</v>
      </c>
      <c r="H61" s="359">
        <v>1308</v>
      </c>
    </row>
    <row r="62" spans="2:8" ht="45.75" customHeight="1" thickBot="1" x14ac:dyDescent="0.25">
      <c r="B62" s="124"/>
      <c r="C62" s="1207" t="s">
        <v>561</v>
      </c>
      <c r="D62" s="1208"/>
      <c r="E62" s="1209"/>
      <c r="F62" s="360">
        <v>843</v>
      </c>
      <c r="G62" s="360">
        <v>846</v>
      </c>
      <c r="H62" s="361">
        <v>851</v>
      </c>
    </row>
    <row r="63" spans="2:8" ht="52.5" customHeight="1" thickBot="1" x14ac:dyDescent="0.25">
      <c r="B63" s="125"/>
      <c r="C63" s="1210" t="s">
        <v>49</v>
      </c>
      <c r="D63" s="1210"/>
      <c r="E63" s="1211"/>
      <c r="F63" s="362">
        <v>28214</v>
      </c>
      <c r="G63" s="362">
        <v>28017</v>
      </c>
      <c r="H63" s="363">
        <v>25926</v>
      </c>
    </row>
    <row r="64" spans="2:8" ht="13" x14ac:dyDescent="0.2"/>
  </sheetData>
  <sheetProtection algorithmName="SHA-512" hashValue="8swd1rtMQj82cmiJIN3ChcXSYKMDtZ8GwSG7rYJtRpCFSePuE2LmmfirTFNs84QGkDQ1FTnJQE9UMWW522sFYw==" saltValue="1/JpIzCx7Ov2gd/evKcu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48238</v>
      </c>
      <c r="E3" s="144"/>
      <c r="F3" s="145">
        <v>52191</v>
      </c>
      <c r="G3" s="146"/>
      <c r="H3" s="147"/>
    </row>
    <row r="4" spans="1:8" x14ac:dyDescent="0.2">
      <c r="A4" s="148"/>
      <c r="B4" s="149"/>
      <c r="C4" s="150"/>
      <c r="D4" s="151">
        <v>33865</v>
      </c>
      <c r="E4" s="152"/>
      <c r="F4" s="153">
        <v>26807</v>
      </c>
      <c r="G4" s="154"/>
      <c r="H4" s="155"/>
    </row>
    <row r="5" spans="1:8" x14ac:dyDescent="0.2">
      <c r="A5" s="136" t="s">
        <v>526</v>
      </c>
      <c r="B5" s="141"/>
      <c r="C5" s="142"/>
      <c r="D5" s="143">
        <v>36683</v>
      </c>
      <c r="E5" s="144"/>
      <c r="F5" s="145">
        <v>48105</v>
      </c>
      <c r="G5" s="146"/>
      <c r="H5" s="147"/>
    </row>
    <row r="6" spans="1:8" x14ac:dyDescent="0.2">
      <c r="A6" s="148"/>
      <c r="B6" s="149"/>
      <c r="C6" s="150"/>
      <c r="D6" s="151">
        <v>21166</v>
      </c>
      <c r="E6" s="152"/>
      <c r="F6" s="153">
        <v>24072</v>
      </c>
      <c r="G6" s="154"/>
      <c r="H6" s="155"/>
    </row>
    <row r="7" spans="1:8" x14ac:dyDescent="0.2">
      <c r="A7" s="136" t="s">
        <v>527</v>
      </c>
      <c r="B7" s="141"/>
      <c r="C7" s="142"/>
      <c r="D7" s="143">
        <v>32301</v>
      </c>
      <c r="E7" s="144"/>
      <c r="F7" s="145">
        <v>47446</v>
      </c>
      <c r="G7" s="146"/>
      <c r="H7" s="147"/>
    </row>
    <row r="8" spans="1:8" x14ac:dyDescent="0.2">
      <c r="A8" s="148"/>
      <c r="B8" s="149"/>
      <c r="C8" s="150"/>
      <c r="D8" s="151">
        <v>20930</v>
      </c>
      <c r="E8" s="152"/>
      <c r="F8" s="153">
        <v>24371</v>
      </c>
      <c r="G8" s="154"/>
      <c r="H8" s="155"/>
    </row>
    <row r="9" spans="1:8" x14ac:dyDescent="0.2">
      <c r="A9" s="136" t="s">
        <v>528</v>
      </c>
      <c r="B9" s="141"/>
      <c r="C9" s="142"/>
      <c r="D9" s="143">
        <v>37907</v>
      </c>
      <c r="E9" s="144"/>
      <c r="F9" s="145">
        <v>48387</v>
      </c>
      <c r="G9" s="146"/>
      <c r="H9" s="147"/>
    </row>
    <row r="10" spans="1:8" x14ac:dyDescent="0.2">
      <c r="A10" s="148"/>
      <c r="B10" s="149"/>
      <c r="C10" s="150"/>
      <c r="D10" s="151">
        <v>24304</v>
      </c>
      <c r="E10" s="152"/>
      <c r="F10" s="153">
        <v>25592</v>
      </c>
      <c r="G10" s="154"/>
      <c r="H10" s="155"/>
    </row>
    <row r="11" spans="1:8" x14ac:dyDescent="0.2">
      <c r="A11" s="136" t="s">
        <v>529</v>
      </c>
      <c r="B11" s="141"/>
      <c r="C11" s="142"/>
      <c r="D11" s="143">
        <v>50544</v>
      </c>
      <c r="E11" s="144"/>
      <c r="F11" s="145">
        <v>49684</v>
      </c>
      <c r="G11" s="146"/>
      <c r="H11" s="147"/>
    </row>
    <row r="12" spans="1:8" x14ac:dyDescent="0.2">
      <c r="A12" s="148"/>
      <c r="B12" s="149"/>
      <c r="C12" s="156"/>
      <c r="D12" s="151">
        <v>29921</v>
      </c>
      <c r="E12" s="152"/>
      <c r="F12" s="153">
        <v>28303</v>
      </c>
      <c r="G12" s="154"/>
      <c r="H12" s="155"/>
    </row>
    <row r="13" spans="1:8" x14ac:dyDescent="0.2">
      <c r="A13" s="136"/>
      <c r="B13" s="141"/>
      <c r="C13" s="157"/>
      <c r="D13" s="158">
        <v>41135</v>
      </c>
      <c r="E13" s="159"/>
      <c r="F13" s="160">
        <v>49163</v>
      </c>
      <c r="G13" s="161"/>
      <c r="H13" s="147"/>
    </row>
    <row r="14" spans="1:8" x14ac:dyDescent="0.2">
      <c r="A14" s="148"/>
      <c r="B14" s="149"/>
      <c r="C14" s="150"/>
      <c r="D14" s="151">
        <v>26037</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6.87</v>
      </c>
      <c r="C19" s="162">
        <f>ROUND(VALUE(SUBSTITUTE(実質収支比率等に係る経年分析!G$48,"▲","-")),2)</f>
        <v>9.06</v>
      </c>
      <c r="D19" s="162">
        <f>ROUND(VALUE(SUBSTITUTE(実質収支比率等に係る経年分析!H$48,"▲","-")),2)</f>
        <v>9.48</v>
      </c>
      <c r="E19" s="162">
        <f>ROUND(VALUE(SUBSTITUTE(実質収支比率等に係る経年分析!I$48,"▲","-")),2)</f>
        <v>6.94</v>
      </c>
      <c r="F19" s="162">
        <f>ROUND(VALUE(SUBSTITUTE(実質収支比率等に係る経年分析!J$48,"▲","-")),2)</f>
        <v>8.0299999999999994</v>
      </c>
    </row>
    <row r="20" spans="1:11" x14ac:dyDescent="0.2">
      <c r="A20" s="162" t="s">
        <v>53</v>
      </c>
      <c r="B20" s="162">
        <f>ROUND(VALUE(SUBSTITUTE(実質収支比率等に係る経年分析!F$47,"▲","-")),2)</f>
        <v>15.51</v>
      </c>
      <c r="C20" s="162">
        <f>ROUND(VALUE(SUBSTITUTE(実質収支比率等に係る経年分析!G$47,"▲","-")),2)</f>
        <v>17.260000000000002</v>
      </c>
      <c r="D20" s="162">
        <f>ROUND(VALUE(SUBSTITUTE(実質収支比率等に係る経年分析!H$47,"▲","-")),2)</f>
        <v>15.73</v>
      </c>
      <c r="E20" s="162">
        <f>ROUND(VALUE(SUBSTITUTE(実質収支比率等に係る経年分析!I$47,"▲","-")),2)</f>
        <v>14.38</v>
      </c>
      <c r="F20" s="162">
        <f>ROUND(VALUE(SUBSTITUTE(実質収支比率等に係る経年分析!J$47,"▲","-")),2)</f>
        <v>11.3</v>
      </c>
    </row>
    <row r="21" spans="1:11" x14ac:dyDescent="0.2">
      <c r="A21" s="162" t="s">
        <v>54</v>
      </c>
      <c r="B21" s="162">
        <f>IF(ISNUMBER(VALUE(SUBSTITUTE(実質収支比率等に係る経年分析!F$49,"▲","-"))),ROUND(VALUE(SUBSTITUTE(実質収支比率等に係る経年分析!F$49,"▲","-")),2),NA())</f>
        <v>-1.73</v>
      </c>
      <c r="C21" s="162">
        <f>IF(ISNUMBER(VALUE(SUBSTITUTE(実質収支比率等に係る経年分析!G$49,"▲","-"))),ROUND(VALUE(SUBSTITUTE(実質収支比率等に係る経年分析!G$49,"▲","-")),2),NA())</f>
        <v>-0.67</v>
      </c>
      <c r="D21" s="162">
        <f>IF(ISNUMBER(VALUE(SUBSTITUTE(実質収支比率等に係る経年分析!H$49,"▲","-"))),ROUND(VALUE(SUBSTITUTE(実質収支比率等に係る経年分析!H$49,"▲","-")),2),NA())</f>
        <v>-5.96</v>
      </c>
      <c r="E21" s="162">
        <f>IF(ISNUMBER(VALUE(SUBSTITUTE(実質収支比率等に係る経年分析!I$49,"▲","-"))),ROUND(VALUE(SUBSTITUTE(実質収支比率等に係る経年分析!I$49,"▲","-")),2),NA())</f>
        <v>-7.88</v>
      </c>
      <c r="F21" s="162">
        <f>IF(ISNUMBER(VALUE(SUBSTITUTE(実質収支比率等に係る経年分析!J$49,"▲","-"))),ROUND(VALUE(SUBSTITUTE(実質収支比率等に係る経年分析!J$49,"▲","-")),2),NA())</f>
        <v>-5.12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0.34</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0.56000000000000005</v>
      </c>
    </row>
    <row r="32" spans="1:11" x14ac:dyDescent="0.2">
      <c r="A32" s="163" t="str">
        <f>IF(連結実質赤字比率に係る赤字・黒字の構成分析!C$38="",NA(),連結実質赤字比率に係る赤字・黒字の構成分析!C$38)</f>
        <v>阿知和地区工業団地造成事業特別会計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3.27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4.1500000000000004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4.1900000000000004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9.0399999999999991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8.0299999999999994</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12.76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14.17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10489</v>
      </c>
      <c r="E42" s="164"/>
      <c r="F42" s="164"/>
      <c r="G42" s="164">
        <f>'実質公債費比率（分子）の構造'!L$52</f>
        <v>10356</v>
      </c>
      <c r="H42" s="164"/>
      <c r="I42" s="164"/>
      <c r="J42" s="164">
        <f>'実質公債費比率（分子）の構造'!M$52</f>
        <v>10342</v>
      </c>
      <c r="K42" s="164"/>
      <c r="L42" s="164"/>
      <c r="M42" s="164">
        <f>'実質公債費比率（分子）の構造'!N$52</f>
        <v>10229</v>
      </c>
      <c r="N42" s="164"/>
      <c r="O42" s="164"/>
      <c r="P42" s="164">
        <f>'実質公債費比率（分子）の構造'!O$52</f>
        <v>9736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370</v>
      </c>
      <c r="C44" s="164"/>
      <c r="D44" s="164"/>
      <c r="E44" s="164">
        <f>'実質公債費比率（分子）の構造'!L$50</f>
        <v>385</v>
      </c>
      <c r="F44" s="164"/>
      <c r="G44" s="164"/>
      <c r="H44" s="164">
        <f>'実質公債費比率（分子）の構造'!M$50</f>
        <v>372</v>
      </c>
      <c r="I44" s="164"/>
      <c r="J44" s="164"/>
      <c r="K44" s="164">
        <f>'実質公債費比率（分子）の構造'!N$50</f>
        <v>372</v>
      </c>
      <c r="L44" s="164"/>
      <c r="M44" s="164"/>
      <c r="N44" s="164">
        <f>'実質公債費比率（分子）の構造'!O$50</f>
        <v>373</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3600</v>
      </c>
      <c r="C46" s="164"/>
      <c r="D46" s="164"/>
      <c r="E46" s="164">
        <f>'実質公債費比率（分子）の構造'!L$48</f>
        <v>3412</v>
      </c>
      <c r="F46" s="164"/>
      <c r="G46" s="164"/>
      <c r="H46" s="164">
        <f>'実質公債費比率（分子）の構造'!M$48</f>
        <v>3763</v>
      </c>
      <c r="I46" s="164"/>
      <c r="J46" s="164"/>
      <c r="K46" s="164">
        <f>'実質公債費比率（分子）の構造'!N$48</f>
        <v>3865</v>
      </c>
      <c r="L46" s="164"/>
      <c r="M46" s="164"/>
      <c r="N46" s="164">
        <f>'実質公債費比率（分子）の構造'!O$48</f>
        <v>3963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6461</v>
      </c>
      <c r="C49" s="164"/>
      <c r="D49" s="164"/>
      <c r="E49" s="164">
        <f>'実質公債費比率（分子）の構造'!L$45</f>
        <v>6789</v>
      </c>
      <c r="F49" s="164"/>
      <c r="G49" s="164"/>
      <c r="H49" s="164">
        <f>'実質公債費比率（分子）の構造'!M$45</f>
        <v>7352</v>
      </c>
      <c r="I49" s="164"/>
      <c r="J49" s="164"/>
      <c r="K49" s="164">
        <f>'実質公債費比率（分子）の構造'!N$45</f>
        <v>7013</v>
      </c>
      <c r="L49" s="164"/>
      <c r="M49" s="164"/>
      <c r="N49" s="164">
        <f>'実質公債費比率（分子）の構造'!O$45</f>
        <v>6861</v>
      </c>
      <c r="O49" s="164"/>
      <c r="P49" s="164"/>
    </row>
    <row r="50" spans="1:16" x14ac:dyDescent="0.2">
      <c r="A50" s="164" t="s">
        <v>67</v>
      </c>
      <c r="B50" s="164" t="e">
        <f>NA()</f>
        <v>#N/A</v>
      </c>
      <c r="C50" s="164">
        <f>IF(ISNUMBER('実質公債費比率（分子）の構造'!K$53),'実質公債費比率（分子）の構造'!K$53,NA())</f>
        <v>-58</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1145</v>
      </c>
      <c r="J50" s="164" t="e">
        <f>NA()</f>
        <v>#N/A</v>
      </c>
      <c r="K50" s="164" t="e">
        <f>NA()</f>
        <v>#N/A</v>
      </c>
      <c r="L50" s="164">
        <f>IF(ISNUMBER('実質公債費比率（分子）の構造'!N$53),'実質公債費比率（分子）の構造'!N$53,NA())</f>
        <v>1021</v>
      </c>
      <c r="M50" s="164" t="e">
        <f>NA()</f>
        <v>#N/A</v>
      </c>
      <c r="N50" s="164" t="e">
        <f>NA()</f>
        <v>#N/A</v>
      </c>
      <c r="O50" s="164">
        <f>IF(ISNUMBER('実質公債費比率（分子）の構造'!O$53),'実質公債費比率（分子）の構造'!O$53,NA())</f>
        <v>1461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70406</v>
      </c>
      <c r="E56" s="163"/>
      <c r="F56" s="163"/>
      <c r="G56" s="163">
        <f>'将来負担比率（分子）の構造'!J$52</f>
        <v>67968</v>
      </c>
      <c r="H56" s="163"/>
      <c r="I56" s="163"/>
      <c r="J56" s="163">
        <f>'将来負担比率（分子）の構造'!K$52</f>
        <v>64730</v>
      </c>
      <c r="K56" s="163"/>
      <c r="L56" s="163"/>
      <c r="M56" s="163">
        <f>'将来負担比率（分子）の構造'!L$52</f>
        <v>61525</v>
      </c>
      <c r="N56" s="163"/>
      <c r="O56" s="163"/>
      <c r="P56" s="163">
        <f>'将来負担比率（分子）の構造'!M$52</f>
        <v>58329</v>
      </c>
    </row>
    <row r="57" spans="1:16" x14ac:dyDescent="0.2">
      <c r="A57" s="163" t="s">
        <v>42</v>
      </c>
      <c r="B57" s="163"/>
      <c r="C57" s="163"/>
      <c r="D57" s="163">
        <f>'将来負担比率（分子）の構造'!I$51</f>
        <v>50762</v>
      </c>
      <c r="E57" s="163"/>
      <c r="F57" s="163"/>
      <c r="G57" s="163">
        <f>'将来負担比率（分子）の構造'!J$51</f>
        <v>49466</v>
      </c>
      <c r="H57" s="163"/>
      <c r="I57" s="163"/>
      <c r="J57" s="163">
        <f>'将来負担比率（分子）の構造'!K$51</f>
        <v>47366</v>
      </c>
      <c r="K57" s="163"/>
      <c r="L57" s="163"/>
      <c r="M57" s="163">
        <f>'将来負担比率（分子）の構造'!L$51</f>
        <v>46811</v>
      </c>
      <c r="N57" s="163"/>
      <c r="O57" s="163"/>
      <c r="P57" s="163">
        <f>'将来負担比率（分子）の構造'!M$51</f>
        <v>48114</v>
      </c>
    </row>
    <row r="58" spans="1:16" x14ac:dyDescent="0.2">
      <c r="A58" s="163" t="s">
        <v>41</v>
      </c>
      <c r="B58" s="163"/>
      <c r="C58" s="163"/>
      <c r="D58" s="163">
        <f>'将来負担比率（分子）の構造'!I$50</f>
        <v>26383</v>
      </c>
      <c r="E58" s="163"/>
      <c r="F58" s="163"/>
      <c r="G58" s="163">
        <f>'将来負担比率（分子）の構造'!J$50</f>
        <v>30672</v>
      </c>
      <c r="H58" s="163"/>
      <c r="I58" s="163"/>
      <c r="J58" s="163">
        <f>'将来負担比率（分子）の構造'!K$50</f>
        <v>30812</v>
      </c>
      <c r="K58" s="163"/>
      <c r="L58" s="163"/>
      <c r="M58" s="163">
        <f>'将来負担比率（分子）の構造'!L$50</f>
        <v>30858</v>
      </c>
      <c r="N58" s="163"/>
      <c r="O58" s="163"/>
      <c r="P58" s="163">
        <f>'将来負担比率（分子）の構造'!M$50</f>
        <v>28617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0</v>
      </c>
      <c r="F61" s="163"/>
      <c r="G61" s="163"/>
      <c r="H61" s="163">
        <f>'将来負担比率（分子）の構造'!K$46</f>
        <v>6</v>
      </c>
      <c r="I61" s="163"/>
      <c r="J61" s="163"/>
      <c r="K61" s="163">
        <f>'将来負担比率（分子）の構造'!L$46</f>
        <v>61</v>
      </c>
      <c r="L61" s="163"/>
      <c r="M61" s="163"/>
      <c r="N61" s="163">
        <f>'将来負担比率（分子）の構造'!M$46</f>
        <v>55</v>
      </c>
      <c r="O61" s="163"/>
      <c r="P61" s="163"/>
    </row>
    <row r="62" spans="1:16" x14ac:dyDescent="0.2">
      <c r="A62" s="163" t="s">
        <v>35</v>
      </c>
      <c r="B62" s="163">
        <f>'将来負担比率（分子）の構造'!I$45</f>
        <v>13984</v>
      </c>
      <c r="C62" s="163"/>
      <c r="D62" s="163"/>
      <c r="E62" s="163">
        <f>'将来負担比率（分子）の構造'!J$45</f>
        <v>14001</v>
      </c>
      <c r="F62" s="163"/>
      <c r="G62" s="163"/>
      <c r="H62" s="163">
        <f>'将来負担比率（分子）の構造'!K$45</f>
        <v>14055</v>
      </c>
      <c r="I62" s="163"/>
      <c r="J62" s="163"/>
      <c r="K62" s="163">
        <f>'将来負担比率（分子）の構造'!L$45</f>
        <v>14583</v>
      </c>
      <c r="L62" s="163"/>
      <c r="M62" s="163"/>
      <c r="N62" s="163">
        <f>'将来負担比率（分子）の構造'!M$45</f>
        <v>15040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49071</v>
      </c>
      <c r="C64" s="163"/>
      <c r="D64" s="163"/>
      <c r="E64" s="163">
        <f>'将来負担比率（分子）の構造'!J$43</f>
        <v>47182</v>
      </c>
      <c r="F64" s="163"/>
      <c r="G64" s="163"/>
      <c r="H64" s="163">
        <f>'将来負担比率（分子）の構造'!K$43</f>
        <v>44116</v>
      </c>
      <c r="I64" s="163"/>
      <c r="J64" s="163"/>
      <c r="K64" s="163">
        <f>'将来負担比率（分子）の構造'!L$43</f>
        <v>41808</v>
      </c>
      <c r="L64" s="163"/>
      <c r="M64" s="163"/>
      <c r="N64" s="163">
        <f>'将来負担比率（分子）の構造'!M$43</f>
        <v>42655</v>
      </c>
      <c r="O64" s="163"/>
      <c r="P64" s="163"/>
    </row>
    <row r="65" spans="1:16" x14ac:dyDescent="0.2">
      <c r="A65" s="163" t="s">
        <v>32</v>
      </c>
      <c r="B65" s="163">
        <f>'将来負担比率（分子）の構造'!I$42</f>
        <v>5254</v>
      </c>
      <c r="C65" s="163"/>
      <c r="D65" s="163"/>
      <c r="E65" s="163">
        <f>'将来負担比率（分子）の構造'!J$42</f>
        <v>5063</v>
      </c>
      <c r="F65" s="163"/>
      <c r="G65" s="163"/>
      <c r="H65" s="163">
        <f>'将来負担比率（分子）の構造'!K$42</f>
        <v>5651</v>
      </c>
      <c r="I65" s="163"/>
      <c r="J65" s="163"/>
      <c r="K65" s="163">
        <f>'将来負担比率（分子）の構造'!L$42</f>
        <v>4490</v>
      </c>
      <c r="L65" s="163"/>
      <c r="M65" s="163"/>
      <c r="N65" s="163">
        <f>'将来負担比率（分子）の構造'!M$42</f>
        <v>4603</v>
      </c>
      <c r="O65" s="163"/>
      <c r="P65" s="163"/>
    </row>
    <row r="66" spans="1:16" x14ac:dyDescent="0.2">
      <c r="A66" s="163" t="s">
        <v>31</v>
      </c>
      <c r="B66" s="163">
        <f>'将来負担比率（分子）の構造'!I$41</f>
        <v>62362</v>
      </c>
      <c r="C66" s="163"/>
      <c r="D66" s="163"/>
      <c r="E66" s="163">
        <f>'将来負担比率（分子）の構造'!J$41</f>
        <v>59736</v>
      </c>
      <c r="F66" s="163"/>
      <c r="G66" s="163"/>
      <c r="H66" s="163">
        <f>'将来負担比率（分子）の構造'!K$41</f>
        <v>55677</v>
      </c>
      <c r="I66" s="163"/>
      <c r="J66" s="163"/>
      <c r="K66" s="163">
        <f>'将来負担比率（分子）の構造'!L$41</f>
        <v>53174</v>
      </c>
      <c r="L66" s="163"/>
      <c r="M66" s="163"/>
      <c r="N66" s="163">
        <f>'将来負担比率（分子）の構造'!M$41</f>
        <v>52491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12101</v>
      </c>
      <c r="C72" s="167">
        <f>基金残高に係る経年分析!G55</f>
        <v>11376</v>
      </c>
      <c r="D72" s="167">
        <f>基金残高に係る経年分析!H55</f>
        <v>9086</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16113</v>
      </c>
      <c r="C74" s="167">
        <f>基金残高に係る経年分析!G57</f>
        <v>16642</v>
      </c>
      <c r="D74" s="167">
        <f>基金残高に係る経年分析!H57</f>
        <v>16841</v>
      </c>
    </row>
  </sheetData>
  <sheetProtection algorithmName="SHA-512" hashValue="PKxm5pOHnaROJQ4b0EuzWfLnC+5idJhjCDtXcuautXnYwd7jw1mROKJvTWrUTaZnaGFLyDmhj41Gb+GnaogfZA==" saltValue="XHAaWIaXsOviQ8EsosWp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70939824</v>
      </c>
      <c r="S5" s="613"/>
      <c r="T5" s="613"/>
      <c r="U5" s="613"/>
      <c r="V5" s="613"/>
      <c r="W5" s="613"/>
      <c r="X5" s="613"/>
      <c r="Y5" s="614"/>
      <c r="Z5" s="615">
        <v>45</v>
      </c>
      <c r="AA5" s="615"/>
      <c r="AB5" s="615"/>
      <c r="AC5" s="615"/>
      <c r="AD5" s="616">
        <v>65393900</v>
      </c>
      <c r="AE5" s="616"/>
      <c r="AF5" s="616"/>
      <c r="AG5" s="616"/>
      <c r="AH5" s="616"/>
      <c r="AI5" s="616"/>
      <c r="AJ5" s="616"/>
      <c r="AK5" s="616"/>
      <c r="AL5" s="617">
        <v>78</v>
      </c>
      <c r="AM5" s="618"/>
      <c r="AN5" s="618"/>
      <c r="AO5" s="619"/>
      <c r="AP5" s="609" t="s">
        <v>216</v>
      </c>
      <c r="AQ5" s="610"/>
      <c r="AR5" s="610"/>
      <c r="AS5" s="610"/>
      <c r="AT5" s="610"/>
      <c r="AU5" s="610"/>
      <c r="AV5" s="610"/>
      <c r="AW5" s="610"/>
      <c r="AX5" s="610"/>
      <c r="AY5" s="610"/>
      <c r="AZ5" s="610"/>
      <c r="BA5" s="610"/>
      <c r="BB5" s="610"/>
      <c r="BC5" s="610"/>
      <c r="BD5" s="610"/>
      <c r="BE5" s="610"/>
      <c r="BF5" s="611"/>
      <c r="BG5" s="623">
        <v>62397786</v>
      </c>
      <c r="BH5" s="624"/>
      <c r="BI5" s="624"/>
      <c r="BJ5" s="624"/>
      <c r="BK5" s="624"/>
      <c r="BL5" s="624"/>
      <c r="BM5" s="624"/>
      <c r="BN5" s="625"/>
      <c r="BO5" s="626">
        <v>88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1024783</v>
      </c>
      <c r="S6" s="624"/>
      <c r="T6" s="624"/>
      <c r="U6" s="624"/>
      <c r="V6" s="624"/>
      <c r="W6" s="624"/>
      <c r="X6" s="624"/>
      <c r="Y6" s="625"/>
      <c r="Z6" s="626">
        <v>0.6</v>
      </c>
      <c r="AA6" s="626"/>
      <c r="AB6" s="626"/>
      <c r="AC6" s="626"/>
      <c r="AD6" s="627">
        <v>1024783</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62397786</v>
      </c>
      <c r="BH6" s="624"/>
      <c r="BI6" s="624"/>
      <c r="BJ6" s="624"/>
      <c r="BK6" s="624"/>
      <c r="BL6" s="624"/>
      <c r="BM6" s="624"/>
      <c r="BN6" s="625"/>
      <c r="BO6" s="626">
        <v>88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680837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680064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39395</v>
      </c>
      <c r="S7" s="624"/>
      <c r="T7" s="624"/>
      <c r="U7" s="624"/>
      <c r="V7" s="624"/>
      <c r="W7" s="624"/>
      <c r="X7" s="624"/>
      <c r="Y7" s="625"/>
      <c r="Z7" s="626">
        <v>0</v>
      </c>
      <c r="AA7" s="626"/>
      <c r="AB7" s="626"/>
      <c r="AC7" s="626"/>
      <c r="AD7" s="627">
        <v>39395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29879195</v>
      </c>
      <c r="BH7" s="624"/>
      <c r="BI7" s="624"/>
      <c r="BJ7" s="624"/>
      <c r="BK7" s="624"/>
      <c r="BL7" s="624"/>
      <c r="BM7" s="624"/>
      <c r="BN7" s="625"/>
      <c r="BO7" s="626">
        <v>42.1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13780146</v>
      </c>
      <c r="CS7" s="624"/>
      <c r="CT7" s="624"/>
      <c r="CU7" s="624"/>
      <c r="CV7" s="624"/>
      <c r="CW7" s="624"/>
      <c r="CX7" s="624"/>
      <c r="CY7" s="625"/>
      <c r="CZ7" s="626">
        <v>9.3000000000000007</v>
      </c>
      <c r="DA7" s="626"/>
      <c r="DB7" s="626"/>
      <c r="DC7" s="626"/>
      <c r="DD7" s="632">
        <v>327999</v>
      </c>
      <c r="DE7" s="624"/>
      <c r="DF7" s="624"/>
      <c r="DG7" s="624"/>
      <c r="DH7" s="624"/>
      <c r="DI7" s="624"/>
      <c r="DJ7" s="624"/>
      <c r="DK7" s="624"/>
      <c r="DL7" s="624"/>
      <c r="DM7" s="624"/>
      <c r="DN7" s="624"/>
      <c r="DO7" s="624"/>
      <c r="DP7" s="625"/>
      <c r="DQ7" s="632">
        <v>11521895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806859</v>
      </c>
      <c r="S8" s="624"/>
      <c r="T8" s="624"/>
      <c r="U8" s="624"/>
      <c r="V8" s="624"/>
      <c r="W8" s="624"/>
      <c r="X8" s="624"/>
      <c r="Y8" s="625"/>
      <c r="Z8" s="626">
        <v>0.5</v>
      </c>
      <c r="AA8" s="626"/>
      <c r="AB8" s="626"/>
      <c r="AC8" s="626"/>
      <c r="AD8" s="627">
        <v>806859</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626212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62138015</v>
      </c>
      <c r="CS8" s="624"/>
      <c r="CT8" s="624"/>
      <c r="CU8" s="624"/>
      <c r="CV8" s="624"/>
      <c r="CW8" s="624"/>
      <c r="CX8" s="624"/>
      <c r="CY8" s="625"/>
      <c r="CZ8" s="626">
        <v>41.9</v>
      </c>
      <c r="DA8" s="626"/>
      <c r="DB8" s="626"/>
      <c r="DC8" s="626"/>
      <c r="DD8" s="632">
        <v>874135</v>
      </c>
      <c r="DE8" s="624"/>
      <c r="DF8" s="624"/>
      <c r="DG8" s="624"/>
      <c r="DH8" s="624"/>
      <c r="DI8" s="624"/>
      <c r="DJ8" s="624"/>
      <c r="DK8" s="624"/>
      <c r="DL8" s="624"/>
      <c r="DM8" s="624"/>
      <c r="DN8" s="624"/>
      <c r="DO8" s="624"/>
      <c r="DP8" s="625"/>
      <c r="DQ8" s="632">
        <v>34525316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1070291</v>
      </c>
      <c r="S9" s="624"/>
      <c r="T9" s="624"/>
      <c r="U9" s="624"/>
      <c r="V9" s="624"/>
      <c r="W9" s="624"/>
      <c r="X9" s="624"/>
      <c r="Y9" s="625"/>
      <c r="Z9" s="626">
        <v>0.7</v>
      </c>
      <c r="AA9" s="626"/>
      <c r="AB9" s="626"/>
      <c r="AC9" s="626"/>
      <c r="AD9" s="627">
        <v>1070291</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25214008</v>
      </c>
      <c r="BH9" s="624"/>
      <c r="BI9" s="624"/>
      <c r="BJ9" s="624"/>
      <c r="BK9" s="624"/>
      <c r="BL9" s="624"/>
      <c r="BM9" s="624"/>
      <c r="BN9" s="625"/>
      <c r="BO9" s="626">
        <v>35.5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15697312</v>
      </c>
      <c r="CS9" s="624"/>
      <c r="CT9" s="624"/>
      <c r="CU9" s="624"/>
      <c r="CV9" s="624"/>
      <c r="CW9" s="624"/>
      <c r="CX9" s="624"/>
      <c r="CY9" s="625"/>
      <c r="CZ9" s="626">
        <v>10.6</v>
      </c>
      <c r="DA9" s="626"/>
      <c r="DB9" s="626"/>
      <c r="DC9" s="626"/>
      <c r="DD9" s="632">
        <v>872385</v>
      </c>
      <c r="DE9" s="624"/>
      <c r="DF9" s="624"/>
      <c r="DG9" s="624"/>
      <c r="DH9" s="624"/>
      <c r="DI9" s="624"/>
      <c r="DJ9" s="624"/>
      <c r="DK9" s="624"/>
      <c r="DL9" s="624"/>
      <c r="DM9" s="624"/>
      <c r="DN9" s="624"/>
      <c r="DO9" s="624"/>
      <c r="DP9" s="625"/>
      <c r="DQ9" s="632">
        <v>12872777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1019710</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98811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85860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9924649</v>
      </c>
      <c r="S11" s="624"/>
      <c r="T11" s="624"/>
      <c r="U11" s="624"/>
      <c r="V11" s="624"/>
      <c r="W11" s="624"/>
      <c r="X11" s="624"/>
      <c r="Y11" s="625"/>
      <c r="Z11" s="628">
        <v>6.3</v>
      </c>
      <c r="AA11" s="629"/>
      <c r="AB11" s="629"/>
      <c r="AC11" s="635"/>
      <c r="AD11" s="632">
        <v>9924649</v>
      </c>
      <c r="AE11" s="624"/>
      <c r="AF11" s="624"/>
      <c r="AG11" s="624"/>
      <c r="AH11" s="624"/>
      <c r="AI11" s="624"/>
      <c r="AJ11" s="624"/>
      <c r="AK11" s="625"/>
      <c r="AL11" s="628">
        <v>11.8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3019265</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2159209</v>
      </c>
      <c r="CS11" s="624"/>
      <c r="CT11" s="624"/>
      <c r="CU11" s="624"/>
      <c r="CV11" s="624"/>
      <c r="CW11" s="624"/>
      <c r="CX11" s="624"/>
      <c r="CY11" s="625"/>
      <c r="CZ11" s="626">
        <v>1.5</v>
      </c>
      <c r="DA11" s="626"/>
      <c r="DB11" s="626"/>
      <c r="DC11" s="626"/>
      <c r="DD11" s="632">
        <v>364239</v>
      </c>
      <c r="DE11" s="624"/>
      <c r="DF11" s="624"/>
      <c r="DG11" s="624"/>
      <c r="DH11" s="624"/>
      <c r="DI11" s="624"/>
      <c r="DJ11" s="624"/>
      <c r="DK11" s="624"/>
      <c r="DL11" s="624"/>
      <c r="DM11" s="624"/>
      <c r="DN11" s="624"/>
      <c r="DO11" s="624"/>
      <c r="DP11" s="625"/>
      <c r="DQ11" s="632">
        <v>1816508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89867</v>
      </c>
      <c r="S12" s="624"/>
      <c r="T12" s="624"/>
      <c r="U12" s="624"/>
      <c r="V12" s="624"/>
      <c r="W12" s="624"/>
      <c r="X12" s="624"/>
      <c r="Y12" s="625"/>
      <c r="Z12" s="626">
        <v>0.1</v>
      </c>
      <c r="AA12" s="626"/>
      <c r="AB12" s="626"/>
      <c r="AC12" s="626"/>
      <c r="AD12" s="627">
        <v>89867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29079238</v>
      </c>
      <c r="BH12" s="624"/>
      <c r="BI12" s="624"/>
      <c r="BJ12" s="624"/>
      <c r="BK12" s="624"/>
      <c r="BL12" s="624"/>
      <c r="BM12" s="624"/>
      <c r="BN12" s="625"/>
      <c r="BO12" s="626">
        <v>41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2944718</v>
      </c>
      <c r="CS12" s="624"/>
      <c r="CT12" s="624"/>
      <c r="CU12" s="624"/>
      <c r="CV12" s="624"/>
      <c r="CW12" s="624"/>
      <c r="CX12" s="624"/>
      <c r="CY12" s="625"/>
      <c r="CZ12" s="626">
        <v>2</v>
      </c>
      <c r="DA12" s="626"/>
      <c r="DB12" s="626"/>
      <c r="DC12" s="626"/>
      <c r="DD12" s="632">
        <v>51012</v>
      </c>
      <c r="DE12" s="624"/>
      <c r="DF12" s="624"/>
      <c r="DG12" s="624"/>
      <c r="DH12" s="624"/>
      <c r="DI12" s="624"/>
      <c r="DJ12" s="624"/>
      <c r="DK12" s="624"/>
      <c r="DL12" s="624"/>
      <c r="DM12" s="624"/>
      <c r="DN12" s="624"/>
      <c r="DO12" s="624"/>
      <c r="DP12" s="625"/>
      <c r="DQ12" s="632">
        <v>1728219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13789</v>
      </c>
      <c r="S13" s="624"/>
      <c r="T13" s="624"/>
      <c r="U13" s="624"/>
      <c r="V13" s="624"/>
      <c r="W13" s="624"/>
      <c r="X13" s="624"/>
      <c r="Y13" s="625"/>
      <c r="Z13" s="626">
        <v>0</v>
      </c>
      <c r="AA13" s="626"/>
      <c r="AB13" s="626"/>
      <c r="AC13" s="626"/>
      <c r="AD13" s="627">
        <v>13789</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29020886</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19517493</v>
      </c>
      <c r="CS13" s="624"/>
      <c r="CT13" s="624"/>
      <c r="CU13" s="624"/>
      <c r="CV13" s="624"/>
      <c r="CW13" s="624"/>
      <c r="CX13" s="624"/>
      <c r="CY13" s="625"/>
      <c r="CZ13" s="626">
        <v>13.2</v>
      </c>
      <c r="DA13" s="626"/>
      <c r="DB13" s="626"/>
      <c r="DC13" s="626"/>
      <c r="DD13" s="632">
        <v>9501783</v>
      </c>
      <c r="DE13" s="624"/>
      <c r="DF13" s="624"/>
      <c r="DG13" s="624"/>
      <c r="DH13" s="624"/>
      <c r="DI13" s="624"/>
      <c r="DJ13" s="624"/>
      <c r="DK13" s="624"/>
      <c r="DL13" s="624"/>
      <c r="DM13" s="624"/>
      <c r="DN13" s="624"/>
      <c r="DO13" s="624"/>
      <c r="DP13" s="625"/>
      <c r="DQ13" s="632">
        <v>12119175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1104833</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4383091</v>
      </c>
      <c r="CS14" s="624"/>
      <c r="CT14" s="624"/>
      <c r="CU14" s="624"/>
      <c r="CV14" s="624"/>
      <c r="CW14" s="624"/>
      <c r="CX14" s="624"/>
      <c r="CY14" s="625"/>
      <c r="CZ14" s="626">
        <v>3</v>
      </c>
      <c r="DA14" s="626"/>
      <c r="DB14" s="626"/>
      <c r="DC14" s="626"/>
      <c r="DD14" s="632">
        <v>206285</v>
      </c>
      <c r="DE14" s="624"/>
      <c r="DF14" s="624"/>
      <c r="DG14" s="624"/>
      <c r="DH14" s="624"/>
      <c r="DI14" s="624"/>
      <c r="DJ14" s="624"/>
      <c r="DK14" s="624"/>
      <c r="DL14" s="624"/>
      <c r="DM14" s="624"/>
      <c r="DN14" s="624"/>
      <c r="DO14" s="624"/>
      <c r="DP14" s="625"/>
      <c r="DQ14" s="632">
        <v>4154956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268841</v>
      </c>
      <c r="S15" s="624"/>
      <c r="T15" s="624"/>
      <c r="U15" s="624"/>
      <c r="V15" s="624"/>
      <c r="W15" s="624"/>
      <c r="X15" s="624"/>
      <c r="Y15" s="625"/>
      <c r="Z15" s="626">
        <v>0.2</v>
      </c>
      <c r="AA15" s="626"/>
      <c r="AB15" s="626"/>
      <c r="AC15" s="626"/>
      <c r="AD15" s="627">
        <v>268841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2333722</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20134572</v>
      </c>
      <c r="CS15" s="624"/>
      <c r="CT15" s="624"/>
      <c r="CU15" s="624"/>
      <c r="CV15" s="624"/>
      <c r="CW15" s="624"/>
      <c r="CX15" s="624"/>
      <c r="CY15" s="625"/>
      <c r="CZ15" s="626">
        <v>13.6</v>
      </c>
      <c r="DA15" s="626"/>
      <c r="DB15" s="626"/>
      <c r="DC15" s="626"/>
      <c r="DD15" s="632">
        <v>7143045</v>
      </c>
      <c r="DE15" s="624"/>
      <c r="DF15" s="624"/>
      <c r="DG15" s="624"/>
      <c r="DH15" s="624"/>
      <c r="DI15" s="624"/>
      <c r="DJ15" s="624"/>
      <c r="DK15" s="624"/>
      <c r="DL15" s="624"/>
      <c r="DM15" s="624"/>
      <c r="DN15" s="624"/>
      <c r="DO15" s="624"/>
      <c r="DP15" s="625"/>
      <c r="DQ15" s="632">
        <v>11679036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1634325</v>
      </c>
      <c r="S16" s="624"/>
      <c r="T16" s="624"/>
      <c r="U16" s="624"/>
      <c r="V16" s="624"/>
      <c r="W16" s="624"/>
      <c r="X16" s="624"/>
      <c r="Y16" s="625"/>
      <c r="Z16" s="626">
        <v>1</v>
      </c>
      <c r="AA16" s="626"/>
      <c r="AB16" s="626"/>
      <c r="AC16" s="626"/>
      <c r="AD16" s="627">
        <v>1634325</v>
      </c>
      <c r="AE16" s="627"/>
      <c r="AF16" s="627"/>
      <c r="AG16" s="627"/>
      <c r="AH16" s="627"/>
      <c r="AI16" s="627"/>
      <c r="AJ16" s="627"/>
      <c r="AK16" s="627"/>
      <c r="AL16" s="628">
        <v>1.9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798</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3058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2400535</v>
      </c>
      <c r="S17" s="624"/>
      <c r="T17" s="624"/>
      <c r="U17" s="624"/>
      <c r="V17" s="624"/>
      <c r="W17" s="624"/>
      <c r="X17" s="624"/>
      <c r="Y17" s="625"/>
      <c r="Z17" s="626">
        <v>1.5</v>
      </c>
      <c r="AA17" s="626"/>
      <c r="AB17" s="626"/>
      <c r="AC17" s="626"/>
      <c r="AD17" s="627">
        <v>2400535</v>
      </c>
      <c r="AE17" s="627"/>
      <c r="AF17" s="627"/>
      <c r="AG17" s="627"/>
      <c r="AH17" s="627"/>
      <c r="AI17" s="627"/>
      <c r="AJ17" s="627"/>
      <c r="AK17" s="627"/>
      <c r="AL17" s="628">
        <v>2.9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6847193</v>
      </c>
      <c r="CS17" s="624"/>
      <c r="CT17" s="624"/>
      <c r="CU17" s="624"/>
      <c r="CV17" s="624"/>
      <c r="CW17" s="624"/>
      <c r="CX17" s="624"/>
      <c r="CY17" s="625"/>
      <c r="CZ17" s="626">
        <v>4.5999999999999996</v>
      </c>
      <c r="DA17" s="626"/>
      <c r="DB17" s="626"/>
      <c r="DC17" s="626"/>
      <c r="DD17" s="632" t="s">
        <v>122</v>
      </c>
      <c r="DE17" s="624"/>
      <c r="DF17" s="624"/>
      <c r="DG17" s="624"/>
      <c r="DH17" s="624"/>
      <c r="DI17" s="624"/>
      <c r="DJ17" s="624"/>
      <c r="DK17" s="624"/>
      <c r="DL17" s="624"/>
      <c r="DM17" s="624"/>
      <c r="DN17" s="624"/>
      <c r="DO17" s="624"/>
      <c r="DP17" s="625"/>
      <c r="DQ17" s="632">
        <v>6683381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491089</v>
      </c>
      <c r="S18" s="624"/>
      <c r="T18" s="624"/>
      <c r="U18" s="624"/>
      <c r="V18" s="624"/>
      <c r="W18" s="624"/>
      <c r="X18" s="624"/>
      <c r="Y18" s="625"/>
      <c r="Z18" s="626">
        <v>0.3</v>
      </c>
      <c r="AA18" s="626"/>
      <c r="AB18" s="626"/>
      <c r="AC18" s="626"/>
      <c r="AD18" s="627">
        <v>491089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1884031</v>
      </c>
      <c r="S19" s="624"/>
      <c r="T19" s="624"/>
      <c r="U19" s="624"/>
      <c r="V19" s="624"/>
      <c r="W19" s="624"/>
      <c r="X19" s="624"/>
      <c r="Y19" s="625"/>
      <c r="Z19" s="626">
        <v>1.2</v>
      </c>
      <c r="AA19" s="626"/>
      <c r="AB19" s="626"/>
      <c r="AC19" s="626"/>
      <c r="AD19" s="627">
        <v>1884031</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8542038</v>
      </c>
      <c r="BH19" s="624"/>
      <c r="BI19" s="624"/>
      <c r="BJ19" s="624"/>
      <c r="BK19" s="624"/>
      <c r="BL19" s="624"/>
      <c r="BM19" s="624"/>
      <c r="BN19" s="625"/>
      <c r="BO19" s="626">
        <v>12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25415</v>
      </c>
      <c r="S20" s="624"/>
      <c r="T20" s="624"/>
      <c r="U20" s="624"/>
      <c r="V20" s="624"/>
      <c r="W20" s="624"/>
      <c r="X20" s="624"/>
      <c r="Y20" s="625"/>
      <c r="Z20" s="626">
        <v>0</v>
      </c>
      <c r="AA20" s="626"/>
      <c r="AB20" s="626"/>
      <c r="AC20" s="626"/>
      <c r="AD20" s="627">
        <v>25415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8542038</v>
      </c>
      <c r="BH20" s="624"/>
      <c r="BI20" s="624"/>
      <c r="BJ20" s="624"/>
      <c r="BK20" s="624"/>
      <c r="BL20" s="624"/>
      <c r="BM20" s="624"/>
      <c r="BN20" s="625"/>
      <c r="BO20" s="626">
        <v>12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148384455</v>
      </c>
      <c r="CS20" s="624"/>
      <c r="CT20" s="624"/>
      <c r="CU20" s="624"/>
      <c r="CV20" s="624"/>
      <c r="CW20" s="624"/>
      <c r="CX20" s="624"/>
      <c r="CY20" s="625"/>
      <c r="CZ20" s="626">
        <v>100</v>
      </c>
      <c r="DA20" s="626"/>
      <c r="DB20" s="626"/>
      <c r="DC20" s="626"/>
      <c r="DD20" s="632">
        <v>19340883</v>
      </c>
      <c r="DE20" s="624"/>
      <c r="DF20" s="624"/>
      <c r="DG20" s="624"/>
      <c r="DH20" s="624"/>
      <c r="DI20" s="624"/>
      <c r="DJ20" s="624"/>
      <c r="DK20" s="624"/>
      <c r="DL20" s="624"/>
      <c r="DM20" s="624"/>
      <c r="DN20" s="624"/>
      <c r="DO20" s="624"/>
      <c r="DP20" s="625"/>
      <c r="DQ20" s="632">
        <v>97867187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431324</v>
      </c>
      <c r="S21" s="624"/>
      <c r="T21" s="624"/>
      <c r="U21" s="624"/>
      <c r="V21" s="624"/>
      <c r="W21" s="624"/>
      <c r="X21" s="624"/>
      <c r="Y21" s="625"/>
      <c r="Z21" s="626">
        <v>0.3</v>
      </c>
      <c r="AA21" s="626"/>
      <c r="AB21" s="626"/>
      <c r="AC21" s="626"/>
      <c r="AD21" s="627">
        <v>162517</v>
      </c>
      <c r="AE21" s="627"/>
      <c r="AF21" s="627"/>
      <c r="AG21" s="627"/>
      <c r="AH21" s="627"/>
      <c r="AI21" s="627"/>
      <c r="AJ21" s="627"/>
      <c r="AK21" s="627"/>
      <c r="AL21" s="628">
        <v>0.2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505</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162517</v>
      </c>
      <c r="S22" s="624"/>
      <c r="T22" s="624"/>
      <c r="U22" s="624"/>
      <c r="V22" s="624"/>
      <c r="W22" s="624"/>
      <c r="X22" s="624"/>
      <c r="Y22" s="625"/>
      <c r="Z22" s="626">
        <v>0.1</v>
      </c>
      <c r="AA22" s="626"/>
      <c r="AB22" s="626"/>
      <c r="AC22" s="626"/>
      <c r="AD22" s="627">
        <v>162517</v>
      </c>
      <c r="AE22" s="627"/>
      <c r="AF22" s="627"/>
      <c r="AG22" s="627"/>
      <c r="AH22" s="627"/>
      <c r="AI22" s="627"/>
      <c r="AJ22" s="627"/>
      <c r="AK22" s="627"/>
      <c r="AL22" s="628">
        <v>0.2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2995609</v>
      </c>
      <c r="BH22" s="624"/>
      <c r="BI22" s="624"/>
      <c r="BJ22" s="624"/>
      <c r="BK22" s="624"/>
      <c r="BL22" s="624"/>
      <c r="BM22" s="624"/>
      <c r="BN22" s="625"/>
      <c r="BO22" s="626">
        <v>4.2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268807</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5545924</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71420814</v>
      </c>
      <c r="CS24" s="613"/>
      <c r="CT24" s="613"/>
      <c r="CU24" s="613"/>
      <c r="CV24" s="613"/>
      <c r="CW24" s="613"/>
      <c r="CX24" s="613"/>
      <c r="CY24" s="614"/>
      <c r="CZ24" s="617">
        <v>48.1</v>
      </c>
      <c r="DA24" s="618"/>
      <c r="DB24" s="618"/>
      <c r="DC24" s="634"/>
      <c r="DD24" s="658">
        <v>45320562</v>
      </c>
      <c r="DE24" s="613"/>
      <c r="DF24" s="613"/>
      <c r="DG24" s="613"/>
      <c r="DH24" s="613"/>
      <c r="DI24" s="613"/>
      <c r="DJ24" s="613"/>
      <c r="DK24" s="614"/>
      <c r="DL24" s="658">
        <v>41060805</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88644482</v>
      </c>
      <c r="S25" s="624"/>
      <c r="T25" s="624"/>
      <c r="U25" s="624"/>
      <c r="V25" s="624"/>
      <c r="W25" s="624"/>
      <c r="X25" s="624"/>
      <c r="Y25" s="625"/>
      <c r="Z25" s="626">
        <v>56.2</v>
      </c>
      <c r="AA25" s="626"/>
      <c r="AB25" s="626"/>
      <c r="AC25" s="626"/>
      <c r="AD25" s="627">
        <v>82829751</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24070628</v>
      </c>
      <c r="CS25" s="655"/>
      <c r="CT25" s="655"/>
      <c r="CU25" s="655"/>
      <c r="CV25" s="655"/>
      <c r="CW25" s="655"/>
      <c r="CX25" s="655"/>
      <c r="CY25" s="656"/>
      <c r="CZ25" s="628">
        <v>16.2</v>
      </c>
      <c r="DA25" s="653"/>
      <c r="DB25" s="653"/>
      <c r="DC25" s="657"/>
      <c r="DD25" s="632">
        <v>21801106</v>
      </c>
      <c r="DE25" s="655"/>
      <c r="DF25" s="655"/>
      <c r="DG25" s="655"/>
      <c r="DH25" s="655"/>
      <c r="DI25" s="655"/>
      <c r="DJ25" s="655"/>
      <c r="DK25" s="656"/>
      <c r="DL25" s="632">
        <v>21652115</v>
      </c>
      <c r="DM25" s="655"/>
      <c r="DN25" s="655"/>
      <c r="DO25" s="655"/>
      <c r="DP25" s="655"/>
      <c r="DQ25" s="655"/>
      <c r="DR25" s="655"/>
      <c r="DS25" s="655"/>
      <c r="DT25" s="655"/>
      <c r="DU25" s="655"/>
      <c r="DV25" s="656"/>
      <c r="DW25" s="628">
        <v>25.8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39583</v>
      </c>
      <c r="S26" s="624"/>
      <c r="T26" s="624"/>
      <c r="U26" s="624"/>
      <c r="V26" s="624"/>
      <c r="W26" s="624"/>
      <c r="X26" s="624"/>
      <c r="Y26" s="625"/>
      <c r="Z26" s="626">
        <v>0</v>
      </c>
      <c r="AA26" s="626"/>
      <c r="AB26" s="626"/>
      <c r="AC26" s="626"/>
      <c r="AD26" s="627">
        <v>39583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15436908</v>
      </c>
      <c r="CS26" s="624"/>
      <c r="CT26" s="624"/>
      <c r="CU26" s="624"/>
      <c r="CV26" s="624"/>
      <c r="CW26" s="624"/>
      <c r="CX26" s="624"/>
      <c r="CY26" s="625"/>
      <c r="CZ26" s="628">
        <v>10.4</v>
      </c>
      <c r="DA26" s="653"/>
      <c r="DB26" s="653"/>
      <c r="DC26" s="657"/>
      <c r="DD26" s="632">
        <v>13904796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763532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70939824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40502993</v>
      </c>
      <c r="CS27" s="655"/>
      <c r="CT27" s="655"/>
      <c r="CU27" s="655"/>
      <c r="CV27" s="655"/>
      <c r="CW27" s="655"/>
      <c r="CX27" s="655"/>
      <c r="CY27" s="656"/>
      <c r="CZ27" s="628">
        <v>27.3</v>
      </c>
      <c r="DA27" s="653"/>
      <c r="DB27" s="653"/>
      <c r="DC27" s="657"/>
      <c r="DD27" s="632">
        <v>16836075</v>
      </c>
      <c r="DE27" s="655"/>
      <c r="DF27" s="655"/>
      <c r="DG27" s="655"/>
      <c r="DH27" s="655"/>
      <c r="DI27" s="655"/>
      <c r="DJ27" s="655"/>
      <c r="DK27" s="656"/>
      <c r="DL27" s="632">
        <v>12725309</v>
      </c>
      <c r="DM27" s="655"/>
      <c r="DN27" s="655"/>
      <c r="DO27" s="655"/>
      <c r="DP27" s="655"/>
      <c r="DQ27" s="655"/>
      <c r="DR27" s="655"/>
      <c r="DS27" s="655"/>
      <c r="DT27" s="655"/>
      <c r="DU27" s="655"/>
      <c r="DV27" s="656"/>
      <c r="DW27" s="628">
        <v>15.2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1689620</v>
      </c>
      <c r="S28" s="624"/>
      <c r="T28" s="624"/>
      <c r="U28" s="624"/>
      <c r="V28" s="624"/>
      <c r="W28" s="624"/>
      <c r="X28" s="624"/>
      <c r="Y28" s="625"/>
      <c r="Z28" s="626">
        <v>1.1000000000000001</v>
      </c>
      <c r="AA28" s="626"/>
      <c r="AB28" s="626"/>
      <c r="AC28" s="626"/>
      <c r="AD28" s="627">
        <v>297267</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6847193</v>
      </c>
      <c r="CS28" s="624"/>
      <c r="CT28" s="624"/>
      <c r="CU28" s="624"/>
      <c r="CV28" s="624"/>
      <c r="CW28" s="624"/>
      <c r="CX28" s="624"/>
      <c r="CY28" s="625"/>
      <c r="CZ28" s="628">
        <v>4.5999999999999996</v>
      </c>
      <c r="DA28" s="653"/>
      <c r="DB28" s="653"/>
      <c r="DC28" s="657"/>
      <c r="DD28" s="632">
        <v>6683381</v>
      </c>
      <c r="DE28" s="624"/>
      <c r="DF28" s="624"/>
      <c r="DG28" s="624"/>
      <c r="DH28" s="624"/>
      <c r="DI28" s="624"/>
      <c r="DJ28" s="624"/>
      <c r="DK28" s="625"/>
      <c r="DL28" s="632">
        <v>6683381</v>
      </c>
      <c r="DM28" s="624"/>
      <c r="DN28" s="624"/>
      <c r="DO28" s="624"/>
      <c r="DP28" s="624"/>
      <c r="DQ28" s="624"/>
      <c r="DR28" s="624"/>
      <c r="DS28" s="624"/>
      <c r="DT28" s="624"/>
      <c r="DU28" s="624"/>
      <c r="DV28" s="625"/>
      <c r="DW28" s="628">
        <v>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944631</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6847193</v>
      </c>
      <c r="CS29" s="655"/>
      <c r="CT29" s="655"/>
      <c r="CU29" s="655"/>
      <c r="CV29" s="655"/>
      <c r="CW29" s="655"/>
      <c r="CX29" s="655"/>
      <c r="CY29" s="656"/>
      <c r="CZ29" s="628">
        <v>4.5999999999999996</v>
      </c>
      <c r="DA29" s="653"/>
      <c r="DB29" s="653"/>
      <c r="DC29" s="657"/>
      <c r="DD29" s="632">
        <v>6683381</v>
      </c>
      <c r="DE29" s="655"/>
      <c r="DF29" s="655"/>
      <c r="DG29" s="655"/>
      <c r="DH29" s="655"/>
      <c r="DI29" s="655"/>
      <c r="DJ29" s="655"/>
      <c r="DK29" s="656"/>
      <c r="DL29" s="632">
        <v>6683381</v>
      </c>
      <c r="DM29" s="655"/>
      <c r="DN29" s="655"/>
      <c r="DO29" s="655"/>
      <c r="DP29" s="655"/>
      <c r="DQ29" s="655"/>
      <c r="DR29" s="655"/>
      <c r="DS29" s="655"/>
      <c r="DT29" s="655"/>
      <c r="DU29" s="655"/>
      <c r="DV29" s="656"/>
      <c r="DW29" s="628">
        <v>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27415761</v>
      </c>
      <c r="S30" s="624"/>
      <c r="T30" s="624"/>
      <c r="U30" s="624"/>
      <c r="V30" s="624"/>
      <c r="W30" s="624"/>
      <c r="X30" s="624"/>
      <c r="Y30" s="625"/>
      <c r="Z30" s="626">
        <v>17.399999999999999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6715206</v>
      </c>
      <c r="CS30" s="624"/>
      <c r="CT30" s="624"/>
      <c r="CU30" s="624"/>
      <c r="CV30" s="624"/>
      <c r="CW30" s="624"/>
      <c r="CX30" s="624"/>
      <c r="CY30" s="625"/>
      <c r="CZ30" s="628">
        <v>4.5</v>
      </c>
      <c r="DA30" s="653"/>
      <c r="DB30" s="653"/>
      <c r="DC30" s="657"/>
      <c r="DD30" s="632">
        <v>6559580</v>
      </c>
      <c r="DE30" s="624"/>
      <c r="DF30" s="624"/>
      <c r="DG30" s="624"/>
      <c r="DH30" s="624"/>
      <c r="DI30" s="624"/>
      <c r="DJ30" s="624"/>
      <c r="DK30" s="625"/>
      <c r="DL30" s="632">
        <v>6559580</v>
      </c>
      <c r="DM30" s="624"/>
      <c r="DN30" s="624"/>
      <c r="DO30" s="624"/>
      <c r="DP30" s="624"/>
      <c r="DQ30" s="624"/>
      <c r="DR30" s="624"/>
      <c r="DS30" s="624"/>
      <c r="DT30" s="624"/>
      <c r="DU30" s="624"/>
      <c r="DV30" s="625"/>
      <c r="DW30" s="628">
        <v>7.8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99.4</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131987</v>
      </c>
      <c r="CS31" s="655"/>
      <c r="CT31" s="655"/>
      <c r="CU31" s="655"/>
      <c r="CV31" s="655"/>
      <c r="CW31" s="655"/>
      <c r="CX31" s="655"/>
      <c r="CY31" s="656"/>
      <c r="CZ31" s="628">
        <v>0.1</v>
      </c>
      <c r="DA31" s="653"/>
      <c r="DB31" s="653"/>
      <c r="DC31" s="657"/>
      <c r="DD31" s="632">
        <v>123801</v>
      </c>
      <c r="DE31" s="655"/>
      <c r="DF31" s="655"/>
      <c r="DG31" s="655"/>
      <c r="DH31" s="655"/>
      <c r="DI31" s="655"/>
      <c r="DJ31" s="655"/>
      <c r="DK31" s="656"/>
      <c r="DL31" s="632">
        <v>123801</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9710889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v>
      </c>
      <c r="BN32" s="655"/>
      <c r="BO32" s="655"/>
      <c r="BP32" s="655"/>
      <c r="BQ32" s="678"/>
      <c r="BR32" s="680">
        <v>99</v>
      </c>
      <c r="BS32" s="655"/>
      <c r="BT32" s="655"/>
      <c r="BU32" s="655"/>
      <c r="BV32" s="655"/>
      <c r="BW32" s="655"/>
      <c r="BX32" s="629">
        <v>96.9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1520843</v>
      </c>
      <c r="S33" s="624"/>
      <c r="T33" s="624"/>
      <c r="U33" s="624"/>
      <c r="V33" s="624"/>
      <c r="W33" s="624"/>
      <c r="X33" s="624"/>
      <c r="Y33" s="625"/>
      <c r="Z33" s="626">
        <v>1</v>
      </c>
      <c r="AA33" s="626"/>
      <c r="AB33" s="626"/>
      <c r="AC33" s="626"/>
      <c r="AD33" s="627">
        <v>620129</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57619700</v>
      </c>
      <c r="CS33" s="655"/>
      <c r="CT33" s="655"/>
      <c r="CU33" s="655"/>
      <c r="CV33" s="655"/>
      <c r="CW33" s="655"/>
      <c r="CX33" s="655"/>
      <c r="CY33" s="656"/>
      <c r="CZ33" s="628">
        <v>38.799999999999997</v>
      </c>
      <c r="DA33" s="653"/>
      <c r="DB33" s="653"/>
      <c r="DC33" s="657"/>
      <c r="DD33" s="632">
        <v>46292062</v>
      </c>
      <c r="DE33" s="655"/>
      <c r="DF33" s="655"/>
      <c r="DG33" s="655"/>
      <c r="DH33" s="655"/>
      <c r="DI33" s="655"/>
      <c r="DJ33" s="655"/>
      <c r="DK33" s="656"/>
      <c r="DL33" s="632">
        <v>36929729</v>
      </c>
      <c r="DM33" s="655"/>
      <c r="DN33" s="655"/>
      <c r="DO33" s="655"/>
      <c r="DP33" s="655"/>
      <c r="DQ33" s="655"/>
      <c r="DR33" s="655"/>
      <c r="DS33" s="655"/>
      <c r="DT33" s="655"/>
      <c r="DU33" s="655"/>
      <c r="DV33" s="656"/>
      <c r="DW33" s="628">
        <v>44.1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608628</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26636260</v>
      </c>
      <c r="CS34" s="624"/>
      <c r="CT34" s="624"/>
      <c r="CU34" s="624"/>
      <c r="CV34" s="624"/>
      <c r="CW34" s="624"/>
      <c r="CX34" s="624"/>
      <c r="CY34" s="625"/>
      <c r="CZ34" s="628">
        <v>18</v>
      </c>
      <c r="DA34" s="653"/>
      <c r="DB34" s="653"/>
      <c r="DC34" s="657"/>
      <c r="DD34" s="632">
        <v>20132937</v>
      </c>
      <c r="DE34" s="624"/>
      <c r="DF34" s="624"/>
      <c r="DG34" s="624"/>
      <c r="DH34" s="624"/>
      <c r="DI34" s="624"/>
      <c r="DJ34" s="624"/>
      <c r="DK34" s="625"/>
      <c r="DL34" s="632">
        <v>17794559</v>
      </c>
      <c r="DM34" s="624"/>
      <c r="DN34" s="624"/>
      <c r="DO34" s="624"/>
      <c r="DP34" s="624"/>
      <c r="DQ34" s="624"/>
      <c r="DR34" s="624"/>
      <c r="DS34" s="624"/>
      <c r="DT34" s="624"/>
      <c r="DU34" s="624"/>
      <c r="DV34" s="625"/>
      <c r="DW34" s="628">
        <v>21.2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9295097</v>
      </c>
      <c r="S35" s="624"/>
      <c r="T35" s="624"/>
      <c r="U35" s="624"/>
      <c r="V35" s="624"/>
      <c r="W35" s="624"/>
      <c r="X35" s="624"/>
      <c r="Y35" s="625"/>
      <c r="Z35" s="626">
        <v>5.9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1038513</v>
      </c>
      <c r="CS35" s="655"/>
      <c r="CT35" s="655"/>
      <c r="CU35" s="655"/>
      <c r="CV35" s="655"/>
      <c r="CW35" s="655"/>
      <c r="CX35" s="655"/>
      <c r="CY35" s="656"/>
      <c r="CZ35" s="628">
        <v>0.7</v>
      </c>
      <c r="DA35" s="653"/>
      <c r="DB35" s="653"/>
      <c r="DC35" s="657"/>
      <c r="DD35" s="632">
        <v>1007620</v>
      </c>
      <c r="DE35" s="655"/>
      <c r="DF35" s="655"/>
      <c r="DG35" s="655"/>
      <c r="DH35" s="655"/>
      <c r="DI35" s="655"/>
      <c r="DJ35" s="655"/>
      <c r="DK35" s="656"/>
      <c r="DL35" s="632">
        <v>1002781</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5644016</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18882498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454741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12380871</v>
      </c>
      <c r="CS36" s="624"/>
      <c r="CT36" s="624"/>
      <c r="CU36" s="624"/>
      <c r="CV36" s="624"/>
      <c r="CW36" s="624"/>
      <c r="CX36" s="624"/>
      <c r="CY36" s="625"/>
      <c r="CZ36" s="628">
        <v>8.3000000000000007</v>
      </c>
      <c r="DA36" s="653"/>
      <c r="DB36" s="653"/>
      <c r="DC36" s="657"/>
      <c r="DD36" s="632">
        <v>11169709</v>
      </c>
      <c r="DE36" s="624"/>
      <c r="DF36" s="624"/>
      <c r="DG36" s="624"/>
      <c r="DH36" s="624"/>
      <c r="DI36" s="624"/>
      <c r="DJ36" s="624"/>
      <c r="DK36" s="625"/>
      <c r="DL36" s="632">
        <v>8983973</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5338018</v>
      </c>
      <c r="S37" s="624"/>
      <c r="T37" s="624"/>
      <c r="U37" s="624"/>
      <c r="V37" s="624"/>
      <c r="W37" s="624"/>
      <c r="X37" s="624"/>
      <c r="Y37" s="625"/>
      <c r="Z37" s="626">
        <v>3.4</v>
      </c>
      <c r="AA37" s="626"/>
      <c r="AB37" s="626"/>
      <c r="AC37" s="626"/>
      <c r="AD37" s="627">
        <v>25475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3773432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67372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90367</v>
      </c>
      <c r="CS37" s="655"/>
      <c r="CT37" s="655"/>
      <c r="CU37" s="655"/>
      <c r="CV37" s="655"/>
      <c r="CW37" s="655"/>
      <c r="CX37" s="655"/>
      <c r="CY37" s="656"/>
      <c r="CZ37" s="628">
        <v>0.1</v>
      </c>
      <c r="DA37" s="653"/>
      <c r="DB37" s="653"/>
      <c r="DC37" s="657"/>
      <c r="DD37" s="632">
        <v>90367</v>
      </c>
      <c r="DE37" s="655"/>
      <c r="DF37" s="655"/>
      <c r="DG37" s="655"/>
      <c r="DH37" s="655"/>
      <c r="DI37" s="655"/>
      <c r="DJ37" s="655"/>
      <c r="DK37" s="656"/>
      <c r="DL37" s="632">
        <v>90367</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6046000</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2491972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39984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11975956</v>
      </c>
      <c r="CS38" s="624"/>
      <c r="CT38" s="624"/>
      <c r="CU38" s="624"/>
      <c r="CV38" s="624"/>
      <c r="CW38" s="624"/>
      <c r="CX38" s="624"/>
      <c r="CY38" s="625"/>
      <c r="CZ38" s="628">
        <v>8.1</v>
      </c>
      <c r="DA38" s="653"/>
      <c r="DB38" s="653"/>
      <c r="DC38" s="657"/>
      <c r="DD38" s="632">
        <v>9823608</v>
      </c>
      <c r="DE38" s="624"/>
      <c r="DF38" s="624"/>
      <c r="DG38" s="624"/>
      <c r="DH38" s="624"/>
      <c r="DI38" s="624"/>
      <c r="DJ38" s="624"/>
      <c r="DK38" s="625"/>
      <c r="DL38" s="632">
        <v>9042498</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641138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59191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3958621</v>
      </c>
      <c r="CS39" s="655"/>
      <c r="CT39" s="655"/>
      <c r="CU39" s="655"/>
      <c r="CV39" s="655"/>
      <c r="CW39" s="655"/>
      <c r="CX39" s="655"/>
      <c r="CY39" s="656"/>
      <c r="CZ39" s="628">
        <v>2.7</v>
      </c>
      <c r="DA39" s="653"/>
      <c r="DB39" s="653"/>
      <c r="DC39" s="657"/>
      <c r="DD39" s="632">
        <v>3456203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335332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1629479</v>
      </c>
      <c r="CS40" s="624"/>
      <c r="CT40" s="624"/>
      <c r="CU40" s="624"/>
      <c r="CV40" s="624"/>
      <c r="CW40" s="624"/>
      <c r="CX40" s="624"/>
      <c r="CY40" s="625"/>
      <c r="CZ40" s="628">
        <v>1.1000000000000001</v>
      </c>
      <c r="DA40" s="653"/>
      <c r="DB40" s="653"/>
      <c r="DC40" s="657"/>
      <c r="DD40" s="632">
        <v>701985</v>
      </c>
      <c r="DE40" s="624"/>
      <c r="DF40" s="624"/>
      <c r="DG40" s="624"/>
      <c r="DH40" s="624"/>
      <c r="DI40" s="624"/>
      <c r="DJ40" s="624"/>
      <c r="DK40" s="625"/>
      <c r="DL40" s="632">
        <v>105918</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157661100</v>
      </c>
      <c r="S41" s="696"/>
      <c r="T41" s="696"/>
      <c r="U41" s="696"/>
      <c r="V41" s="696"/>
      <c r="W41" s="696"/>
      <c r="X41" s="696"/>
      <c r="Y41" s="700"/>
      <c r="Z41" s="701">
        <v>100</v>
      </c>
      <c r="AA41" s="701"/>
      <c r="AB41" s="701"/>
      <c r="AC41" s="701"/>
      <c r="AD41" s="702">
        <v>83812205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2766987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8873637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19343941</v>
      </c>
      <c r="CS42" s="655"/>
      <c r="CT42" s="655"/>
      <c r="CU42" s="655"/>
      <c r="CV42" s="655"/>
      <c r="CW42" s="655"/>
      <c r="CX42" s="655"/>
      <c r="CY42" s="656"/>
      <c r="CZ42" s="628">
        <v>13</v>
      </c>
      <c r="DA42" s="653"/>
      <c r="DB42" s="653"/>
      <c r="DC42" s="657"/>
      <c r="DD42" s="632">
        <v>6254563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543474</v>
      </c>
      <c r="CS43" s="655"/>
      <c r="CT43" s="655"/>
      <c r="CU43" s="655"/>
      <c r="CV43" s="655"/>
      <c r="CW43" s="655"/>
      <c r="CX43" s="655"/>
      <c r="CY43" s="656"/>
      <c r="CZ43" s="628">
        <v>0.4</v>
      </c>
      <c r="DA43" s="653"/>
      <c r="DB43" s="653"/>
      <c r="DC43" s="657"/>
      <c r="DD43" s="632">
        <v>543473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19340883</v>
      </c>
      <c r="CS44" s="624"/>
      <c r="CT44" s="624"/>
      <c r="CU44" s="624"/>
      <c r="CV44" s="624"/>
      <c r="CW44" s="624"/>
      <c r="CX44" s="624"/>
      <c r="CY44" s="625"/>
      <c r="CZ44" s="628">
        <v>13</v>
      </c>
      <c r="DA44" s="629"/>
      <c r="DB44" s="629"/>
      <c r="DC44" s="635"/>
      <c r="DD44" s="632">
        <v>6254563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7711403</v>
      </c>
      <c r="CS45" s="655"/>
      <c r="CT45" s="655"/>
      <c r="CU45" s="655"/>
      <c r="CV45" s="655"/>
      <c r="CW45" s="655"/>
      <c r="CX45" s="655"/>
      <c r="CY45" s="656"/>
      <c r="CZ45" s="628">
        <v>5.2</v>
      </c>
      <c r="DA45" s="653"/>
      <c r="DB45" s="653"/>
      <c r="DC45" s="657"/>
      <c r="DD45" s="632">
        <v>426407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11449259</v>
      </c>
      <c r="CS46" s="624"/>
      <c r="CT46" s="624"/>
      <c r="CU46" s="624"/>
      <c r="CV46" s="624"/>
      <c r="CW46" s="624"/>
      <c r="CX46" s="624"/>
      <c r="CY46" s="625"/>
      <c r="CZ46" s="628">
        <v>7.7</v>
      </c>
      <c r="DA46" s="629"/>
      <c r="DB46" s="629"/>
      <c r="DC46" s="635"/>
      <c r="DD46" s="632">
        <v>5704293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3058</v>
      </c>
      <c r="CS47" s="655"/>
      <c r="CT47" s="655"/>
      <c r="CU47" s="655"/>
      <c r="CV47" s="655"/>
      <c r="CW47" s="655"/>
      <c r="CX47" s="655"/>
      <c r="CY47" s="656"/>
      <c r="CZ47" s="628">
        <v>0</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148384455</v>
      </c>
      <c r="CS49" s="682"/>
      <c r="CT49" s="682"/>
      <c r="CU49" s="682"/>
      <c r="CV49" s="682"/>
      <c r="CW49" s="682"/>
      <c r="CX49" s="682"/>
      <c r="CY49" s="711"/>
      <c r="CZ49" s="703">
        <v>100</v>
      </c>
      <c r="DA49" s="712"/>
      <c r="DB49" s="712"/>
      <c r="DC49" s="713"/>
      <c r="DD49" s="714">
        <v>97867187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b3MN+Ro98+irHZpYtYmMq2fCSlRXacV8MXGBIkjKPqGmmjUKwuTNZvpUmsd2uN22YCsUUcO7syJXtltnDHhg==" saltValue="aPAutr7D2nIxLjfKG1Fj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157799</v>
      </c>
      <c r="R7" s="753"/>
      <c r="S7" s="753"/>
      <c r="T7" s="753"/>
      <c r="U7" s="753"/>
      <c r="V7" s="753">
        <v>148543</v>
      </c>
      <c r="W7" s="753"/>
      <c r="X7" s="753"/>
      <c r="Y7" s="753"/>
      <c r="Z7" s="753"/>
      <c r="AA7" s="753">
        <v>9256</v>
      </c>
      <c r="AB7" s="753"/>
      <c r="AC7" s="753"/>
      <c r="AD7" s="753"/>
      <c r="AE7" s="754"/>
      <c r="AF7" s="755">
        <v>6459</v>
      </c>
      <c r="AG7" s="756"/>
      <c r="AH7" s="756"/>
      <c r="AI7" s="756"/>
      <c r="AJ7" s="757"/>
      <c r="AK7" s="758">
        <v>9010</v>
      </c>
      <c r="AL7" s="759"/>
      <c r="AM7" s="759"/>
      <c r="AN7" s="759"/>
      <c r="AO7" s="759"/>
      <c r="AP7" s="759">
        <v>52420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563</v>
      </c>
      <c r="BS7" s="746" t="s">
        <v>564</v>
      </c>
      <c r="BT7" s="747"/>
      <c r="BU7" s="747"/>
      <c r="BV7" s="747"/>
      <c r="BW7" s="747"/>
      <c r="BX7" s="747"/>
      <c r="BY7" s="747"/>
      <c r="BZ7" s="747"/>
      <c r="CA7" s="747"/>
      <c r="CB7" s="747"/>
      <c r="CC7" s="747"/>
      <c r="CD7" s="747"/>
      <c r="CE7" s="747"/>
      <c r="CF7" s="747"/>
      <c r="CG7" s="762"/>
      <c r="CH7" s="743">
        <v>1</v>
      </c>
      <c r="CI7" s="744"/>
      <c r="CJ7" s="744"/>
      <c r="CK7" s="744"/>
      <c r="CL7" s="745"/>
      <c r="CM7" s="743">
        <v>107</v>
      </c>
      <c r="CN7" s="744"/>
      <c r="CO7" s="744"/>
      <c r="CP7" s="744"/>
      <c r="CQ7" s="745"/>
      <c r="CR7" s="743">
        <v>9</v>
      </c>
      <c r="CS7" s="744"/>
      <c r="CT7" s="744"/>
      <c r="CU7" s="744"/>
      <c r="CV7" s="745"/>
      <c r="CW7" s="743" t="s">
        <v>562</v>
      </c>
      <c r="CX7" s="744"/>
      <c r="CY7" s="744"/>
      <c r="CZ7" s="744"/>
      <c r="DA7" s="745"/>
      <c r="DB7" s="743">
        <v>500</v>
      </c>
      <c r="DC7" s="744"/>
      <c r="DD7" s="744"/>
      <c r="DE7" s="744"/>
      <c r="DF7" s="745"/>
      <c r="DG7" s="743">
        <v>957</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1502</v>
      </c>
      <c r="R8" s="784"/>
      <c r="S8" s="784"/>
      <c r="T8" s="784"/>
      <c r="U8" s="784"/>
      <c r="V8" s="784">
        <v>1502</v>
      </c>
      <c r="W8" s="784"/>
      <c r="X8" s="784"/>
      <c r="Y8" s="784"/>
      <c r="Z8" s="784"/>
      <c r="AA8" s="784" t="s">
        <v>562</v>
      </c>
      <c r="AB8" s="784"/>
      <c r="AC8" s="784"/>
      <c r="AD8" s="784"/>
      <c r="AE8" s="785"/>
      <c r="AF8" s="786" t="s">
        <v>122</v>
      </c>
      <c r="AG8" s="787"/>
      <c r="AH8" s="787"/>
      <c r="AI8" s="787"/>
      <c r="AJ8" s="788"/>
      <c r="AK8" s="769">
        <v>1502</v>
      </c>
      <c r="AL8" s="770"/>
      <c r="AM8" s="770"/>
      <c r="AN8" s="770"/>
      <c r="AO8" s="770"/>
      <c r="AP8" s="770" t="s">
        <v>562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2</v>
      </c>
      <c r="CI8" s="777"/>
      <c r="CJ8" s="777"/>
      <c r="CK8" s="777"/>
      <c r="CL8" s="778"/>
      <c r="CM8" s="776">
        <v>110</v>
      </c>
      <c r="CN8" s="777"/>
      <c r="CO8" s="777"/>
      <c r="CP8" s="777"/>
      <c r="CQ8" s="778"/>
      <c r="CR8" s="776">
        <v>18</v>
      </c>
      <c r="CS8" s="777"/>
      <c r="CT8" s="777"/>
      <c r="CU8" s="777"/>
      <c r="CV8" s="778"/>
      <c r="CW8" s="776">
        <v>30</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104</v>
      </c>
      <c r="R9" s="784"/>
      <c r="S9" s="784"/>
      <c r="T9" s="784"/>
      <c r="U9" s="784"/>
      <c r="V9" s="784">
        <v>104</v>
      </c>
      <c r="W9" s="784"/>
      <c r="X9" s="784"/>
      <c r="Y9" s="784"/>
      <c r="Z9" s="784"/>
      <c r="AA9" s="784">
        <v>0</v>
      </c>
      <c r="AB9" s="784"/>
      <c r="AC9" s="784"/>
      <c r="AD9" s="784"/>
      <c r="AE9" s="785"/>
      <c r="AF9" s="786">
        <v>0</v>
      </c>
      <c r="AG9" s="787"/>
      <c r="AH9" s="787"/>
      <c r="AI9" s="787"/>
      <c r="AJ9" s="788"/>
      <c r="AK9" s="769" t="s">
        <v>562</v>
      </c>
      <c r="AL9" s="770"/>
      <c r="AM9" s="770"/>
      <c r="AN9" s="770"/>
      <c r="AO9" s="770"/>
      <c r="AP9" s="770">
        <v>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-7</v>
      </c>
      <c r="CI9" s="777"/>
      <c r="CJ9" s="777"/>
      <c r="CK9" s="777"/>
      <c r="CL9" s="778"/>
      <c r="CM9" s="776">
        <v>115</v>
      </c>
      <c r="CN9" s="777"/>
      <c r="CO9" s="777"/>
      <c r="CP9" s="777"/>
      <c r="CQ9" s="778"/>
      <c r="CR9" s="776">
        <v>45</v>
      </c>
      <c r="CS9" s="777"/>
      <c r="CT9" s="777"/>
      <c r="CU9" s="777"/>
      <c r="CV9" s="778"/>
      <c r="CW9" s="776" t="s">
        <v>562</v>
      </c>
      <c r="CX9" s="777"/>
      <c r="CY9" s="777"/>
      <c r="CZ9" s="777"/>
      <c r="DA9" s="778"/>
      <c r="DB9" s="776" t="s">
        <v>562</v>
      </c>
      <c r="DC9" s="777"/>
      <c r="DD9" s="777"/>
      <c r="DE9" s="777"/>
      <c r="DF9" s="778"/>
      <c r="DG9" s="776" t="s">
        <v>562</v>
      </c>
      <c r="DH9" s="777"/>
      <c r="DI9" s="777"/>
      <c r="DJ9" s="777"/>
      <c r="DK9" s="778"/>
      <c r="DL9" s="776" t="s">
        <v>562</v>
      </c>
      <c r="DM9" s="777"/>
      <c r="DN9" s="777"/>
      <c r="DO9" s="777"/>
      <c r="DP9" s="778"/>
      <c r="DQ9" s="776" t="s">
        <v>562</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264</v>
      </c>
      <c r="R10" s="784"/>
      <c r="S10" s="784"/>
      <c r="T10" s="784"/>
      <c r="U10" s="784"/>
      <c r="V10" s="784">
        <v>264</v>
      </c>
      <c r="W10" s="784"/>
      <c r="X10" s="784"/>
      <c r="Y10" s="784"/>
      <c r="Z10" s="784"/>
      <c r="AA10" s="784" t="s">
        <v>562</v>
      </c>
      <c r="AB10" s="784"/>
      <c r="AC10" s="784"/>
      <c r="AD10" s="784"/>
      <c r="AE10" s="785"/>
      <c r="AF10" s="786" t="s">
        <v>122</v>
      </c>
      <c r="AG10" s="787"/>
      <c r="AH10" s="787"/>
      <c r="AI10" s="787"/>
      <c r="AJ10" s="788"/>
      <c r="AK10" s="769">
        <v>148</v>
      </c>
      <c r="AL10" s="770"/>
      <c r="AM10" s="770"/>
      <c r="AN10" s="770"/>
      <c r="AO10" s="770"/>
      <c r="AP10" s="770">
        <v>17</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-1</v>
      </c>
      <c r="CI10" s="777"/>
      <c r="CJ10" s="777"/>
      <c r="CK10" s="777"/>
      <c r="CL10" s="778"/>
      <c r="CM10" s="776">
        <v>28</v>
      </c>
      <c r="CN10" s="777"/>
      <c r="CO10" s="777"/>
      <c r="CP10" s="777"/>
      <c r="CQ10" s="778"/>
      <c r="CR10" s="776">
        <v>10</v>
      </c>
      <c r="CS10" s="777"/>
      <c r="CT10" s="777"/>
      <c r="CU10" s="777"/>
      <c r="CV10" s="778"/>
      <c r="CW10" s="776">
        <v>70</v>
      </c>
      <c r="CX10" s="777"/>
      <c r="CY10" s="777"/>
      <c r="CZ10" s="777"/>
      <c r="DA10" s="778"/>
      <c r="DB10" s="776" t="s">
        <v>562</v>
      </c>
      <c r="DC10" s="777"/>
      <c r="DD10" s="777"/>
      <c r="DE10" s="777"/>
      <c r="DF10" s="778"/>
      <c r="DG10" s="776" t="s">
        <v>562</v>
      </c>
      <c r="DH10" s="777"/>
      <c r="DI10" s="777"/>
      <c r="DJ10" s="777"/>
      <c r="DK10" s="778"/>
      <c r="DL10" s="776" t="s">
        <v>562</v>
      </c>
      <c r="DM10" s="777"/>
      <c r="DN10" s="777"/>
      <c r="DO10" s="777"/>
      <c r="DP10" s="778"/>
      <c r="DQ10" s="776" t="s">
        <v>562</v>
      </c>
      <c r="DR10" s="777"/>
      <c r="DS10" s="777"/>
      <c r="DT10" s="777"/>
      <c r="DU10" s="778"/>
      <c r="DV10" s="773"/>
      <c r="DW10" s="774"/>
      <c r="DX10" s="774"/>
      <c r="DY10" s="774"/>
      <c r="DZ10" s="779"/>
      <c r="EA10" s="222"/>
    </row>
    <row r="11" spans="1:131" s="223" customFormat="1" ht="26.25" customHeight="1" x14ac:dyDescent="0.2">
      <c r="A11" s="226">
        <v>5</v>
      </c>
      <c r="B11" s="780" t="s">
        <v>378</v>
      </c>
      <c r="C11" s="781"/>
      <c r="D11" s="781"/>
      <c r="E11" s="781"/>
      <c r="F11" s="781"/>
      <c r="G11" s="781"/>
      <c r="H11" s="781"/>
      <c r="I11" s="781"/>
      <c r="J11" s="781"/>
      <c r="K11" s="781"/>
      <c r="L11" s="781"/>
      <c r="M11" s="781"/>
      <c r="N11" s="781"/>
      <c r="O11" s="781"/>
      <c r="P11" s="782"/>
      <c r="Q11" s="783" t="s">
        <v>562</v>
      </c>
      <c r="R11" s="784"/>
      <c r="S11" s="784"/>
      <c r="T11" s="784"/>
      <c r="U11" s="784"/>
      <c r="V11" s="784" t="s">
        <v>562</v>
      </c>
      <c r="W11" s="784"/>
      <c r="X11" s="784"/>
      <c r="Y11" s="784"/>
      <c r="Z11" s="784"/>
      <c r="AA11" s="784" t="s">
        <v>562</v>
      </c>
      <c r="AB11" s="784"/>
      <c r="AC11" s="784"/>
      <c r="AD11" s="784"/>
      <c r="AE11" s="785"/>
      <c r="AF11" s="786" t="s">
        <v>122</v>
      </c>
      <c r="AG11" s="787"/>
      <c r="AH11" s="787"/>
      <c r="AI11" s="787"/>
      <c r="AJ11" s="788"/>
      <c r="AK11" s="769" t="s">
        <v>562</v>
      </c>
      <c r="AL11" s="770"/>
      <c r="AM11" s="770"/>
      <c r="AN11" s="770"/>
      <c r="AO11" s="770"/>
      <c r="AP11" s="770" t="s">
        <v>562</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t="s">
        <v>562</v>
      </c>
      <c r="CI11" s="777"/>
      <c r="CJ11" s="777"/>
      <c r="CK11" s="777"/>
      <c r="CL11" s="778"/>
      <c r="CM11" s="776">
        <v>10</v>
      </c>
      <c r="CN11" s="777"/>
      <c r="CO11" s="777"/>
      <c r="CP11" s="777"/>
      <c r="CQ11" s="778"/>
      <c r="CR11" s="776">
        <v>10</v>
      </c>
      <c r="CS11" s="777"/>
      <c r="CT11" s="777"/>
      <c r="CU11" s="777"/>
      <c r="CV11" s="778"/>
      <c r="CW11" s="776">
        <v>721</v>
      </c>
      <c r="CX11" s="777"/>
      <c r="CY11" s="777"/>
      <c r="CZ11" s="777"/>
      <c r="DA11" s="778"/>
      <c r="DB11" s="776" t="s">
        <v>562</v>
      </c>
      <c r="DC11" s="777"/>
      <c r="DD11" s="777"/>
      <c r="DE11" s="777"/>
      <c r="DF11" s="778"/>
      <c r="DG11" s="776" t="s">
        <v>562</v>
      </c>
      <c r="DH11" s="777"/>
      <c r="DI11" s="777"/>
      <c r="DJ11" s="777"/>
      <c r="DK11" s="778"/>
      <c r="DL11" s="776" t="s">
        <v>562</v>
      </c>
      <c r="DM11" s="777"/>
      <c r="DN11" s="777"/>
      <c r="DO11" s="777"/>
      <c r="DP11" s="778"/>
      <c r="DQ11" s="776" t="s">
        <v>562</v>
      </c>
      <c r="DR11" s="777"/>
      <c r="DS11" s="777"/>
      <c r="DT11" s="777"/>
      <c r="DU11" s="778"/>
      <c r="DV11" s="773"/>
      <c r="DW11" s="774"/>
      <c r="DX11" s="774"/>
      <c r="DY11" s="774"/>
      <c r="DZ11" s="779"/>
      <c r="EA11" s="222"/>
    </row>
    <row r="12" spans="1:131" s="223" customFormat="1" ht="26.25" customHeight="1" x14ac:dyDescent="0.2">
      <c r="A12" s="226">
        <v>6</v>
      </c>
      <c r="B12" s="780" t="s">
        <v>379</v>
      </c>
      <c r="C12" s="781"/>
      <c r="D12" s="781"/>
      <c r="E12" s="781"/>
      <c r="F12" s="781"/>
      <c r="G12" s="781"/>
      <c r="H12" s="781"/>
      <c r="I12" s="781"/>
      <c r="J12" s="781"/>
      <c r="K12" s="781"/>
      <c r="L12" s="781"/>
      <c r="M12" s="781"/>
      <c r="N12" s="781"/>
      <c r="O12" s="781"/>
      <c r="P12" s="782"/>
      <c r="Q12" s="783">
        <v>46</v>
      </c>
      <c r="R12" s="784"/>
      <c r="S12" s="784"/>
      <c r="T12" s="784"/>
      <c r="U12" s="784"/>
      <c r="V12" s="784">
        <v>26</v>
      </c>
      <c r="W12" s="784"/>
      <c r="X12" s="784"/>
      <c r="Y12" s="784"/>
      <c r="Z12" s="784"/>
      <c r="AA12" s="784">
        <v>20</v>
      </c>
      <c r="AB12" s="784"/>
      <c r="AC12" s="784"/>
      <c r="AD12" s="784"/>
      <c r="AE12" s="785"/>
      <c r="AF12" s="786" t="s">
        <v>122</v>
      </c>
      <c r="AG12" s="787"/>
      <c r="AH12" s="787"/>
      <c r="AI12" s="787"/>
      <c r="AJ12" s="788"/>
      <c r="AK12" s="769">
        <v>2</v>
      </c>
      <c r="AL12" s="770"/>
      <c r="AM12" s="770"/>
      <c r="AN12" s="770"/>
      <c r="AO12" s="770"/>
      <c r="AP12" s="770">
        <v>51</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23</v>
      </c>
      <c r="CI12" s="777"/>
      <c r="CJ12" s="777"/>
      <c r="CK12" s="777"/>
      <c r="CL12" s="778"/>
      <c r="CM12" s="776">
        <v>240</v>
      </c>
      <c r="CN12" s="777"/>
      <c r="CO12" s="777"/>
      <c r="CP12" s="777"/>
      <c r="CQ12" s="778"/>
      <c r="CR12" s="776">
        <v>5</v>
      </c>
      <c r="CS12" s="777"/>
      <c r="CT12" s="777"/>
      <c r="CU12" s="777"/>
      <c r="CV12" s="778"/>
      <c r="CW12" s="776" t="s">
        <v>562</v>
      </c>
      <c r="CX12" s="777"/>
      <c r="CY12" s="777"/>
      <c r="CZ12" s="777"/>
      <c r="DA12" s="778"/>
      <c r="DB12" s="776" t="s">
        <v>562</v>
      </c>
      <c r="DC12" s="777"/>
      <c r="DD12" s="777"/>
      <c r="DE12" s="777"/>
      <c r="DF12" s="778"/>
      <c r="DG12" s="776" t="s">
        <v>562</v>
      </c>
      <c r="DH12" s="777"/>
      <c r="DI12" s="777"/>
      <c r="DJ12" s="777"/>
      <c r="DK12" s="778"/>
      <c r="DL12" s="776" t="s">
        <v>562</v>
      </c>
      <c r="DM12" s="777"/>
      <c r="DN12" s="777"/>
      <c r="DO12" s="777"/>
      <c r="DP12" s="778"/>
      <c r="DQ12" s="776" t="s">
        <v>562</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12</v>
      </c>
      <c r="CI13" s="777"/>
      <c r="CJ13" s="777"/>
      <c r="CK13" s="777"/>
      <c r="CL13" s="778"/>
      <c r="CM13" s="776">
        <v>37</v>
      </c>
      <c r="CN13" s="777"/>
      <c r="CO13" s="777"/>
      <c r="CP13" s="777"/>
      <c r="CQ13" s="778"/>
      <c r="CR13" s="776">
        <v>14</v>
      </c>
      <c r="CS13" s="777"/>
      <c r="CT13" s="777"/>
      <c r="CU13" s="777"/>
      <c r="CV13" s="778"/>
      <c r="CW13" s="776" t="s">
        <v>562</v>
      </c>
      <c r="CX13" s="777"/>
      <c r="CY13" s="777"/>
      <c r="CZ13" s="777"/>
      <c r="DA13" s="778"/>
      <c r="DB13" s="776" t="s">
        <v>562</v>
      </c>
      <c r="DC13" s="777"/>
      <c r="DD13" s="777"/>
      <c r="DE13" s="777"/>
      <c r="DF13" s="778"/>
      <c r="DG13" s="776" t="s">
        <v>562</v>
      </c>
      <c r="DH13" s="777"/>
      <c r="DI13" s="777"/>
      <c r="DJ13" s="777"/>
      <c r="DK13" s="778"/>
      <c r="DL13" s="776" t="s">
        <v>562</v>
      </c>
      <c r="DM13" s="777"/>
      <c r="DN13" s="777"/>
      <c r="DO13" s="777"/>
      <c r="DP13" s="778"/>
      <c r="DQ13" s="776" t="s">
        <v>562</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381</v>
      </c>
      <c r="B23" s="789" t="s">
        <v>382</v>
      </c>
      <c r="C23" s="790"/>
      <c r="D23" s="790"/>
      <c r="E23" s="790"/>
      <c r="F23" s="790"/>
      <c r="G23" s="790"/>
      <c r="H23" s="790"/>
      <c r="I23" s="790"/>
      <c r="J23" s="790"/>
      <c r="K23" s="790"/>
      <c r="L23" s="790"/>
      <c r="M23" s="790"/>
      <c r="N23" s="790"/>
      <c r="O23" s="790"/>
      <c r="P23" s="791"/>
      <c r="Q23" s="792">
        <v>157661</v>
      </c>
      <c r="R23" s="793"/>
      <c r="S23" s="793"/>
      <c r="T23" s="793"/>
      <c r="U23" s="793"/>
      <c r="V23" s="793">
        <v>148384</v>
      </c>
      <c r="W23" s="793"/>
      <c r="X23" s="793"/>
      <c r="Y23" s="793"/>
      <c r="Z23" s="793"/>
      <c r="AA23" s="793">
        <v>9277</v>
      </c>
      <c r="AB23" s="793"/>
      <c r="AC23" s="793"/>
      <c r="AD23" s="793"/>
      <c r="AE23" s="794"/>
      <c r="AF23" s="795">
        <v>6459</v>
      </c>
      <c r="AG23" s="793"/>
      <c r="AH23" s="793"/>
      <c r="AI23" s="793"/>
      <c r="AJ23" s="796"/>
      <c r="AK23" s="797"/>
      <c r="AL23" s="798"/>
      <c r="AM23" s="798"/>
      <c r="AN23" s="798"/>
      <c r="AO23" s="798"/>
      <c r="AP23" s="793">
        <v>52491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393</v>
      </c>
      <c r="C28" s="750"/>
      <c r="D28" s="750"/>
      <c r="E28" s="750"/>
      <c r="F28" s="750"/>
      <c r="G28" s="750"/>
      <c r="H28" s="750"/>
      <c r="I28" s="750"/>
      <c r="J28" s="750"/>
      <c r="K28" s="750"/>
      <c r="L28" s="750"/>
      <c r="M28" s="750"/>
      <c r="N28" s="750"/>
      <c r="O28" s="750"/>
      <c r="P28" s="751"/>
      <c r="Q28" s="822">
        <v>32476</v>
      </c>
      <c r="R28" s="823"/>
      <c r="S28" s="823"/>
      <c r="T28" s="823"/>
      <c r="U28" s="823"/>
      <c r="V28" s="823">
        <v>32021</v>
      </c>
      <c r="W28" s="823"/>
      <c r="X28" s="823"/>
      <c r="Y28" s="823"/>
      <c r="Z28" s="823"/>
      <c r="AA28" s="823">
        <v>455</v>
      </c>
      <c r="AB28" s="823"/>
      <c r="AC28" s="823"/>
      <c r="AD28" s="823"/>
      <c r="AE28" s="824"/>
      <c r="AF28" s="825">
        <v>455</v>
      </c>
      <c r="AG28" s="823"/>
      <c r="AH28" s="823"/>
      <c r="AI28" s="823"/>
      <c r="AJ28" s="826"/>
      <c r="AK28" s="827">
        <v>3079</v>
      </c>
      <c r="AL28" s="828"/>
      <c r="AM28" s="828"/>
      <c r="AN28" s="828"/>
      <c r="AO28" s="828"/>
      <c r="AP28" s="828" t="s">
        <v>562</v>
      </c>
      <c r="AQ28" s="828"/>
      <c r="AR28" s="828"/>
      <c r="AS28" s="828"/>
      <c r="AT28" s="828"/>
      <c r="AU28" s="828" t="s">
        <v>562</v>
      </c>
      <c r="AV28" s="828"/>
      <c r="AW28" s="828"/>
      <c r="AX28" s="828"/>
      <c r="AY28" s="828"/>
      <c r="AZ28" s="829" t="s">
        <v>562</v>
      </c>
      <c r="BA28" s="830"/>
      <c r="BB28" s="830"/>
      <c r="BC28" s="830"/>
      <c r="BD28" s="830"/>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394</v>
      </c>
      <c r="C29" s="781"/>
      <c r="D29" s="781"/>
      <c r="E29" s="781"/>
      <c r="F29" s="781"/>
      <c r="G29" s="781"/>
      <c r="H29" s="781"/>
      <c r="I29" s="781"/>
      <c r="J29" s="781"/>
      <c r="K29" s="781"/>
      <c r="L29" s="781"/>
      <c r="M29" s="781"/>
      <c r="N29" s="781"/>
      <c r="O29" s="781"/>
      <c r="P29" s="782"/>
      <c r="Q29" s="783">
        <v>27424</v>
      </c>
      <c r="R29" s="784"/>
      <c r="S29" s="784"/>
      <c r="T29" s="784"/>
      <c r="U29" s="784"/>
      <c r="V29" s="784">
        <v>27146</v>
      </c>
      <c r="W29" s="784"/>
      <c r="X29" s="784"/>
      <c r="Y29" s="784"/>
      <c r="Z29" s="784"/>
      <c r="AA29" s="784">
        <v>278</v>
      </c>
      <c r="AB29" s="784"/>
      <c r="AC29" s="784"/>
      <c r="AD29" s="784"/>
      <c r="AE29" s="785"/>
      <c r="AF29" s="786">
        <v>278</v>
      </c>
      <c r="AG29" s="787"/>
      <c r="AH29" s="787"/>
      <c r="AI29" s="787"/>
      <c r="AJ29" s="788"/>
      <c r="AK29" s="835">
        <v>4870</v>
      </c>
      <c r="AL29" s="831"/>
      <c r="AM29" s="831"/>
      <c r="AN29" s="831"/>
      <c r="AO29" s="831"/>
      <c r="AP29" s="831" t="s">
        <v>562</v>
      </c>
      <c r="AQ29" s="831"/>
      <c r="AR29" s="831"/>
      <c r="AS29" s="831"/>
      <c r="AT29" s="831"/>
      <c r="AU29" s="831" t="s">
        <v>562</v>
      </c>
      <c r="AV29" s="831"/>
      <c r="AW29" s="831"/>
      <c r="AX29" s="831"/>
      <c r="AY29" s="831"/>
      <c r="AZ29" s="832" t="s">
        <v>562</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395</v>
      </c>
      <c r="C30" s="781"/>
      <c r="D30" s="781"/>
      <c r="E30" s="781"/>
      <c r="F30" s="781"/>
      <c r="G30" s="781"/>
      <c r="H30" s="781"/>
      <c r="I30" s="781"/>
      <c r="J30" s="781"/>
      <c r="K30" s="781"/>
      <c r="L30" s="781"/>
      <c r="M30" s="781"/>
      <c r="N30" s="781"/>
      <c r="O30" s="781"/>
      <c r="P30" s="782"/>
      <c r="Q30" s="783">
        <v>7055</v>
      </c>
      <c r="R30" s="784"/>
      <c r="S30" s="784"/>
      <c r="T30" s="784"/>
      <c r="U30" s="784"/>
      <c r="V30" s="784">
        <v>7022</v>
      </c>
      <c r="W30" s="784"/>
      <c r="X30" s="784"/>
      <c r="Y30" s="784"/>
      <c r="Z30" s="784"/>
      <c r="AA30" s="784">
        <v>33</v>
      </c>
      <c r="AB30" s="784"/>
      <c r="AC30" s="784"/>
      <c r="AD30" s="784"/>
      <c r="AE30" s="785"/>
      <c r="AF30" s="786">
        <v>33</v>
      </c>
      <c r="AG30" s="787"/>
      <c r="AH30" s="787"/>
      <c r="AI30" s="787"/>
      <c r="AJ30" s="788"/>
      <c r="AK30" s="835">
        <v>1095</v>
      </c>
      <c r="AL30" s="831"/>
      <c r="AM30" s="831"/>
      <c r="AN30" s="831"/>
      <c r="AO30" s="831"/>
      <c r="AP30" s="831" t="s">
        <v>562</v>
      </c>
      <c r="AQ30" s="831"/>
      <c r="AR30" s="831"/>
      <c r="AS30" s="831"/>
      <c r="AT30" s="831"/>
      <c r="AU30" s="831" t="s">
        <v>562</v>
      </c>
      <c r="AV30" s="831"/>
      <c r="AW30" s="831"/>
      <c r="AX30" s="831"/>
      <c r="AY30" s="831"/>
      <c r="AZ30" s="832" t="s">
        <v>562</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396</v>
      </c>
      <c r="C31" s="781"/>
      <c r="D31" s="781"/>
      <c r="E31" s="781"/>
      <c r="F31" s="781"/>
      <c r="G31" s="781"/>
      <c r="H31" s="781"/>
      <c r="I31" s="781"/>
      <c r="J31" s="781"/>
      <c r="K31" s="781"/>
      <c r="L31" s="781"/>
      <c r="M31" s="781"/>
      <c r="N31" s="781"/>
      <c r="O31" s="781"/>
      <c r="P31" s="782"/>
      <c r="Q31" s="783">
        <v>26699</v>
      </c>
      <c r="R31" s="784"/>
      <c r="S31" s="784"/>
      <c r="T31" s="784"/>
      <c r="U31" s="784"/>
      <c r="V31" s="784">
        <v>27513</v>
      </c>
      <c r="W31" s="784"/>
      <c r="X31" s="784"/>
      <c r="Y31" s="784"/>
      <c r="Z31" s="784"/>
      <c r="AA31" s="784">
        <v>-814</v>
      </c>
      <c r="AB31" s="784"/>
      <c r="AC31" s="784"/>
      <c r="AD31" s="784"/>
      <c r="AE31" s="785"/>
      <c r="AF31" s="786">
        <v>10262</v>
      </c>
      <c r="AG31" s="787"/>
      <c r="AH31" s="787"/>
      <c r="AI31" s="787"/>
      <c r="AJ31" s="788"/>
      <c r="AK31" s="835">
        <v>2492</v>
      </c>
      <c r="AL31" s="831"/>
      <c r="AM31" s="831"/>
      <c r="AN31" s="831"/>
      <c r="AO31" s="831"/>
      <c r="AP31" s="831">
        <v>10177</v>
      </c>
      <c r="AQ31" s="831"/>
      <c r="AR31" s="831"/>
      <c r="AS31" s="831"/>
      <c r="AT31" s="831"/>
      <c r="AU31" s="831">
        <v>5571</v>
      </c>
      <c r="AV31" s="831"/>
      <c r="AW31" s="831"/>
      <c r="AX31" s="831"/>
      <c r="AY31" s="831"/>
      <c r="AZ31" s="832" t="s">
        <v>562</v>
      </c>
      <c r="BA31" s="832"/>
      <c r="BB31" s="832"/>
      <c r="BC31" s="832"/>
      <c r="BD31" s="832"/>
      <c r="BE31" s="833" t="s">
        <v>397</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398</v>
      </c>
      <c r="C32" s="781"/>
      <c r="D32" s="781"/>
      <c r="E32" s="781"/>
      <c r="F32" s="781"/>
      <c r="G32" s="781"/>
      <c r="H32" s="781"/>
      <c r="I32" s="781"/>
      <c r="J32" s="781"/>
      <c r="K32" s="781"/>
      <c r="L32" s="781"/>
      <c r="M32" s="781"/>
      <c r="N32" s="781"/>
      <c r="O32" s="781"/>
      <c r="P32" s="782"/>
      <c r="Q32" s="783">
        <v>7463</v>
      </c>
      <c r="R32" s="784"/>
      <c r="S32" s="784"/>
      <c r="T32" s="784"/>
      <c r="U32" s="784"/>
      <c r="V32" s="784">
        <v>6996</v>
      </c>
      <c r="W32" s="784"/>
      <c r="X32" s="784"/>
      <c r="Y32" s="784"/>
      <c r="Z32" s="784"/>
      <c r="AA32" s="784">
        <v>467</v>
      </c>
      <c r="AB32" s="784"/>
      <c r="AC32" s="784"/>
      <c r="AD32" s="784"/>
      <c r="AE32" s="785"/>
      <c r="AF32" s="786">
        <v>11397</v>
      </c>
      <c r="AG32" s="787"/>
      <c r="AH32" s="787"/>
      <c r="AI32" s="787"/>
      <c r="AJ32" s="788"/>
      <c r="AK32" s="835">
        <v>641</v>
      </c>
      <c r="AL32" s="831"/>
      <c r="AM32" s="831"/>
      <c r="AN32" s="831"/>
      <c r="AO32" s="831"/>
      <c r="AP32" s="831">
        <v>13505</v>
      </c>
      <c r="AQ32" s="831"/>
      <c r="AR32" s="831"/>
      <c r="AS32" s="831"/>
      <c r="AT32" s="831"/>
      <c r="AU32" s="831">
        <v>1040</v>
      </c>
      <c r="AV32" s="831"/>
      <c r="AW32" s="831"/>
      <c r="AX32" s="831"/>
      <c r="AY32" s="831"/>
      <c r="AZ32" s="832" t="s">
        <v>562</v>
      </c>
      <c r="BA32" s="832"/>
      <c r="BB32" s="832"/>
      <c r="BC32" s="832"/>
      <c r="BD32" s="832"/>
      <c r="BE32" s="833" t="s">
        <v>397</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399</v>
      </c>
      <c r="C33" s="781"/>
      <c r="D33" s="781"/>
      <c r="E33" s="781"/>
      <c r="F33" s="781"/>
      <c r="G33" s="781"/>
      <c r="H33" s="781"/>
      <c r="I33" s="781"/>
      <c r="J33" s="781"/>
      <c r="K33" s="781"/>
      <c r="L33" s="781"/>
      <c r="M33" s="781"/>
      <c r="N33" s="781"/>
      <c r="O33" s="781"/>
      <c r="P33" s="782"/>
      <c r="Q33" s="783">
        <v>9510</v>
      </c>
      <c r="R33" s="784"/>
      <c r="S33" s="784"/>
      <c r="T33" s="784"/>
      <c r="U33" s="784"/>
      <c r="V33" s="784">
        <v>9663</v>
      </c>
      <c r="W33" s="784"/>
      <c r="X33" s="784"/>
      <c r="Y33" s="784"/>
      <c r="Z33" s="784"/>
      <c r="AA33" s="784">
        <v>-153</v>
      </c>
      <c r="AB33" s="784"/>
      <c r="AC33" s="784"/>
      <c r="AD33" s="784"/>
      <c r="AE33" s="785"/>
      <c r="AF33" s="786">
        <v>3198</v>
      </c>
      <c r="AG33" s="787"/>
      <c r="AH33" s="787"/>
      <c r="AI33" s="787"/>
      <c r="AJ33" s="788"/>
      <c r="AK33" s="835">
        <v>3773</v>
      </c>
      <c r="AL33" s="831"/>
      <c r="AM33" s="831"/>
      <c r="AN33" s="831"/>
      <c r="AO33" s="831"/>
      <c r="AP33" s="831">
        <v>64712</v>
      </c>
      <c r="AQ33" s="831"/>
      <c r="AR33" s="831"/>
      <c r="AS33" s="831"/>
      <c r="AT33" s="831"/>
      <c r="AU33" s="831">
        <v>36044</v>
      </c>
      <c r="AV33" s="831"/>
      <c r="AW33" s="831"/>
      <c r="AX33" s="831"/>
      <c r="AY33" s="831"/>
      <c r="AZ33" s="832" t="s">
        <v>562</v>
      </c>
      <c r="BA33" s="832"/>
      <c r="BB33" s="832"/>
      <c r="BC33" s="832"/>
      <c r="BD33" s="832"/>
      <c r="BE33" s="833" t="s">
        <v>397</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400</v>
      </c>
      <c r="C34" s="781"/>
      <c r="D34" s="781"/>
      <c r="E34" s="781"/>
      <c r="F34" s="781"/>
      <c r="G34" s="781"/>
      <c r="H34" s="781"/>
      <c r="I34" s="781"/>
      <c r="J34" s="781"/>
      <c r="K34" s="781"/>
      <c r="L34" s="781"/>
      <c r="M34" s="781"/>
      <c r="N34" s="781"/>
      <c r="O34" s="781"/>
      <c r="P34" s="782"/>
      <c r="Q34" s="783">
        <v>1910</v>
      </c>
      <c r="R34" s="784"/>
      <c r="S34" s="784"/>
      <c r="T34" s="784"/>
      <c r="U34" s="784"/>
      <c r="V34" s="784">
        <v>1884</v>
      </c>
      <c r="W34" s="784"/>
      <c r="X34" s="784"/>
      <c r="Y34" s="784"/>
      <c r="Z34" s="784"/>
      <c r="AA34" s="784">
        <v>26</v>
      </c>
      <c r="AB34" s="784"/>
      <c r="AC34" s="784"/>
      <c r="AD34" s="784"/>
      <c r="AE34" s="785"/>
      <c r="AF34" s="786">
        <v>2633</v>
      </c>
      <c r="AG34" s="787"/>
      <c r="AH34" s="787"/>
      <c r="AI34" s="787"/>
      <c r="AJ34" s="788"/>
      <c r="AK34" s="835">
        <v>335</v>
      </c>
      <c r="AL34" s="831"/>
      <c r="AM34" s="831"/>
      <c r="AN34" s="831"/>
      <c r="AO34" s="831"/>
      <c r="AP34" s="831">
        <v>3713</v>
      </c>
      <c r="AQ34" s="831"/>
      <c r="AR34" s="831"/>
      <c r="AS34" s="831"/>
      <c r="AT34" s="831"/>
      <c r="AU34" s="831" t="s">
        <v>562</v>
      </c>
      <c r="AV34" s="831"/>
      <c r="AW34" s="831"/>
      <c r="AX34" s="831"/>
      <c r="AY34" s="831"/>
      <c r="AZ34" s="832" t="s">
        <v>562</v>
      </c>
      <c r="BA34" s="832"/>
      <c r="BB34" s="832"/>
      <c r="BC34" s="832"/>
      <c r="BD34" s="832"/>
      <c r="BE34" s="833" t="s">
        <v>401</v>
      </c>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381</v>
      </c>
      <c r="B63" s="789" t="s">
        <v>403</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28256</v>
      </c>
      <c r="AG63" s="845"/>
      <c r="AH63" s="845"/>
      <c r="AI63" s="845"/>
      <c r="AJ63" s="846"/>
      <c r="AK63" s="847"/>
      <c r="AL63" s="842"/>
      <c r="AM63" s="842"/>
      <c r="AN63" s="842"/>
      <c r="AO63" s="842"/>
      <c r="AP63" s="845">
        <v>92107</v>
      </c>
      <c r="AQ63" s="845"/>
      <c r="AR63" s="845"/>
      <c r="AS63" s="845"/>
      <c r="AT63" s="845"/>
      <c r="AU63" s="845">
        <v>42655</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405</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5" t="s">
        <v>388</v>
      </c>
      <c r="AG66" s="815"/>
      <c r="AH66" s="815"/>
      <c r="AI66" s="815"/>
      <c r="AJ66" s="856"/>
      <c r="AK66" s="733" t="s">
        <v>389</v>
      </c>
      <c r="AL66" s="728"/>
      <c r="AM66" s="728"/>
      <c r="AN66" s="728"/>
      <c r="AO66" s="729"/>
      <c r="AP66" s="733" t="s">
        <v>390</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571</v>
      </c>
      <c r="C68" s="871"/>
      <c r="D68" s="871"/>
      <c r="E68" s="871"/>
      <c r="F68" s="871"/>
      <c r="G68" s="871"/>
      <c r="H68" s="871"/>
      <c r="I68" s="871"/>
      <c r="J68" s="871"/>
      <c r="K68" s="871"/>
      <c r="L68" s="871"/>
      <c r="M68" s="871"/>
      <c r="N68" s="871"/>
      <c r="O68" s="871"/>
      <c r="P68" s="872"/>
      <c r="Q68" s="873">
        <v>11</v>
      </c>
      <c r="R68" s="867"/>
      <c r="S68" s="867"/>
      <c r="T68" s="867"/>
      <c r="U68" s="867"/>
      <c r="V68" s="867">
        <v>11</v>
      </c>
      <c r="W68" s="867"/>
      <c r="X68" s="867"/>
      <c r="Y68" s="867"/>
      <c r="Z68" s="867"/>
      <c r="AA68" s="867">
        <v>0</v>
      </c>
      <c r="AB68" s="867"/>
      <c r="AC68" s="867"/>
      <c r="AD68" s="867"/>
      <c r="AE68" s="867"/>
      <c r="AF68" s="867">
        <v>0</v>
      </c>
      <c r="AG68" s="867"/>
      <c r="AH68" s="867"/>
      <c r="AI68" s="867"/>
      <c r="AJ68" s="867"/>
      <c r="AK68" s="867" t="s">
        <v>494</v>
      </c>
      <c r="AL68" s="867"/>
      <c r="AM68" s="867"/>
      <c r="AN68" s="867"/>
      <c r="AO68" s="867"/>
      <c r="AP68" s="867" t="s">
        <v>494</v>
      </c>
      <c r="AQ68" s="867"/>
      <c r="AR68" s="867"/>
      <c r="AS68" s="867"/>
      <c r="AT68" s="867"/>
      <c r="AU68" s="867" t="s">
        <v>494</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4" t="s">
        <v>572</v>
      </c>
      <c r="C69" s="875"/>
      <c r="D69" s="875"/>
      <c r="E69" s="875"/>
      <c r="F69" s="875"/>
      <c r="G69" s="875"/>
      <c r="H69" s="875"/>
      <c r="I69" s="875"/>
      <c r="J69" s="875"/>
      <c r="K69" s="875"/>
      <c r="L69" s="875"/>
      <c r="M69" s="875"/>
      <c r="N69" s="875"/>
      <c r="O69" s="875"/>
      <c r="P69" s="876"/>
      <c r="Q69" s="877">
        <v>2653</v>
      </c>
      <c r="R69" s="831"/>
      <c r="S69" s="831"/>
      <c r="T69" s="831"/>
      <c r="U69" s="831"/>
      <c r="V69" s="831">
        <v>2392</v>
      </c>
      <c r="W69" s="831"/>
      <c r="X69" s="831"/>
      <c r="Y69" s="831"/>
      <c r="Z69" s="831"/>
      <c r="AA69" s="831">
        <v>261</v>
      </c>
      <c r="AB69" s="831"/>
      <c r="AC69" s="831"/>
      <c r="AD69" s="831"/>
      <c r="AE69" s="831"/>
      <c r="AF69" s="831">
        <v>261</v>
      </c>
      <c r="AG69" s="831"/>
      <c r="AH69" s="831"/>
      <c r="AI69" s="831"/>
      <c r="AJ69" s="831"/>
      <c r="AK69" s="831" t="s">
        <v>494</v>
      </c>
      <c r="AL69" s="831"/>
      <c r="AM69" s="831"/>
      <c r="AN69" s="831"/>
      <c r="AO69" s="831"/>
      <c r="AP69" s="831" t="s">
        <v>494</v>
      </c>
      <c r="AQ69" s="831"/>
      <c r="AR69" s="831"/>
      <c r="AS69" s="831"/>
      <c r="AT69" s="831"/>
      <c r="AU69" s="831" t="s">
        <v>494</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4" t="s">
        <v>573</v>
      </c>
      <c r="C70" s="875"/>
      <c r="D70" s="875"/>
      <c r="E70" s="875"/>
      <c r="F70" s="875"/>
      <c r="G70" s="875"/>
      <c r="H70" s="875"/>
      <c r="I70" s="875"/>
      <c r="J70" s="875"/>
      <c r="K70" s="875"/>
      <c r="L70" s="875"/>
      <c r="M70" s="875"/>
      <c r="N70" s="875"/>
      <c r="O70" s="875"/>
      <c r="P70" s="876"/>
      <c r="Q70" s="877">
        <v>1047955</v>
      </c>
      <c r="R70" s="831"/>
      <c r="S70" s="831"/>
      <c r="T70" s="831"/>
      <c r="U70" s="831"/>
      <c r="V70" s="831">
        <v>1016638</v>
      </c>
      <c r="W70" s="831"/>
      <c r="X70" s="831"/>
      <c r="Y70" s="831"/>
      <c r="Z70" s="831"/>
      <c r="AA70" s="831">
        <v>31318</v>
      </c>
      <c r="AB70" s="831"/>
      <c r="AC70" s="831"/>
      <c r="AD70" s="831"/>
      <c r="AE70" s="831"/>
      <c r="AF70" s="831">
        <v>31318</v>
      </c>
      <c r="AG70" s="831"/>
      <c r="AH70" s="831"/>
      <c r="AI70" s="831"/>
      <c r="AJ70" s="831"/>
      <c r="AK70" s="831">
        <v>1</v>
      </c>
      <c r="AL70" s="831"/>
      <c r="AM70" s="831"/>
      <c r="AN70" s="831"/>
      <c r="AO70" s="831"/>
      <c r="AP70" s="831" t="s">
        <v>494</v>
      </c>
      <c r="AQ70" s="831"/>
      <c r="AR70" s="831"/>
      <c r="AS70" s="831"/>
      <c r="AT70" s="831"/>
      <c r="AU70" s="831" t="s">
        <v>494</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4"/>
      <c r="C71" s="875"/>
      <c r="D71" s="875"/>
      <c r="E71" s="875"/>
      <c r="F71" s="875"/>
      <c r="G71" s="875"/>
      <c r="H71" s="875"/>
      <c r="I71" s="875"/>
      <c r="J71" s="875"/>
      <c r="K71" s="875"/>
      <c r="L71" s="875"/>
      <c r="M71" s="875"/>
      <c r="N71" s="875"/>
      <c r="O71" s="875"/>
      <c r="P71" s="876"/>
      <c r="Q71" s="877"/>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4"/>
      <c r="C72" s="875"/>
      <c r="D72" s="875"/>
      <c r="E72" s="875"/>
      <c r="F72" s="875"/>
      <c r="G72" s="875"/>
      <c r="H72" s="875"/>
      <c r="I72" s="875"/>
      <c r="J72" s="875"/>
      <c r="K72" s="875"/>
      <c r="L72" s="875"/>
      <c r="M72" s="875"/>
      <c r="N72" s="875"/>
      <c r="O72" s="875"/>
      <c r="P72" s="876"/>
      <c r="Q72" s="877"/>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381</v>
      </c>
      <c r="B88" s="789" t="s">
        <v>407</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31579</v>
      </c>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789" t="s">
        <v>408</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111</v>
      </c>
      <c r="CS102" s="853"/>
      <c r="CT102" s="853"/>
      <c r="CU102" s="853"/>
      <c r="CV102" s="892"/>
      <c r="CW102" s="891">
        <v>821</v>
      </c>
      <c r="CX102" s="853"/>
      <c r="CY102" s="853"/>
      <c r="CZ102" s="853"/>
      <c r="DA102" s="892"/>
      <c r="DB102" s="891">
        <v>500</v>
      </c>
      <c r="DC102" s="853"/>
      <c r="DD102" s="853"/>
      <c r="DE102" s="853"/>
      <c r="DF102" s="892"/>
      <c r="DG102" s="891">
        <v>957</v>
      </c>
      <c r="DH102" s="853"/>
      <c r="DI102" s="853"/>
      <c r="DJ102" s="853"/>
      <c r="DK102" s="892"/>
      <c r="DL102" s="891"/>
      <c r="DM102" s="853"/>
      <c r="DN102" s="853"/>
      <c r="DO102" s="853"/>
      <c r="DP102" s="892"/>
      <c r="DQ102" s="891"/>
      <c r="DR102" s="853"/>
      <c r="DS102" s="853"/>
      <c r="DT102" s="853"/>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410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413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415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416</v>
      </c>
      <c r="AB109" s="894"/>
      <c r="AC109" s="894"/>
      <c r="AD109" s="894"/>
      <c r="AE109" s="895"/>
      <c r="AF109" s="893" t="s">
        <v>417</v>
      </c>
      <c r="AG109" s="894"/>
      <c r="AH109" s="894"/>
      <c r="AI109" s="894"/>
      <c r="AJ109" s="895"/>
      <c r="AK109" s="893" t="s">
        <v>294</v>
      </c>
      <c r="AL109" s="894"/>
      <c r="AM109" s="894"/>
      <c r="AN109" s="894"/>
      <c r="AO109" s="895"/>
      <c r="AP109" s="893" t="s">
        <v>418</v>
      </c>
      <c r="AQ109" s="894"/>
      <c r="AR109" s="894"/>
      <c r="AS109" s="894"/>
      <c r="AT109" s="896"/>
      <c r="AU109" s="913" t="s">
        <v>415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416</v>
      </c>
      <c r="BR109" s="894"/>
      <c r="BS109" s="894"/>
      <c r="BT109" s="894"/>
      <c r="BU109" s="895"/>
      <c r="BV109" s="893" t="s">
        <v>417</v>
      </c>
      <c r="BW109" s="894"/>
      <c r="BX109" s="894"/>
      <c r="BY109" s="894"/>
      <c r="BZ109" s="895"/>
      <c r="CA109" s="893" t="s">
        <v>294</v>
      </c>
      <c r="CB109" s="894"/>
      <c r="CC109" s="894"/>
      <c r="CD109" s="894"/>
      <c r="CE109" s="895"/>
      <c r="CF109" s="914" t="s">
        <v>418</v>
      </c>
      <c r="CG109" s="914"/>
      <c r="CH109" s="914"/>
      <c r="CI109" s="914"/>
      <c r="CJ109" s="914"/>
      <c r="CK109" s="893" t="s">
        <v>419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416</v>
      </c>
      <c r="DH109" s="894"/>
      <c r="DI109" s="894"/>
      <c r="DJ109" s="894"/>
      <c r="DK109" s="895"/>
      <c r="DL109" s="893" t="s">
        <v>417</v>
      </c>
      <c r="DM109" s="894"/>
      <c r="DN109" s="894"/>
      <c r="DO109" s="894"/>
      <c r="DP109" s="895"/>
      <c r="DQ109" s="893" t="s">
        <v>294</v>
      </c>
      <c r="DR109" s="894"/>
      <c r="DS109" s="894"/>
      <c r="DT109" s="894"/>
      <c r="DU109" s="895"/>
      <c r="DV109" s="893" t="s">
        <v>418</v>
      </c>
      <c r="DW109" s="894"/>
      <c r="DX109" s="894"/>
      <c r="DY109" s="894"/>
      <c r="DZ109" s="896"/>
    </row>
    <row r="110" spans="1:131" s="218" customFormat="1" ht="26.25" customHeight="1" x14ac:dyDescent="0.2">
      <c r="A110" s="897" t="s">
        <v>420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7352147</v>
      </c>
      <c r="AB110" s="901"/>
      <c r="AC110" s="901"/>
      <c r="AD110" s="901"/>
      <c r="AE110" s="902"/>
      <c r="AF110" s="903">
        <v>7013088</v>
      </c>
      <c r="AG110" s="901"/>
      <c r="AH110" s="901"/>
      <c r="AI110" s="901"/>
      <c r="AJ110" s="902"/>
      <c r="AK110" s="903">
        <v>6860961</v>
      </c>
      <c r="AL110" s="901"/>
      <c r="AM110" s="901"/>
      <c r="AN110" s="901"/>
      <c r="AO110" s="902"/>
      <c r="AP110" s="904">
        <v>9.1999999999999993</v>
      </c>
      <c r="AQ110" s="905"/>
      <c r="AR110" s="905"/>
      <c r="AS110" s="905"/>
      <c r="AT110" s="906"/>
      <c r="AU110" s="907" t="s">
        <v>69</v>
      </c>
      <c r="AV110" s="908"/>
      <c r="AW110" s="908"/>
      <c r="AX110" s="908"/>
      <c r="AY110" s="908"/>
      <c r="AZ110" s="930" t="s">
        <v>421</v>
      </c>
      <c r="BA110" s="898"/>
      <c r="BB110" s="898"/>
      <c r="BC110" s="898"/>
      <c r="BD110" s="898"/>
      <c r="BE110" s="898"/>
      <c r="BF110" s="898"/>
      <c r="BG110" s="898"/>
      <c r="BH110" s="898"/>
      <c r="BI110" s="898"/>
      <c r="BJ110" s="898"/>
      <c r="BK110" s="898"/>
      <c r="BL110" s="898"/>
      <c r="BM110" s="898"/>
      <c r="BN110" s="898"/>
      <c r="BO110" s="898"/>
      <c r="BP110" s="899"/>
      <c r="BQ110" s="931">
        <v>55677349</v>
      </c>
      <c r="BR110" s="932"/>
      <c r="BS110" s="932"/>
      <c r="BT110" s="932"/>
      <c r="BU110" s="932"/>
      <c r="BV110" s="932">
        <v>53174426</v>
      </c>
      <c r="BW110" s="932"/>
      <c r="BX110" s="932"/>
      <c r="BY110" s="932"/>
      <c r="BZ110" s="932"/>
      <c r="CA110" s="932">
        <v>52491452</v>
      </c>
      <c r="CB110" s="932"/>
      <c r="CC110" s="932"/>
      <c r="CD110" s="932"/>
      <c r="CE110" s="932"/>
      <c r="CF110" s="945">
        <v>70.400000000000006</v>
      </c>
      <c r="CG110" s="946"/>
      <c r="CH110" s="946"/>
      <c r="CI110" s="946"/>
      <c r="CJ110" s="946"/>
      <c r="CK110" s="947" t="s">
        <v>422</v>
      </c>
      <c r="CL110" s="948"/>
      <c r="CM110" s="930" t="s">
        <v>423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3341911</v>
      </c>
      <c r="DH110" s="932"/>
      <c r="DI110" s="932"/>
      <c r="DJ110" s="932"/>
      <c r="DK110" s="932"/>
      <c r="DL110" s="932">
        <v>2985599</v>
      </c>
      <c r="DM110" s="932"/>
      <c r="DN110" s="932"/>
      <c r="DO110" s="932"/>
      <c r="DP110" s="932"/>
      <c r="DQ110" s="932">
        <v>3442724</v>
      </c>
      <c r="DR110" s="932"/>
      <c r="DS110" s="932"/>
      <c r="DT110" s="932"/>
      <c r="DU110" s="932"/>
      <c r="DV110" s="933">
        <v>4.5999999999999996</v>
      </c>
      <c r="DW110" s="933"/>
      <c r="DX110" s="933"/>
      <c r="DY110" s="933"/>
      <c r="DZ110" s="934"/>
    </row>
    <row r="111" spans="1:131" s="218" customFormat="1" ht="26.25" customHeight="1" x14ac:dyDescent="0.2">
      <c r="A111" s="935" t="s">
        <v>424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425</v>
      </c>
      <c r="BA111" s="924"/>
      <c r="BB111" s="924"/>
      <c r="BC111" s="924"/>
      <c r="BD111" s="924"/>
      <c r="BE111" s="924"/>
      <c r="BF111" s="924"/>
      <c r="BG111" s="924"/>
      <c r="BH111" s="924"/>
      <c r="BI111" s="924"/>
      <c r="BJ111" s="924"/>
      <c r="BK111" s="924"/>
      <c r="BL111" s="924"/>
      <c r="BM111" s="924"/>
      <c r="BN111" s="924"/>
      <c r="BO111" s="924"/>
      <c r="BP111" s="925"/>
      <c r="BQ111" s="926">
        <v>5651455</v>
      </c>
      <c r="BR111" s="927"/>
      <c r="BS111" s="927"/>
      <c r="BT111" s="927"/>
      <c r="BU111" s="927"/>
      <c r="BV111" s="927">
        <v>4489548</v>
      </c>
      <c r="BW111" s="927"/>
      <c r="BX111" s="927"/>
      <c r="BY111" s="927"/>
      <c r="BZ111" s="927"/>
      <c r="CA111" s="927">
        <v>4603380</v>
      </c>
      <c r="CB111" s="927"/>
      <c r="CC111" s="927"/>
      <c r="CD111" s="927"/>
      <c r="CE111" s="927"/>
      <c r="CF111" s="921">
        <v>6.2</v>
      </c>
      <c r="CG111" s="922"/>
      <c r="CH111" s="922"/>
      <c r="CI111" s="922"/>
      <c r="CJ111" s="922"/>
      <c r="CK111" s="949"/>
      <c r="CL111" s="950"/>
      <c r="CM111" s="923" t="s">
        <v>426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427</v>
      </c>
      <c r="B112" s="954"/>
      <c r="C112" s="924" t="s">
        <v>428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429</v>
      </c>
      <c r="BA112" s="924"/>
      <c r="BB112" s="924"/>
      <c r="BC112" s="924"/>
      <c r="BD112" s="924"/>
      <c r="BE112" s="924"/>
      <c r="BF112" s="924"/>
      <c r="BG112" s="924"/>
      <c r="BH112" s="924"/>
      <c r="BI112" s="924"/>
      <c r="BJ112" s="924"/>
      <c r="BK112" s="924"/>
      <c r="BL112" s="924"/>
      <c r="BM112" s="924"/>
      <c r="BN112" s="924"/>
      <c r="BO112" s="924"/>
      <c r="BP112" s="925"/>
      <c r="BQ112" s="926">
        <v>44115792</v>
      </c>
      <c r="BR112" s="927"/>
      <c r="BS112" s="927"/>
      <c r="BT112" s="927"/>
      <c r="BU112" s="927"/>
      <c r="BV112" s="927">
        <v>41807774</v>
      </c>
      <c r="BW112" s="927"/>
      <c r="BX112" s="927"/>
      <c r="BY112" s="927"/>
      <c r="BZ112" s="927"/>
      <c r="CA112" s="927">
        <v>42655021</v>
      </c>
      <c r="CB112" s="927"/>
      <c r="CC112" s="927"/>
      <c r="CD112" s="927"/>
      <c r="CE112" s="927"/>
      <c r="CF112" s="921">
        <v>57.2</v>
      </c>
      <c r="CG112" s="922"/>
      <c r="CH112" s="922"/>
      <c r="CI112" s="922"/>
      <c r="CJ112" s="922"/>
      <c r="CK112" s="949"/>
      <c r="CL112" s="950"/>
      <c r="CM112" s="923" t="s">
        <v>430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431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3763480</v>
      </c>
      <c r="AB113" s="939"/>
      <c r="AC113" s="939"/>
      <c r="AD113" s="939"/>
      <c r="AE113" s="940"/>
      <c r="AF113" s="941">
        <v>3865083</v>
      </c>
      <c r="AG113" s="939"/>
      <c r="AH113" s="939"/>
      <c r="AI113" s="939"/>
      <c r="AJ113" s="940"/>
      <c r="AK113" s="941">
        <v>3963208</v>
      </c>
      <c r="AL113" s="939"/>
      <c r="AM113" s="939"/>
      <c r="AN113" s="939"/>
      <c r="AO113" s="940"/>
      <c r="AP113" s="942">
        <v>5.3</v>
      </c>
      <c r="AQ113" s="943"/>
      <c r="AR113" s="943"/>
      <c r="AS113" s="943"/>
      <c r="AT113" s="944"/>
      <c r="AU113" s="909"/>
      <c r="AV113" s="910"/>
      <c r="AW113" s="910"/>
      <c r="AX113" s="910"/>
      <c r="AY113" s="910"/>
      <c r="AZ113" s="923" t="s">
        <v>432</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433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434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435</v>
      </c>
      <c r="BA114" s="924"/>
      <c r="BB114" s="924"/>
      <c r="BC114" s="924"/>
      <c r="BD114" s="924"/>
      <c r="BE114" s="924"/>
      <c r="BF114" s="924"/>
      <c r="BG114" s="924"/>
      <c r="BH114" s="924"/>
      <c r="BI114" s="924"/>
      <c r="BJ114" s="924"/>
      <c r="BK114" s="924"/>
      <c r="BL114" s="924"/>
      <c r="BM114" s="924"/>
      <c r="BN114" s="924"/>
      <c r="BO114" s="924"/>
      <c r="BP114" s="925"/>
      <c r="BQ114" s="926">
        <v>14055377</v>
      </c>
      <c r="BR114" s="927"/>
      <c r="BS114" s="927"/>
      <c r="BT114" s="927"/>
      <c r="BU114" s="927"/>
      <c r="BV114" s="927">
        <v>14583495</v>
      </c>
      <c r="BW114" s="927"/>
      <c r="BX114" s="927"/>
      <c r="BY114" s="927"/>
      <c r="BZ114" s="927"/>
      <c r="CA114" s="927">
        <v>15040255</v>
      </c>
      <c r="CB114" s="927"/>
      <c r="CC114" s="927"/>
      <c r="CD114" s="927"/>
      <c r="CE114" s="927"/>
      <c r="CF114" s="921">
        <v>20.2</v>
      </c>
      <c r="CG114" s="922"/>
      <c r="CH114" s="922"/>
      <c r="CI114" s="922"/>
      <c r="CJ114" s="922"/>
      <c r="CK114" s="949"/>
      <c r="CL114" s="950"/>
      <c r="CM114" s="923" t="s">
        <v>436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437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372364</v>
      </c>
      <c r="AB115" s="939"/>
      <c r="AC115" s="939"/>
      <c r="AD115" s="939"/>
      <c r="AE115" s="940"/>
      <c r="AF115" s="941">
        <v>372433</v>
      </c>
      <c r="AG115" s="939"/>
      <c r="AH115" s="939"/>
      <c r="AI115" s="939"/>
      <c r="AJ115" s="940"/>
      <c r="AK115" s="941">
        <v>372502</v>
      </c>
      <c r="AL115" s="939"/>
      <c r="AM115" s="939"/>
      <c r="AN115" s="939"/>
      <c r="AO115" s="940"/>
      <c r="AP115" s="942">
        <v>0.5</v>
      </c>
      <c r="AQ115" s="943"/>
      <c r="AR115" s="943"/>
      <c r="AS115" s="943"/>
      <c r="AT115" s="944"/>
      <c r="AU115" s="909"/>
      <c r="AV115" s="910"/>
      <c r="AW115" s="910"/>
      <c r="AX115" s="910"/>
      <c r="AY115" s="910"/>
      <c r="AZ115" s="923" t="s">
        <v>438</v>
      </c>
      <c r="BA115" s="924"/>
      <c r="BB115" s="924"/>
      <c r="BC115" s="924"/>
      <c r="BD115" s="924"/>
      <c r="BE115" s="924"/>
      <c r="BF115" s="924"/>
      <c r="BG115" s="924"/>
      <c r="BH115" s="924"/>
      <c r="BI115" s="924"/>
      <c r="BJ115" s="924"/>
      <c r="BK115" s="924"/>
      <c r="BL115" s="924"/>
      <c r="BM115" s="924"/>
      <c r="BN115" s="924"/>
      <c r="BO115" s="924"/>
      <c r="BP115" s="925"/>
      <c r="BQ115" s="926">
        <v>6122</v>
      </c>
      <c r="BR115" s="927"/>
      <c r="BS115" s="927"/>
      <c r="BT115" s="927"/>
      <c r="BU115" s="927"/>
      <c r="BV115" s="927">
        <v>60987</v>
      </c>
      <c r="BW115" s="927"/>
      <c r="BX115" s="927"/>
      <c r="BY115" s="927"/>
      <c r="BZ115" s="927"/>
      <c r="CA115" s="927">
        <v>55157</v>
      </c>
      <c r="CB115" s="927"/>
      <c r="CC115" s="927"/>
      <c r="CD115" s="927"/>
      <c r="CE115" s="927"/>
      <c r="CF115" s="921">
        <v>0.1</v>
      </c>
      <c r="CG115" s="922"/>
      <c r="CH115" s="922"/>
      <c r="CI115" s="922"/>
      <c r="CJ115" s="922"/>
      <c r="CK115" s="949"/>
      <c r="CL115" s="950"/>
      <c r="CM115" s="923" t="s">
        <v>439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2309544</v>
      </c>
      <c r="DH115" s="960"/>
      <c r="DI115" s="960"/>
      <c r="DJ115" s="960"/>
      <c r="DK115" s="961"/>
      <c r="DL115" s="962">
        <v>1503949</v>
      </c>
      <c r="DM115" s="960"/>
      <c r="DN115" s="960"/>
      <c r="DO115" s="960"/>
      <c r="DP115" s="961"/>
      <c r="DQ115" s="962">
        <v>1160656</v>
      </c>
      <c r="DR115" s="960"/>
      <c r="DS115" s="960"/>
      <c r="DT115" s="960"/>
      <c r="DU115" s="961"/>
      <c r="DV115" s="963">
        <v>1.6</v>
      </c>
      <c r="DW115" s="964"/>
      <c r="DX115" s="964"/>
      <c r="DY115" s="964"/>
      <c r="DZ115" s="965"/>
    </row>
    <row r="116" spans="1:130" s="218" customFormat="1" ht="26.25" customHeight="1" x14ac:dyDescent="0.2">
      <c r="A116" s="957"/>
      <c r="B116" s="958"/>
      <c r="C116" s="966" t="s">
        <v>440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441</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442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443</v>
      </c>
      <c r="Z117" s="895"/>
      <c r="AA117" s="979">
        <v>11487991</v>
      </c>
      <c r="AB117" s="980"/>
      <c r="AC117" s="980"/>
      <c r="AD117" s="980"/>
      <c r="AE117" s="981"/>
      <c r="AF117" s="982">
        <v>11250604</v>
      </c>
      <c r="AG117" s="980"/>
      <c r="AH117" s="980"/>
      <c r="AI117" s="980"/>
      <c r="AJ117" s="981"/>
      <c r="AK117" s="982">
        <v>11196671</v>
      </c>
      <c r="AL117" s="980"/>
      <c r="AM117" s="980"/>
      <c r="AN117" s="980"/>
      <c r="AO117" s="981"/>
      <c r="AP117" s="983"/>
      <c r="AQ117" s="984"/>
      <c r="AR117" s="984"/>
      <c r="AS117" s="984"/>
      <c r="AT117" s="985"/>
      <c r="AU117" s="909"/>
      <c r="AV117" s="910"/>
      <c r="AW117" s="910"/>
      <c r="AX117" s="910"/>
      <c r="AY117" s="910"/>
      <c r="AZ117" s="975" t="s">
        <v>444</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416</v>
      </c>
      <c r="AB118" s="894"/>
      <c r="AC118" s="894"/>
      <c r="AD118" s="894"/>
      <c r="AE118" s="895"/>
      <c r="AF118" s="893" t="s">
        <v>417</v>
      </c>
      <c r="AG118" s="894"/>
      <c r="AH118" s="894"/>
      <c r="AI118" s="894"/>
      <c r="AJ118" s="895"/>
      <c r="AK118" s="893" t="s">
        <v>294</v>
      </c>
      <c r="AL118" s="894"/>
      <c r="AM118" s="894"/>
      <c r="AN118" s="894"/>
      <c r="AO118" s="895"/>
      <c r="AP118" s="971" t="s">
        <v>418</v>
      </c>
      <c r="AQ118" s="972"/>
      <c r="AR118" s="972"/>
      <c r="AS118" s="972"/>
      <c r="AT118" s="973"/>
      <c r="AU118" s="909"/>
      <c r="AV118" s="910"/>
      <c r="AW118" s="910"/>
      <c r="AX118" s="910"/>
      <c r="AY118" s="910"/>
      <c r="AZ118" s="974" t="s">
        <v>446</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422</v>
      </c>
      <c r="B119" s="948"/>
      <c r="C119" s="930" t="s">
        <v>423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372364</v>
      </c>
      <c r="AB119" s="901"/>
      <c r="AC119" s="901"/>
      <c r="AD119" s="901"/>
      <c r="AE119" s="902"/>
      <c r="AF119" s="903">
        <v>372433</v>
      </c>
      <c r="AG119" s="901"/>
      <c r="AH119" s="901"/>
      <c r="AI119" s="901"/>
      <c r="AJ119" s="902"/>
      <c r="AK119" s="903">
        <v>372502</v>
      </c>
      <c r="AL119" s="901"/>
      <c r="AM119" s="901"/>
      <c r="AN119" s="901"/>
      <c r="AO119" s="902"/>
      <c r="AP119" s="904">
        <v>0.5</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448</v>
      </c>
      <c r="BP119" s="1006"/>
      <c r="BQ119" s="1000">
        <v>119506095</v>
      </c>
      <c r="BR119" s="1001"/>
      <c r="BS119" s="1001"/>
      <c r="BT119" s="1001"/>
      <c r="BU119" s="1001"/>
      <c r="BV119" s="1001">
        <v>114116230</v>
      </c>
      <c r="BW119" s="1001"/>
      <c r="BX119" s="1001"/>
      <c r="BY119" s="1001"/>
      <c r="BZ119" s="1001"/>
      <c r="CA119" s="1001">
        <v>114845265</v>
      </c>
      <c r="CB119" s="1001"/>
      <c r="CC119" s="1001"/>
      <c r="CD119" s="1001"/>
      <c r="CE119" s="1001"/>
      <c r="CF119" s="1002"/>
      <c r="CG119" s="1003"/>
      <c r="CH119" s="1003"/>
      <c r="CI119" s="1003"/>
      <c r="CJ119" s="1004"/>
      <c r="CK119" s="951"/>
      <c r="CL119" s="952"/>
      <c r="CM119" s="974" t="s">
        <v>449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426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450</v>
      </c>
      <c r="AV120" s="993"/>
      <c r="AW120" s="993"/>
      <c r="AX120" s="993"/>
      <c r="AY120" s="994"/>
      <c r="AZ120" s="930" t="s">
        <v>451</v>
      </c>
      <c r="BA120" s="898"/>
      <c r="BB120" s="898"/>
      <c r="BC120" s="898"/>
      <c r="BD120" s="898"/>
      <c r="BE120" s="898"/>
      <c r="BF120" s="898"/>
      <c r="BG120" s="898"/>
      <c r="BH120" s="898"/>
      <c r="BI120" s="898"/>
      <c r="BJ120" s="898"/>
      <c r="BK120" s="898"/>
      <c r="BL120" s="898"/>
      <c r="BM120" s="898"/>
      <c r="BN120" s="898"/>
      <c r="BO120" s="898"/>
      <c r="BP120" s="899"/>
      <c r="BQ120" s="931">
        <v>30812038</v>
      </c>
      <c r="BR120" s="932"/>
      <c r="BS120" s="932"/>
      <c r="BT120" s="932"/>
      <c r="BU120" s="932"/>
      <c r="BV120" s="932">
        <v>30858016</v>
      </c>
      <c r="BW120" s="932"/>
      <c r="BX120" s="932"/>
      <c r="BY120" s="932"/>
      <c r="BZ120" s="932"/>
      <c r="CA120" s="932">
        <v>28617495</v>
      </c>
      <c r="CB120" s="932"/>
      <c r="CC120" s="932"/>
      <c r="CD120" s="932"/>
      <c r="CE120" s="932"/>
      <c r="CF120" s="945">
        <v>38.4</v>
      </c>
      <c r="CG120" s="946"/>
      <c r="CH120" s="946"/>
      <c r="CI120" s="946"/>
      <c r="CJ120" s="946"/>
      <c r="CK120" s="1007" t="s">
        <v>452</v>
      </c>
      <c r="CL120" s="1008"/>
      <c r="CM120" s="1008"/>
      <c r="CN120" s="1008"/>
      <c r="CO120" s="1009"/>
      <c r="CP120" s="1015" t="s">
        <v>399</v>
      </c>
      <c r="CQ120" s="1016"/>
      <c r="CR120" s="1016"/>
      <c r="CS120" s="1016"/>
      <c r="CT120" s="1016"/>
      <c r="CU120" s="1016"/>
      <c r="CV120" s="1016"/>
      <c r="CW120" s="1016"/>
      <c r="CX120" s="1016"/>
      <c r="CY120" s="1016"/>
      <c r="CZ120" s="1016"/>
      <c r="DA120" s="1016"/>
      <c r="DB120" s="1016"/>
      <c r="DC120" s="1016"/>
      <c r="DD120" s="1016"/>
      <c r="DE120" s="1016"/>
      <c r="DF120" s="1017"/>
      <c r="DG120" s="931">
        <v>34723418</v>
      </c>
      <c r="DH120" s="932"/>
      <c r="DI120" s="932"/>
      <c r="DJ120" s="932"/>
      <c r="DK120" s="932"/>
      <c r="DL120" s="932">
        <v>33957431</v>
      </c>
      <c r="DM120" s="932"/>
      <c r="DN120" s="932"/>
      <c r="DO120" s="932"/>
      <c r="DP120" s="932"/>
      <c r="DQ120" s="932">
        <v>36044340</v>
      </c>
      <c r="DR120" s="932"/>
      <c r="DS120" s="932"/>
      <c r="DT120" s="932"/>
      <c r="DU120" s="932"/>
      <c r="DV120" s="933">
        <v>48.4</v>
      </c>
      <c r="DW120" s="933"/>
      <c r="DX120" s="933"/>
      <c r="DY120" s="933"/>
      <c r="DZ120" s="934"/>
    </row>
    <row r="121" spans="1:130" s="218" customFormat="1" ht="26.25" customHeight="1" x14ac:dyDescent="0.2">
      <c r="A121" s="1058"/>
      <c r="B121" s="950"/>
      <c r="C121" s="975" t="s">
        <v>453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454</v>
      </c>
      <c r="BA121" s="924"/>
      <c r="BB121" s="924"/>
      <c r="BC121" s="924"/>
      <c r="BD121" s="924"/>
      <c r="BE121" s="924"/>
      <c r="BF121" s="924"/>
      <c r="BG121" s="924"/>
      <c r="BH121" s="924"/>
      <c r="BI121" s="924"/>
      <c r="BJ121" s="924"/>
      <c r="BK121" s="924"/>
      <c r="BL121" s="924"/>
      <c r="BM121" s="924"/>
      <c r="BN121" s="924"/>
      <c r="BO121" s="924"/>
      <c r="BP121" s="925"/>
      <c r="BQ121" s="926">
        <v>47365833</v>
      </c>
      <c r="BR121" s="927"/>
      <c r="BS121" s="927"/>
      <c r="BT121" s="927"/>
      <c r="BU121" s="927"/>
      <c r="BV121" s="927">
        <v>46811326</v>
      </c>
      <c r="BW121" s="927"/>
      <c r="BX121" s="927"/>
      <c r="BY121" s="927"/>
      <c r="BZ121" s="927"/>
      <c r="CA121" s="927">
        <v>48114211</v>
      </c>
      <c r="CB121" s="927"/>
      <c r="CC121" s="927"/>
      <c r="CD121" s="927"/>
      <c r="CE121" s="927"/>
      <c r="CF121" s="921">
        <v>64.599999999999994</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7091089</v>
      </c>
      <c r="DH121" s="927"/>
      <c r="DI121" s="927"/>
      <c r="DJ121" s="927"/>
      <c r="DK121" s="927"/>
      <c r="DL121" s="927">
        <v>5623570</v>
      </c>
      <c r="DM121" s="927"/>
      <c r="DN121" s="927"/>
      <c r="DO121" s="927"/>
      <c r="DP121" s="927"/>
      <c r="DQ121" s="927">
        <v>5570823</v>
      </c>
      <c r="DR121" s="927"/>
      <c r="DS121" s="927"/>
      <c r="DT121" s="927"/>
      <c r="DU121" s="927"/>
      <c r="DV121" s="928">
        <v>7.5</v>
      </c>
      <c r="DW121" s="928"/>
      <c r="DX121" s="928"/>
      <c r="DY121" s="928"/>
      <c r="DZ121" s="929"/>
    </row>
    <row r="122" spans="1:130" s="218" customFormat="1" ht="26.25" customHeight="1" x14ac:dyDescent="0.2">
      <c r="A122" s="1058"/>
      <c r="B122" s="950"/>
      <c r="C122" s="923" t="s">
        <v>436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455</v>
      </c>
      <c r="BA122" s="966"/>
      <c r="BB122" s="966"/>
      <c r="BC122" s="966"/>
      <c r="BD122" s="966"/>
      <c r="BE122" s="966"/>
      <c r="BF122" s="966"/>
      <c r="BG122" s="966"/>
      <c r="BH122" s="966"/>
      <c r="BI122" s="966"/>
      <c r="BJ122" s="966"/>
      <c r="BK122" s="966"/>
      <c r="BL122" s="966"/>
      <c r="BM122" s="966"/>
      <c r="BN122" s="966"/>
      <c r="BO122" s="966"/>
      <c r="BP122" s="967"/>
      <c r="BQ122" s="1000">
        <v>64729763</v>
      </c>
      <c r="BR122" s="1001"/>
      <c r="BS122" s="1001"/>
      <c r="BT122" s="1001"/>
      <c r="BU122" s="1001"/>
      <c r="BV122" s="1001">
        <v>61525134</v>
      </c>
      <c r="BW122" s="1001"/>
      <c r="BX122" s="1001"/>
      <c r="BY122" s="1001"/>
      <c r="BZ122" s="1001"/>
      <c r="CA122" s="1001">
        <v>58329270</v>
      </c>
      <c r="CB122" s="1001"/>
      <c r="CC122" s="1001"/>
      <c r="CD122" s="1001"/>
      <c r="CE122" s="1001"/>
      <c r="CF122" s="1018">
        <v>78.3</v>
      </c>
      <c r="CG122" s="1019"/>
      <c r="CH122" s="1019"/>
      <c r="CI122" s="1019"/>
      <c r="CJ122" s="1019"/>
      <c r="CK122" s="1010"/>
      <c r="CL122" s="1011"/>
      <c r="CM122" s="1011"/>
      <c r="CN122" s="1011"/>
      <c r="CO122" s="1012"/>
      <c r="CP122" s="1020" t="s">
        <v>398</v>
      </c>
      <c r="CQ122" s="1021"/>
      <c r="CR122" s="1021"/>
      <c r="CS122" s="1021"/>
      <c r="CT122" s="1021"/>
      <c r="CU122" s="1021"/>
      <c r="CV122" s="1021"/>
      <c r="CW122" s="1021"/>
      <c r="CX122" s="1021"/>
      <c r="CY122" s="1021"/>
      <c r="CZ122" s="1021"/>
      <c r="DA122" s="1021"/>
      <c r="DB122" s="1021"/>
      <c r="DC122" s="1021"/>
      <c r="DD122" s="1021"/>
      <c r="DE122" s="1021"/>
      <c r="DF122" s="1022"/>
      <c r="DG122" s="926">
        <v>1112111</v>
      </c>
      <c r="DH122" s="927"/>
      <c r="DI122" s="927"/>
      <c r="DJ122" s="927"/>
      <c r="DK122" s="927"/>
      <c r="DL122" s="927">
        <v>1094620</v>
      </c>
      <c r="DM122" s="927"/>
      <c r="DN122" s="927"/>
      <c r="DO122" s="927"/>
      <c r="DP122" s="927"/>
      <c r="DQ122" s="927">
        <v>1039858</v>
      </c>
      <c r="DR122" s="927"/>
      <c r="DS122" s="927"/>
      <c r="DT122" s="927"/>
      <c r="DU122" s="927"/>
      <c r="DV122" s="928">
        <v>1.4</v>
      </c>
      <c r="DW122" s="928"/>
      <c r="DX122" s="928"/>
      <c r="DY122" s="928"/>
      <c r="DZ122" s="929"/>
    </row>
    <row r="123" spans="1:130" s="218" customFormat="1" ht="26.25" customHeight="1" x14ac:dyDescent="0.2">
      <c r="A123" s="1058"/>
      <c r="B123" s="950"/>
      <c r="C123" s="923" t="s">
        <v>442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456</v>
      </c>
      <c r="BP123" s="1006"/>
      <c r="BQ123" s="1064">
        <v>142907634</v>
      </c>
      <c r="BR123" s="1065"/>
      <c r="BS123" s="1065"/>
      <c r="BT123" s="1065"/>
      <c r="BU123" s="1065"/>
      <c r="BV123" s="1065">
        <v>139194476</v>
      </c>
      <c r="BW123" s="1065"/>
      <c r="BX123" s="1065"/>
      <c r="BY123" s="1065"/>
      <c r="BZ123" s="1065"/>
      <c r="CA123" s="1065">
        <v>135060976</v>
      </c>
      <c r="CB123" s="1065"/>
      <c r="CC123" s="1065"/>
      <c r="CD123" s="1065"/>
      <c r="CE123" s="1065"/>
      <c r="CF123" s="1002"/>
      <c r="CG123" s="1003"/>
      <c r="CH123" s="1003"/>
      <c r="CI123" s="1003"/>
      <c r="CJ123" s="1004"/>
      <c r="CK123" s="1010"/>
      <c r="CL123" s="1011"/>
      <c r="CM123" s="1011"/>
      <c r="CN123" s="1011"/>
      <c r="CO123" s="1012"/>
      <c r="CP123" s="1020" t="s">
        <v>400</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445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458</v>
      </c>
      <c r="CQ124" s="1021"/>
      <c r="CR124" s="1021"/>
      <c r="CS124" s="1021"/>
      <c r="CT124" s="1021"/>
      <c r="CU124" s="1021"/>
      <c r="CV124" s="1021"/>
      <c r="CW124" s="1021"/>
      <c r="CX124" s="1021"/>
      <c r="CY124" s="1021"/>
      <c r="CZ124" s="1021"/>
      <c r="DA124" s="1021"/>
      <c r="DB124" s="1021"/>
      <c r="DC124" s="1021"/>
      <c r="DD124" s="1021"/>
      <c r="DE124" s="1021"/>
      <c r="DF124" s="1022"/>
      <c r="DG124" s="1005">
        <v>1189174</v>
      </c>
      <c r="DH124" s="987"/>
      <c r="DI124" s="987"/>
      <c r="DJ124" s="987"/>
      <c r="DK124" s="988"/>
      <c r="DL124" s="986">
        <v>1132153</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447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459</v>
      </c>
      <c r="CL125" s="1008"/>
      <c r="CM125" s="1008"/>
      <c r="CN125" s="1008"/>
      <c r="CO125" s="1009"/>
      <c r="CP125" s="930" t="s">
        <v>460</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461</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v>60987</v>
      </c>
      <c r="DM126" s="927"/>
      <c r="DN126" s="927"/>
      <c r="DO126" s="927"/>
      <c r="DP126" s="927"/>
      <c r="DQ126" s="927">
        <v>55157</v>
      </c>
      <c r="DR126" s="927"/>
      <c r="DS126" s="927"/>
      <c r="DT126" s="927"/>
      <c r="DU126" s="927"/>
      <c r="DV126" s="928">
        <v>0.1</v>
      </c>
      <c r="DW126" s="928"/>
      <c r="DX126" s="928"/>
      <c r="DY126" s="928"/>
      <c r="DZ126" s="929"/>
    </row>
    <row r="127" spans="1:130" s="218" customFormat="1" ht="26.25" customHeight="1" x14ac:dyDescent="0.2">
      <c r="A127" s="1059"/>
      <c r="B127" s="952"/>
      <c r="C127" s="974" t="s">
        <v>462</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463</v>
      </c>
      <c r="AY127" s="1033"/>
      <c r="AZ127" s="1033"/>
      <c r="BA127" s="1033"/>
      <c r="BB127" s="1033"/>
      <c r="BC127" s="1033"/>
      <c r="BD127" s="1033"/>
      <c r="BE127" s="1034"/>
      <c r="BF127" s="1035" t="s">
        <v>464</v>
      </c>
      <c r="BG127" s="1033"/>
      <c r="BH127" s="1033"/>
      <c r="BI127" s="1033"/>
      <c r="BJ127" s="1033"/>
      <c r="BK127" s="1033"/>
      <c r="BL127" s="1034"/>
      <c r="BM127" s="1035" t="s">
        <v>465</v>
      </c>
      <c r="BN127" s="1033"/>
      <c r="BO127" s="1033"/>
      <c r="BP127" s="1033"/>
      <c r="BQ127" s="1033"/>
      <c r="BR127" s="1033"/>
      <c r="BS127" s="1034"/>
      <c r="BT127" s="1035" t="s">
        <v>466</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467</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468</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469</v>
      </c>
      <c r="X128" s="1044"/>
      <c r="Y128" s="1044"/>
      <c r="Z128" s="1045"/>
      <c r="AA128" s="1046">
        <v>3710081</v>
      </c>
      <c r="AB128" s="1047"/>
      <c r="AC128" s="1047"/>
      <c r="AD128" s="1047"/>
      <c r="AE128" s="1048"/>
      <c r="AF128" s="1049">
        <v>3908760</v>
      </c>
      <c r="AG128" s="1047"/>
      <c r="AH128" s="1047"/>
      <c r="AI128" s="1047"/>
      <c r="AJ128" s="1048"/>
      <c r="AK128" s="1049">
        <v>3860054</v>
      </c>
      <c r="AL128" s="1047"/>
      <c r="AM128" s="1047"/>
      <c r="AN128" s="1047"/>
      <c r="AO128" s="1048"/>
      <c r="AP128" s="1050"/>
      <c r="AQ128" s="1051"/>
      <c r="AR128" s="1051"/>
      <c r="AS128" s="1051"/>
      <c r="AT128" s="1052"/>
      <c r="AU128" s="220"/>
      <c r="AV128" s="220"/>
      <c r="AW128" s="220"/>
      <c r="AX128" s="897" t="s">
        <v>470</v>
      </c>
      <c r="AY128" s="898"/>
      <c r="AZ128" s="898"/>
      <c r="BA128" s="898"/>
      <c r="BB128" s="898"/>
      <c r="BC128" s="898"/>
      <c r="BD128" s="898"/>
      <c r="BE128" s="899"/>
      <c r="BF128" s="1053" t="s">
        <v>122</v>
      </c>
      <c r="BG128" s="1054"/>
      <c r="BH128" s="1054"/>
      <c r="BI128" s="1054"/>
      <c r="BJ128" s="1054"/>
      <c r="BK128" s="1054"/>
      <c r="BL128" s="1055"/>
      <c r="BM128" s="1053">
        <v>11.25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471</v>
      </c>
      <c r="CQ128" s="726"/>
      <c r="CR128" s="726"/>
      <c r="CS128" s="726"/>
      <c r="CT128" s="726"/>
      <c r="CU128" s="726"/>
      <c r="CV128" s="726"/>
      <c r="CW128" s="726"/>
      <c r="CX128" s="726"/>
      <c r="CY128" s="726"/>
      <c r="CZ128" s="726"/>
      <c r="DA128" s="726"/>
      <c r="DB128" s="726"/>
      <c r="DC128" s="726"/>
      <c r="DD128" s="726"/>
      <c r="DE128" s="726"/>
      <c r="DF128" s="1037"/>
      <c r="DG128" s="1038">
        <v>6122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472</v>
      </c>
      <c r="X129" s="1072"/>
      <c r="Y129" s="1072"/>
      <c r="Z129" s="1073"/>
      <c r="AA129" s="959">
        <v>76934656</v>
      </c>
      <c r="AB129" s="960"/>
      <c r="AC129" s="960"/>
      <c r="AD129" s="960"/>
      <c r="AE129" s="961"/>
      <c r="AF129" s="962">
        <v>79085432</v>
      </c>
      <c r="AG129" s="960"/>
      <c r="AH129" s="960"/>
      <c r="AI129" s="960"/>
      <c r="AJ129" s="961"/>
      <c r="AK129" s="962">
        <v>80406137</v>
      </c>
      <c r="AL129" s="960"/>
      <c r="AM129" s="960"/>
      <c r="AN129" s="960"/>
      <c r="AO129" s="961"/>
      <c r="AP129" s="1074"/>
      <c r="AQ129" s="1075"/>
      <c r="AR129" s="1075"/>
      <c r="AS129" s="1075"/>
      <c r="AT129" s="1076"/>
      <c r="AU129" s="221"/>
      <c r="AV129" s="221"/>
      <c r="AW129" s="221"/>
      <c r="AX129" s="1066" t="s">
        <v>473</v>
      </c>
      <c r="AY129" s="924"/>
      <c r="AZ129" s="924"/>
      <c r="BA129" s="924"/>
      <c r="BB129" s="924"/>
      <c r="BC129" s="924"/>
      <c r="BD129" s="924"/>
      <c r="BE129" s="925"/>
      <c r="BF129" s="1067" t="s">
        <v>122</v>
      </c>
      <c r="BG129" s="1068"/>
      <c r="BH129" s="1068"/>
      <c r="BI129" s="1068"/>
      <c r="BJ129" s="1068"/>
      <c r="BK129" s="1068"/>
      <c r="BL129" s="1069"/>
      <c r="BM129" s="1067">
        <v>16.25</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474</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475</v>
      </c>
      <c r="X130" s="1072"/>
      <c r="Y130" s="1072"/>
      <c r="Z130" s="1073"/>
      <c r="AA130" s="959">
        <v>6642374</v>
      </c>
      <c r="AB130" s="960"/>
      <c r="AC130" s="960"/>
      <c r="AD130" s="960"/>
      <c r="AE130" s="961"/>
      <c r="AF130" s="962">
        <v>6320052</v>
      </c>
      <c r="AG130" s="960"/>
      <c r="AH130" s="960"/>
      <c r="AI130" s="960"/>
      <c r="AJ130" s="961"/>
      <c r="AK130" s="962">
        <v>5876784</v>
      </c>
      <c r="AL130" s="960"/>
      <c r="AM130" s="960"/>
      <c r="AN130" s="960"/>
      <c r="AO130" s="961"/>
      <c r="AP130" s="1074"/>
      <c r="AQ130" s="1075"/>
      <c r="AR130" s="1075"/>
      <c r="AS130" s="1075"/>
      <c r="AT130" s="1076"/>
      <c r="AU130" s="221"/>
      <c r="AV130" s="221"/>
      <c r="AW130" s="221"/>
      <c r="AX130" s="1066" t="s">
        <v>476</v>
      </c>
      <c r="AY130" s="924"/>
      <c r="AZ130" s="924"/>
      <c r="BA130" s="924"/>
      <c r="BB130" s="924"/>
      <c r="BC130" s="924"/>
      <c r="BD130" s="924"/>
      <c r="BE130" s="925"/>
      <c r="BF130" s="1102">
        <v>1.6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477</v>
      </c>
      <c r="X131" s="1109"/>
      <c r="Y131" s="1109"/>
      <c r="Z131" s="1110"/>
      <c r="AA131" s="1005">
        <v>70292282</v>
      </c>
      <c r="AB131" s="987"/>
      <c r="AC131" s="987"/>
      <c r="AD131" s="987"/>
      <c r="AE131" s="988"/>
      <c r="AF131" s="986">
        <v>72765380</v>
      </c>
      <c r="AG131" s="987"/>
      <c r="AH131" s="987"/>
      <c r="AI131" s="987"/>
      <c r="AJ131" s="988"/>
      <c r="AK131" s="986">
        <v>74529353</v>
      </c>
      <c r="AL131" s="987"/>
      <c r="AM131" s="987"/>
      <c r="AN131" s="987"/>
      <c r="AO131" s="988"/>
      <c r="AP131" s="1111"/>
      <c r="AQ131" s="1112"/>
      <c r="AR131" s="1112"/>
      <c r="AS131" s="1112"/>
      <c r="AT131" s="1113"/>
      <c r="AU131" s="221"/>
      <c r="AV131" s="221"/>
      <c r="AW131" s="221"/>
      <c r="AX131" s="1084" t="s">
        <v>478</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479</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480</v>
      </c>
      <c r="W132" s="1095"/>
      <c r="X132" s="1095"/>
      <c r="Y132" s="1095"/>
      <c r="Z132" s="1096"/>
      <c r="AA132" s="1097">
        <v>1.615449047</v>
      </c>
      <c r="AB132" s="1098"/>
      <c r="AC132" s="1098"/>
      <c r="AD132" s="1098"/>
      <c r="AE132" s="1099"/>
      <c r="AF132" s="1100">
        <v>1.40422822</v>
      </c>
      <c r="AG132" s="1098"/>
      <c r="AH132" s="1098"/>
      <c r="AI132" s="1098"/>
      <c r="AJ132" s="1099"/>
      <c r="AK132" s="1100">
        <v>1.9587356410000001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481</v>
      </c>
      <c r="W133" s="1078"/>
      <c r="X133" s="1078"/>
      <c r="Y133" s="1078"/>
      <c r="Z133" s="1079"/>
      <c r="AA133" s="1080">
        <v>0.6</v>
      </c>
      <c r="AB133" s="1081"/>
      <c r="AC133" s="1081"/>
      <c r="AD133" s="1081"/>
      <c r="AE133" s="1082"/>
      <c r="AF133" s="1080">
        <v>1.1000000000000001</v>
      </c>
      <c r="AG133" s="1081"/>
      <c r="AH133" s="1081"/>
      <c r="AI133" s="1081"/>
      <c r="AJ133" s="1082"/>
      <c r="AK133" s="1080">
        <v>1.6</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ofBD4EpY7WOZg+CB1VKmt2ChjiSdetw4Qv0opieOoqrrdAJrI9LSvFKdKltReVV0y/sZ6PquCHjxUpsBqVyfw==" saltValue="MLQn/8adPe7yV1qYj5Wl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482</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KBDCpk9JH2yWZk8srbVmT85YMaHgtWNET5uGSB/ohS6rrYoYz2kywmXzk7REkvztUtIJ1XLyILF7Nbgg+MaSg==" saltValue="MKC6h4XRG58tWzy/knyI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QKxdJd94gBYBWYMcbjiXmxeSMtF05LwQF0eohsLkXzpsUl5hZww3l5o/Yyeno99DiMNhFet6lO6VoqKON6XHA==" saltValue="R57P329s1L+eV4GKPhGb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485</v>
      </c>
      <c r="AP7" s="260"/>
      <c r="AQ7" s="261" t="s">
        <v>486</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487</v>
      </c>
      <c r="AQ8" s="267" t="s">
        <v>488</v>
      </c>
      <c r="AR8" s="268" t="s">
        <v>489</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490</v>
      </c>
      <c r="AL9" s="1118"/>
      <c r="AM9" s="1118"/>
      <c r="AN9" s="1119"/>
      <c r="AO9" s="269">
        <v>24070628</v>
      </c>
      <c r="AP9" s="269">
        <v>62904</v>
      </c>
      <c r="AQ9" s="270">
        <v>69190</v>
      </c>
      <c r="AR9" s="271">
        <v>-9.1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491</v>
      </c>
      <c r="AL10" s="1118"/>
      <c r="AM10" s="1118"/>
      <c r="AN10" s="1119"/>
      <c r="AO10" s="272">
        <v>738</v>
      </c>
      <c r="AP10" s="272">
        <v>2</v>
      </c>
      <c r="AQ10" s="273">
        <v>1817</v>
      </c>
      <c r="AR10" s="274">
        <v>-99.9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492</v>
      </c>
      <c r="AL11" s="1118"/>
      <c r="AM11" s="1118"/>
      <c r="AN11" s="1119"/>
      <c r="AO11" s="272">
        <v>317869</v>
      </c>
      <c r="AP11" s="272">
        <v>831</v>
      </c>
      <c r="AQ11" s="273">
        <v>711</v>
      </c>
      <c r="AR11" s="274">
        <v>16.899999999999999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493</v>
      </c>
      <c r="AL12" s="1118"/>
      <c r="AM12" s="1118"/>
      <c r="AN12" s="1119"/>
      <c r="AO12" s="272" t="s">
        <v>494</v>
      </c>
      <c r="AP12" s="272" t="s">
        <v>494</v>
      </c>
      <c r="AQ12" s="273">
        <v>19</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495</v>
      </c>
      <c r="AL13" s="1118"/>
      <c r="AM13" s="1118"/>
      <c r="AN13" s="1119"/>
      <c r="AO13" s="272">
        <v>645927</v>
      </c>
      <c r="AP13" s="272">
        <v>1688</v>
      </c>
      <c r="AQ13" s="273">
        <v>2094</v>
      </c>
      <c r="AR13" s="274">
        <v>-19.399999999999999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496</v>
      </c>
      <c r="AL14" s="1118"/>
      <c r="AM14" s="1118"/>
      <c r="AN14" s="1119"/>
      <c r="AO14" s="272">
        <v>543474</v>
      </c>
      <c r="AP14" s="272">
        <v>1420</v>
      </c>
      <c r="AQ14" s="273">
        <v>1351</v>
      </c>
      <c r="AR14" s="274">
        <v>5.0999999999999996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497</v>
      </c>
      <c r="AL15" s="1121"/>
      <c r="AM15" s="1121"/>
      <c r="AN15" s="1122"/>
      <c r="AO15" s="272">
        <v>-1119481</v>
      </c>
      <c r="AP15" s="272">
        <v>-2926</v>
      </c>
      <c r="AQ15" s="273">
        <v>-3935</v>
      </c>
      <c r="AR15" s="274">
        <v>-25.6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24459155</v>
      </c>
      <c r="AP16" s="272">
        <v>63919</v>
      </c>
      <c r="AQ16" s="273">
        <v>71247</v>
      </c>
      <c r="AR16" s="274">
        <v>-10.3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502</v>
      </c>
      <c r="AL21" s="1124"/>
      <c r="AM21" s="1124"/>
      <c r="AN21" s="1125"/>
      <c r="AO21" s="285">
        <v>6.7</v>
      </c>
      <c r="AP21" s="286">
        <v>6.59</v>
      </c>
      <c r="AQ21" s="287">
        <v>0.11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503</v>
      </c>
      <c r="AL22" s="1124"/>
      <c r="AM22" s="1124"/>
      <c r="AN22" s="1125"/>
      <c r="AO22" s="290">
        <v>99.7</v>
      </c>
      <c r="AP22" s="291">
        <v>99.2</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504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485</v>
      </c>
      <c r="AP30" s="260"/>
      <c r="AQ30" s="261" t="s">
        <v>486</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507</v>
      </c>
      <c r="AL32" s="1132"/>
      <c r="AM32" s="1132"/>
      <c r="AN32" s="1133"/>
      <c r="AO32" s="300">
        <v>6860961</v>
      </c>
      <c r="AP32" s="300">
        <v>17930</v>
      </c>
      <c r="AQ32" s="301">
        <v>37151</v>
      </c>
      <c r="AR32" s="302">
        <v>-51.7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508</v>
      </c>
      <c r="AL33" s="1132"/>
      <c r="AM33" s="1132"/>
      <c r="AN33" s="1133"/>
      <c r="AO33" s="300" t="s">
        <v>494</v>
      </c>
      <c r="AP33" s="300" t="s">
        <v>494</v>
      </c>
      <c r="AQ33" s="301">
        <v>1</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509</v>
      </c>
      <c r="AL34" s="1132"/>
      <c r="AM34" s="1132"/>
      <c r="AN34" s="1133"/>
      <c r="AO34" s="300" t="s">
        <v>494</v>
      </c>
      <c r="AP34" s="300" t="s">
        <v>494</v>
      </c>
      <c r="AQ34" s="301">
        <v>48</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510</v>
      </c>
      <c r="AL35" s="1132"/>
      <c r="AM35" s="1132"/>
      <c r="AN35" s="1133"/>
      <c r="AO35" s="300">
        <v>3963208</v>
      </c>
      <c r="AP35" s="300">
        <v>10357</v>
      </c>
      <c r="AQ35" s="301">
        <v>8181</v>
      </c>
      <c r="AR35" s="302">
        <v>26.6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511</v>
      </c>
      <c r="AL36" s="1132"/>
      <c r="AM36" s="1132"/>
      <c r="AN36" s="1133"/>
      <c r="AO36" s="300" t="s">
        <v>494</v>
      </c>
      <c r="AP36" s="300" t="s">
        <v>494</v>
      </c>
      <c r="AQ36" s="301">
        <v>473</v>
      </c>
      <c r="AR36" s="302" t="s">
        <v>494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512</v>
      </c>
      <c r="AL37" s="1132"/>
      <c r="AM37" s="1132"/>
      <c r="AN37" s="1133"/>
      <c r="AO37" s="300">
        <v>372502</v>
      </c>
      <c r="AP37" s="300">
        <v>973</v>
      </c>
      <c r="AQ37" s="301">
        <v>499</v>
      </c>
      <c r="AR37" s="302">
        <v>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513</v>
      </c>
      <c r="AL38" s="1135"/>
      <c r="AM38" s="1135"/>
      <c r="AN38" s="1136"/>
      <c r="AO38" s="303" t="s">
        <v>494</v>
      </c>
      <c r="AP38" s="303" t="s">
        <v>494</v>
      </c>
      <c r="AQ38" s="304">
        <v>1</v>
      </c>
      <c r="AR38" s="292" t="s">
        <v>494</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514</v>
      </c>
      <c r="AL39" s="1135"/>
      <c r="AM39" s="1135"/>
      <c r="AN39" s="1136"/>
      <c r="AO39" s="300">
        <v>-3860054</v>
      </c>
      <c r="AP39" s="300">
        <v>-10088</v>
      </c>
      <c r="AQ39" s="301">
        <v>-8269</v>
      </c>
      <c r="AR39" s="302">
        <v>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515</v>
      </c>
      <c r="AL40" s="1132"/>
      <c r="AM40" s="1132"/>
      <c r="AN40" s="1133"/>
      <c r="AO40" s="300">
        <v>-5876784</v>
      </c>
      <c r="AP40" s="300">
        <v>-15358</v>
      </c>
      <c r="AQ40" s="301">
        <v>-27482</v>
      </c>
      <c r="AR40" s="302">
        <v>-44.1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1459833</v>
      </c>
      <c r="AP41" s="300">
        <v>3815</v>
      </c>
      <c r="AQ41" s="301">
        <v>10602</v>
      </c>
      <c r="AR41" s="302">
        <v>-64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485</v>
      </c>
      <c r="AN49" s="1128" t="s">
        <v>518</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519</v>
      </c>
      <c r="AO50" s="317" t="s">
        <v>520</v>
      </c>
      <c r="AP50" s="318" t="s">
        <v>521</v>
      </c>
      <c r="AQ50" s="319" t="s">
        <v>522</v>
      </c>
      <c r="AR50" s="320" t="s">
        <v>523</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18631936</v>
      </c>
      <c r="AN51" s="322">
        <v>48238</v>
      </c>
      <c r="AO51" s="323">
        <v>-34.299999999999997</v>
      </c>
      <c r="AP51" s="324">
        <v>52191</v>
      </c>
      <c r="AQ51" s="325">
        <v>0.7</v>
      </c>
      <c r="AR51" s="326">
        <v>-35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13080557</v>
      </c>
      <c r="AN52" s="330">
        <v>33865</v>
      </c>
      <c r="AO52" s="331">
        <v>-30.2</v>
      </c>
      <c r="AP52" s="332">
        <v>26807</v>
      </c>
      <c r="AQ52" s="333">
        <v>1.8</v>
      </c>
      <c r="AR52" s="334">
        <v>-32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14135846</v>
      </c>
      <c r="AN53" s="322">
        <v>36683</v>
      </c>
      <c r="AO53" s="323">
        <v>-24</v>
      </c>
      <c r="AP53" s="324">
        <v>48105</v>
      </c>
      <c r="AQ53" s="325">
        <v>-7.8</v>
      </c>
      <c r="AR53" s="326">
        <v>-16.2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8156591</v>
      </c>
      <c r="AN54" s="330">
        <v>21166</v>
      </c>
      <c r="AO54" s="331">
        <v>-37.5</v>
      </c>
      <c r="AP54" s="332">
        <v>24072</v>
      </c>
      <c r="AQ54" s="333">
        <v>-10.199999999999999</v>
      </c>
      <c r="AR54" s="334">
        <v>-27.3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12417335</v>
      </c>
      <c r="AN55" s="322">
        <v>32301</v>
      </c>
      <c r="AO55" s="323">
        <v>-11.9</v>
      </c>
      <c r="AP55" s="324">
        <v>47446</v>
      </c>
      <c r="AQ55" s="325">
        <v>-1.4</v>
      </c>
      <c r="AR55" s="326">
        <v>-10.5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8045902</v>
      </c>
      <c r="AN56" s="330">
        <v>20930</v>
      </c>
      <c r="AO56" s="331">
        <v>-1.1000000000000001</v>
      </c>
      <c r="AP56" s="332">
        <v>24371</v>
      </c>
      <c r="AQ56" s="333">
        <v>1.2</v>
      </c>
      <c r="AR56" s="334">
        <v>-2.2999999999999998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14553222</v>
      </c>
      <c r="AN57" s="322">
        <v>37907</v>
      </c>
      <c r="AO57" s="323">
        <v>17.399999999999999</v>
      </c>
      <c r="AP57" s="324">
        <v>48387</v>
      </c>
      <c r="AQ57" s="325">
        <v>2</v>
      </c>
      <c r="AR57" s="326">
        <v>15.4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9330846</v>
      </c>
      <c r="AN58" s="330">
        <v>24304</v>
      </c>
      <c r="AO58" s="331">
        <v>16.100000000000001</v>
      </c>
      <c r="AP58" s="332">
        <v>25592</v>
      </c>
      <c r="AQ58" s="333">
        <v>5</v>
      </c>
      <c r="AR58" s="334">
        <v>11.1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19340883</v>
      </c>
      <c r="AN59" s="322">
        <v>50544</v>
      </c>
      <c r="AO59" s="323">
        <v>33.299999999999997</v>
      </c>
      <c r="AP59" s="324">
        <v>49684</v>
      </c>
      <c r="AQ59" s="325">
        <v>2.7</v>
      </c>
      <c r="AR59" s="326">
        <v>30.6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11449259</v>
      </c>
      <c r="AN60" s="330">
        <v>29921</v>
      </c>
      <c r="AO60" s="331">
        <v>23.1</v>
      </c>
      <c r="AP60" s="332">
        <v>28303</v>
      </c>
      <c r="AQ60" s="333">
        <v>10.6</v>
      </c>
      <c r="AR60" s="334">
        <v>12.5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15815844</v>
      </c>
      <c r="AN61" s="337">
        <v>41135</v>
      </c>
      <c r="AO61" s="338">
        <v>-3.9</v>
      </c>
      <c r="AP61" s="339">
        <v>49163</v>
      </c>
      <c r="AQ61" s="340">
        <v>-0.8</v>
      </c>
      <c r="AR61" s="326">
        <v>-3.1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10012631</v>
      </c>
      <c r="AN62" s="330">
        <v>26037</v>
      </c>
      <c r="AO62" s="331">
        <v>-5.9</v>
      </c>
      <c r="AP62" s="332">
        <v>25829</v>
      </c>
      <c r="AQ62" s="333">
        <v>1.7</v>
      </c>
      <c r="AR62" s="334">
        <v>-7.6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j0YN8lSnR9FVm1vA0ybhqvtQRZRqkChqgS6WgycjBk1Bz9yw56EJ+FxmCGhvJGK+cFFI+38OhNM0Xg21+1g6w==" saltValue="J950BRq8wU4xMetTtNcl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1T1RLaNrOmOZ3ou0KCkt8xP0QF4sNgaTqB3FiEjikjLgWq8lfZS2hWp+bc80AZCXa1lG+Ms80Bf2HzVBRwGD6A==" saltValue="zQ0iHok0kGRIr71/MJg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buKwC2T0JpcelBDaAE3i2adbznYOYW5SYxM/ulWOoj+qDrOUjvo9pAeM81U+l9fKfVyHT5QGO1IxT7A74Ft6ew==" saltValue="JVEntzbHFuWsPdtlE8Yi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40" t="s">
        <v>3</v>
      </c>
      <c r="D47" s="1140"/>
      <c r="E47" s="1141"/>
      <c r="F47" s="11">
        <v>15.51</v>
      </c>
      <c r="G47" s="12">
        <v>17.260000000000002</v>
      </c>
      <c r="H47" s="12">
        <v>15.73</v>
      </c>
      <c r="I47" s="12">
        <v>14.38</v>
      </c>
      <c r="J47" s="13">
        <v>11.3</v>
      </c>
    </row>
    <row r="48" spans="2:10" ht="57.75" customHeight="1" x14ac:dyDescent="0.2">
      <c r="B48" s="14"/>
      <c r="C48" s="1142" t="s">
        <v>4</v>
      </c>
      <c r="D48" s="1142"/>
      <c r="E48" s="1143"/>
      <c r="F48" s="15">
        <v>6.87</v>
      </c>
      <c r="G48" s="16">
        <v>9.06</v>
      </c>
      <c r="H48" s="16">
        <v>9.48</v>
      </c>
      <c r="I48" s="16">
        <v>6.94</v>
      </c>
      <c r="J48" s="17">
        <v>8.0299999999999994</v>
      </c>
    </row>
    <row r="49" spans="2:10" ht="57.75" customHeight="1" thickBot="1" x14ac:dyDescent="0.25">
      <c r="B49" s="18"/>
      <c r="C49" s="1144" t="s">
        <v>5</v>
      </c>
      <c r="D49" s="1144"/>
      <c r="E49" s="1145"/>
      <c r="F49" s="19" t="s">
        <v>537</v>
      </c>
      <c r="G49" s="20" t="s">
        <v>538</v>
      </c>
      <c r="H49" s="20" t="s">
        <v>539</v>
      </c>
      <c r="I49" s="20" t="s">
        <v>540</v>
      </c>
      <c r="J49" s="21" t="s">
        <v>541</v>
      </c>
    </row>
    <row r="50" spans="2:10" ht="13" x14ac:dyDescent="0.2"/>
  </sheetData>
  <sheetProtection algorithmName="SHA-512" hashValue="BS08uNnkkmssAAv2TdlOWL85mk/DypM6IEJAvkHBxCBr/h513zygU+zJhTtJE8gpoIy4ZJfnVkMJmOY1Vbh+5A==" saltValue="qhOzFyXjg2qmCTNqDW9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2026-03-13T06:08:12Z</cp:lastPrinted>
  <dcterms:created xsi:type="dcterms:W3CDTF">2026-02-23T07:05:28Z</dcterms:created>
  <dcterms:modified xsi:type="dcterms:W3CDTF">2026-03-16T07:23:41Z</dcterms:modified>
  <cp:category/>
</cp:coreProperties>
</file>