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2CF766B7-B78C-4896-8FEC-7398355D464B}"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63" i="12" l="1"/>
  <c r="AP23" i="12"/>
  <c r="AA23" i="12"/>
  <c r="V23" i="12"/>
  <c r="Q23" i="12"/>
  <c r="AP63" i="12"/>
  <c r="AU88" i="12"/>
  <c r="AP88" i="12"/>
  <c r="AF88" i="12" l="1"/>
  <c r="AA70" i="12"/>
  <c r="AA71" i="12"/>
  <c r="AA72" i="12"/>
  <c r="AA73" i="12"/>
  <c r="AA69" i="12"/>
  <c r="AA68" i="12"/>
  <c r="AA31" i="12"/>
  <c r="AA32" i="12"/>
  <c r="AA33" i="12"/>
  <c r="AA30" i="12"/>
  <c r="AA29" i="12"/>
  <c r="AA7" i="12"/>
  <c r="AA2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E34" i="10"/>
  <c r="U34" i="10"/>
  <c r="U35" i="10" s="1"/>
  <c r="U36" i="10" s="1"/>
  <c r="U37"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<sst xmlns="http://schemas.openxmlformats.org/spreadsheetml/2006/main" count="1143" uniqueCount="570">
  <si>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</si>
  <si>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</si>
  <si>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</si>
  <si>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</si>
  <si>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</si>
  <si>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</si>
  <si>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</si>
  <si>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</si>
  <si>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</si>
  <si>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</si>
  <si>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</si>
  <si>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</si>
  <si>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</si>
  <si>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</si>
  <si>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</si>
  <si>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</si>
  <si>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</si>
  <si>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</si>
  <si>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</si>
  <si>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</si>
  <si>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</si>
  <si>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</si>
  <si>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</si>
  <si>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</si>
  <si>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</si>
  <si>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</si>
  <si>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</si>
  <si>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</si>
  <si>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</si>
  <si>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</si>
  <si>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</si>
  <si>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</si>
  <si>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</si>
  <si>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</si>
  <si>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</si>
  <si>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</si>
  <si>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</si>
  <si>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</si>
  <si>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</si>
  <si>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</si>
  <si>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</si>
  <si>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</si>
  <si>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</si>
  <si>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</si>
  <si>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</si>
  <si>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</si>
  <si>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</si>
  <si>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</si>
  <si>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</si>
  <si>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</si>
  <si>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</si>
  <si>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</si>
  <si>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</si>
  <si>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</si>
  <si>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</si>
  <si>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</si>
  <si>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</si>
  <si>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</si>
  <si>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</si>
  <si>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</si>
  <si>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</si>
  <si>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</si>
  <si>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</si>
  <si>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</si>
  <si>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</si>
  <si>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</si>
  <si>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</si>
  <si>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</si>
  <si>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</si>
  <si>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</si>
  <si>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</si>
  <si>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</si>
  <si>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</si>
  <si>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</si>
  <si>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</si>
  <si>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</si>
  <si>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</si>
  <si>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</si>
  <si>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</si>
  <si>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</si>
  <si>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</si>
  <si>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</si>
  <si>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</si>
  <si>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</si>
  <si>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</si>
  <si>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</si>
  <si>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</si>
  <si>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</si>
  <si>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</si>
  <si>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</si>
  <si>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</si>
  <si>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</si>
  <si>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</si>
  <si>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</si>
  <si>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南知多町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</si>
  <si>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</si>
  <si>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</si>
  <si>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</si>
  <si>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</si>
  <si>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</si>
  <si>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</si>
  <si>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</si>
  <si>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</si>
  <si>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</si>
  <si>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</si>
  <si>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</si>
  <si>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</si>
  <si>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</si>
  <si>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</si>
  <si>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</si>
  <si>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</si>
  <si>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</si>
  <si>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</si>
  <si>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</si>
  <si>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</si>
  <si>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</si>
  <si>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</si>
  <si>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</si>
  <si>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</si>
  <si>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</si>
  <si>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</si>
  <si>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</si>
  <si>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</si>
  <si>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</si>
  <si>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</si>
  <si>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</si>
  <si>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</si>
  <si>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</si>
  <si>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</si>
  <si>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</si>
  <si>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</si>
  <si>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</si>
  <si>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</si>
  <si>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</si>
  <si>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</si>
  <si>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</si>
  <si>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</si>
  <si>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</si>
  <si>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</si>
  <si>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</si>
  <si>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</si>
  <si>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</si>
  <si>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</si>
  <si>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</si>
  <si>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</si>
  <si>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</si>
  <si>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</si>
  <si>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</si>
  <si>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</si>
  <si>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</si>
  <si>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</si>
  <si>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</si>
  <si>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</si>
  <si>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</si>
  <si>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</si>
  <si>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</si>
  <si>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</si>
  <si>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</si>
  <si>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</si>
  <si>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</si>
  <si>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</si>
  <si>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</si>
  <si>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</si>
  <si>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</si>
  <si>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</si>
  <si>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</si>
  <si>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</si>
  <si>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</si>
  <si>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</si>
  <si>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</si>
  <si>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</si>
  <si>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</si>
  <si>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</si>
  <si>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</si>
  <si>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</si>
  <si>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</si>
  <si>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</si>
  <si>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</si>
  <si>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</si>
  <si>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</si>
  <si>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</si>
  <si>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</si>
  <si>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</si>
  <si>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</si>
  <si>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</si>
  <si>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</si>
  <si>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</si>
  <si>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</si>
  <si>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</si>
  <si>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</si>
  <si>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</si>
  <si>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</si>
  <si>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</si>
  <si>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</si>
  <si>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</si>
  <si>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</si>
  <si>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</si>
  <si>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</si>
  <si>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</si>
  <si>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</si>
  <si>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</si>
  <si>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</si>
  <si>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</si>
  <si>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愛知県南知多町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</si>
  <si>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</si>
  <si>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</si>
  <si>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</si>
  <si>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</si>
  <si>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</si>
  <si>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</si>
  <si>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</si>
  <si>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</si>
  <si>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</si>
  <si>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</si>
  <si>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</si>
  <si>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</si>
  <si>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</si>
  <si>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</si>
  <si>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</si>
  <si>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</si>
  <si>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</si>
  <si>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</si>
  <si>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</si>
  <si>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</si>
  <si>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</si>
  <si>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</si>
  <si>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</si>
  <si>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</si>
  <si>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</si>
  <si>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</si>
  <si>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</si>
  <si>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</si>
  <si>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</si>
  <si>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</si>
  <si>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</si>
  <si>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</si>
  <si>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</si>
  <si>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</si>
  <si>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</si>
  <si>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</si>
  <si>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</si>
  <si>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</si>
  <si>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</si>
  <si>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</si>
  <si>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</si>
  <si>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</si>
  <si>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</si>
  <si>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</si>
  <si>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</si>
  <si>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</si>
  <si>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</si>
  <si>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</si>
  <si>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</si>
  <si>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</si>
  <si>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</si>
  <si>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</si>
  <si>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</si>
  <si>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</si>
  <si>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</si>
  <si>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</si>
  <si>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</si>
  <si>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</si>
  <si>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</si>
  <si>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</si>
  <si>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</si>
  <si>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</si>
  <si>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</si>
  <si>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</si>
  <si>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</si>
  <si>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</si>
  <si>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</si>
  <si>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</si>
  <si>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</si>
  <si>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</si>
  <si>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</si>
  <si>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</si>
  <si>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</si>
  <si>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</si>
  <si>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</si>
  <si>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</si>
  <si>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</si>
  <si>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</si>
  <si>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</si>
  <si>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</si>
  <si>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</si>
  <si>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</si>
  <si>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</si>
  <si>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</si>
  <si>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</si>
  <si>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</si>
  <si>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</si>
  <si>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</si>
  <si>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</si>
  <si>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</si>
  <si>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</si>
  <si>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</si>
  <si>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</si>
  <si>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</si>
  <si>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</si>
  <si>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</si>
  <si>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</si>
  <si>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</si>
  <si>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</si>
  <si>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</si>
  <si>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</si>
  <si>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</si>
  <si>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</si>
  <si>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</si>
  <si>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</si>
  <si>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</si>
  <si>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</si>
  <si>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</si>
  <si>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</si>
  <si>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</si>
  <si>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</si>
  <si>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</si>
  <si>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</si>
  <si>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</si>
  <si>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</si>
  <si>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</si>
  <si>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</si>
  <si>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</si>
  <si>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</si>
  <si>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</si>
  <si>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</si>
  <si>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</si>
  <si>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</si>
  <si>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</si>
  <si>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</si>
  <si>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</si>
  <si>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</si>
  <si>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</si>
  <si>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</si>
  <si>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</si>
  <si>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</si>
  <si>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</si>
  <si>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</si>
  <si>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</si>
  <si>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</si>
  <si>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</si>
  <si>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</si>
  <si>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</si>
  <si>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</si>
  <si>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</si>
  <si>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</si>
  <si>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</si>
  <si>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</si>
  <si>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</si>
  <si>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</si>
  <si>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</si>
  <si>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</si>
  <si>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</si>
  <si>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</si>
  <si>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</si>
  <si>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愛知県南知多町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</si>
  <si>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</si>
  <si>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</si>
  <si>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</si>
  <si>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</si>
  <si>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</si>
  <si>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</si>
  <si>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</si>
  <si>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</si>
  <si>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</si>
  <si>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</si>
  <si>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</si>
  <si>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</si>
  <si>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</si>
  <si>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</si>
  <si>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</si>
  <si>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</si>
  <si>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</si>
  <si>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</si>
  <si>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</si>
  <si>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</si>
  <si>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</si>
  <si>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</si>
  <si>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</si>
  <si>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</si>
  <si>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</si>
  <si>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</si>
  <si>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</si>
  <si>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</si>
  <si>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</si>
  <si>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</si>
  <si>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</si>
  <si>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</si>
  <si>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</si>
  <si>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</si>
  <si>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</si>
  <si>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</si>
  <si>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師崎港駐車場事業特別会計</t>
    <phoneticPr fontId="5"/>
  </si>
  <si>
    <t>水道事業会計</t>
    <phoneticPr fontId="5"/>
  </si>
  <si>
    <t>法適用企業</t>
    <phoneticPr fontId="5"/>
  </si>
  <si>
    <t>漁業集落排水事業会計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</si>
  <si>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</si>
  <si>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</si>
  <si>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</si>
  <si>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</si>
  <si>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</si>
  <si>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</si>
  <si>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</si>
  <si>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</si>
  <si>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</si>
  <si>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</si>
  <si>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</si>
  <si>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</si>
  <si>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</si>
  <si>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</si>
  <si>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</si>
  <si>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</si>
  <si>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</si>
  <si>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</si>
  <si>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</si>
  <si>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</si>
  <si>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</si>
  <si>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</si>
  <si>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</si>
  <si>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</si>
  <si>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</si>
  <si>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</si>
  <si>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</si>
  <si>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</si>
  <si>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</si>
  <si>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</si>
  <si>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</si>
  <si>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</si>
  <si>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</si>
  <si>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</si>
  <si>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</si>
  <si>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</si>
  <si>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</si>
  <si>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</si>
  <si>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</si>
  <si>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</si>
  <si>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</si>
  <si>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</si>
  <si>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</si>
  <si>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</si>
  <si>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</si>
  <si>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</si>
  <si>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</si>
  <si>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</si>
  <si>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</si>
  <si>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</si>
  <si>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</si>
  <si>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</si>
  <si>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</si>
  <si>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</si>
  <si>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</si>
  <si>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</si>
  <si>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</si>
  <si>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</si>
  <si>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</si>
  <si>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</si>
  <si>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</si>
  <si>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</si>
  <si>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</si>
  <si>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</si>
  <si>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</si>
  <si>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</si>
  <si>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</si>
  <si>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</si>
  <si>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</si>
  <si>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</si>
  <si>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</si>
  <si>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</si>
  <si>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</si>
  <si>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</si>
  <si>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</si>
  <si>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</si>
  <si>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</si>
  <si>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</si>
  <si>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</si>
  <si>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</si>
  <si>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</si>
  <si>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</si>
  <si>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</si>
  <si>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</si>
  <si>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</si>
  <si>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</si>
  <si>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</si>
  <si>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</si>
  <si>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</si>
  <si>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</si>
  <si>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</si>
  <si>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</si>
  <si>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</si>
  <si>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</si>
  <si>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</si>
  <si>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</si>
  <si>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</si>
  <si>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</si>
  <si>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</si>
  <si>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</si>
  <si>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</si>
  <si>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</si>
  <si>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</si>
  <si>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</si>
  <si>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</si>
  <si>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</si>
  <si>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</si>
  <si>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</si>
  <si>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</si>
  <si>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</si>
  <si>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</si>
  <si>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</si>
  <si>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</si>
  <si>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</si>
  <si>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</si>
  <si>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</si>
  <si>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</si>
  <si>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</si>
  <si>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</si>
  <si>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</si>
  <si>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</si>
  <si>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</si>
  <si>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</si>
  <si>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</si>
  <si>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</si>
  <si>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</si>
  <si>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</si>
  <si>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</si>
  <si>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</si>
  <si>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</si>
  <si>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</si>
  <si>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</si>
  <si>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</si>
  <si>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</si>
  <si>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</si>
  <si>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6.63</t>
  </si>
  <si>
    <t>▲ 0.16</t>
  </si>
  <si>
    <t>水道事業会計</t>
  </si>
  <si>
    <t>一般会計</t>
  </si>
  <si>
    <t>介護保険特別会計</t>
  </si>
  <si>
    <t>漁業集落排水事業会計</t>
  </si>
  <si>
    <t>国民健康保険特別会計</t>
  </si>
  <si>
    <t>師崎港駐車場事業特別会計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</si>
  <si>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</si>
  <si>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</si>
  <si>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</si>
  <si>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</si>
  <si>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</si>
  <si>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</si>
  <si>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</si>
  <si>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</si>
  <si>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知多南部消防組合</t>
    <rPh sb="0" eb="2">
      <t>チタ</t>
    </rPh>
    <phoneticPr fontId="2"/>
  </si>
  <si>
    <t>知多南部衛生組合</t>
    <rPh sb="0" eb="8">
      <t>チタナンブエイセイクミアイ</t>
    </rPh>
    <phoneticPr fontId="2"/>
  </si>
  <si>
    <t xml:space="preserve">愛知県市町村職員退職手当組合 </t>
    <rPh sb="0" eb="2">
      <t>アイチ</t>
    </rPh>
    <phoneticPr fontId="2"/>
  </si>
  <si>
    <t>愛知県後期高齢者医療広域連合（一般会計）</t>
    <rPh sb="0" eb="2">
      <t>アイチ</t>
    </rPh>
    <phoneticPr fontId="2"/>
  </si>
  <si>
    <t>愛知県後期高齢者医療広域連合（後期高齢者医療特別会計）</t>
    <rPh sb="0" eb="2">
      <t>アイチ</t>
    </rPh>
    <rPh sb="2" eb="3">
      <t>ケン</t>
    </rPh>
    <phoneticPr fontId="2"/>
  </si>
  <si>
    <t>知多南部広域環境組合</t>
    <rPh sb="0" eb="2">
      <t>チタ</t>
    </rPh>
    <phoneticPr fontId="2"/>
  </si>
  <si>
    <t>公共施設等整備基金</t>
    <phoneticPr fontId="10"/>
  </si>
  <si>
    <t>都市計画事業基金</t>
    <phoneticPr fontId="5"/>
  </si>
  <si>
    <t>中学校図書購入基金</t>
    <phoneticPr fontId="10"/>
  </si>
  <si>
    <t>高齢者福祉基金</t>
    <phoneticPr fontId="10"/>
  </si>
  <si>
    <t>師崎港観光センター周辺整備運営事業基金</t>
    <rPh sb="0" eb="3">
      <t>モロザキコウ</t>
    </rPh>
    <rPh sb="3" eb="5">
      <t>カンコウ</t>
    </rPh>
    <rPh sb="9" eb="11">
      <t>シュウヘン</t>
    </rPh>
    <rPh sb="11" eb="13">
      <t>セイビ</t>
    </rPh>
    <rPh sb="13" eb="15">
      <t>ウンエイ</t>
    </rPh>
    <rPh sb="15" eb="17">
      <t>ジギョウ</t>
    </rPh>
    <rPh sb="17" eb="19">
      <t>キキン</t>
    </rPh>
    <phoneticPr fontId="10"/>
  </si>
  <si>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</si>
  <si>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</si>
  <si>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</si>
  <si>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</si>
  <si>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</si>
  <si>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</si>
  <si>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</si>
  <si>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</si>
  <si>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</si>
  <si>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</si>
  <si>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</si>
  <si>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令和５年度の有形固定資産減価償却率の数値については、償却資産として土地も計上しており、誤った数値を報告していた。正しい有形固定資産減価償却率は73.7％である。全国及び県平均と比較しても、有形固定資産減価償却率が高い傾向にある。また、老朽化した公共施設の更新の費用により、今後も将来負担比率は増加見込みである。今後も公共施設等の保有量の適正化にも努め、適正な公債費に抑える。</t>
    <rPh sb="107" eb="108">
      <t>タカ</t>
    </rPh>
    <rPh sb="156" eb="158">
      <t>コンゴ</t>
    </rPh>
    <phoneticPr fontId="5"/>
  </si>
  <si>
    <t>　将来負担比率は、PFI事業で行う師崎港観光センター周辺整備に係る建設費用を債務負担行為に基づく支出予定額に計上したことにより、将来負担額は増加した。今後も老朽化した公共施設等を更新していくため、保有率の適正化及び財政措置のある地方債で財源調達することにより、将来負担比率の抑制に努める。
　実質公債費比率は、学校給食センター整備事業や防災拠点整備に係る地方債の元金償還が順次開始していることを要因に上昇している。今後は、公共施設再配置計画に基づき、施設の集約、再配置、建替えを含めた公共施設の老朽化対応を進める。また、地方債の計画的な運用と再配置計画のバランスを取りながら健全な財政運営にも努める。</t>
    <rPh sb="89" eb="91">
      <t>コウシン</t>
    </rPh>
    <rPh sb="130" eb="132">
      <t>ショウライ</t>
    </rPh>
    <rPh sb="132" eb="134">
      <t>フタン</t>
    </rPh>
    <rPh sb="134" eb="136">
      <t>ヒリツ</t>
    </rPh>
    <rPh sb="155" eb="157">
      <t>ガッコウ</t>
    </rPh>
    <rPh sb="157" eb="159">
      <t>キュウショク</t>
    </rPh>
    <rPh sb="163" eb="165">
      <t>セイビ</t>
    </rPh>
    <rPh sb="165" eb="16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</si>
</sst>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CE88AE2-960A-464E-BDEF-F27029321A0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A617-4165-AB78-7CC8BDFE00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44452</c:v>
                </c:pt>
                <c:pt idx="1">
                  <c:v>75271</c:v>
                </c:pt>
                <c:pt idx="2">
                  <c:v>79300</c:v>
                </c:pt>
                <c:pt idx="3">
                  <c:v>50996</c:v>
                </c:pt>
                <c:pt idx="4">
                  <c:v>40119</c:v>
                </c:pt>
              </c:numCache>
            </c:numRef>
          </c:val>
          <c:smooth val="0"/>
          <c:extLst>
            <c:ext xmlns:c16="http://schemas.microsoft.com/office/drawing/2014/chart" uri="{C3380CC4-5D6E-409C-BE32-E72D297353CC}">
              <c16:uniqueId val="{00000001-A617-4165-AB78-7CC8BDFE00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6.47</c:v>
                </c:pt>
                <c:pt idx="1">
                  <c:v>5.25</c:v>
                </c:pt>
                <c:pt idx="2">
                  <c:v>5.66</c:v>
                </c:pt>
                <c:pt idx="3">
                  <c:v>7.32</c:v>
                </c:pt>
                <c:pt idx="4">
                  <c:v>8.01</c:v>
                </c:pt>
              </c:numCache>
            </c:numRef>
          </c:val>
          <c:extLst>
            <c:ext xmlns:c16="http://schemas.microsoft.com/office/drawing/2014/chart" uri="{C3380CC4-5D6E-409C-BE32-E72D297353CC}">
              <c16:uniqueId val="{00000000-1E7D-41C9-90F2-7805FBBDB1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19.29</c:v>
                </c:pt>
                <c:pt idx="1">
                  <c:v>19.059999999999999</c:v>
                </c:pt>
                <c:pt idx="2">
                  <c:v>18.77</c:v>
                </c:pt>
                <c:pt idx="3">
                  <c:v>22.6</c:v>
                </c:pt>
                <c:pt idx="4">
                  <c:v>24.31</c:v>
                </c:pt>
              </c:numCache>
            </c:numRef>
          </c:val>
          <c:extLst>
            <c:ext xmlns:c16="http://schemas.microsoft.com/office/drawing/2014/chart" uri="{C3380CC4-5D6E-409C-BE32-E72D297353CC}">
              <c16:uniqueId val="{00000001-1E7D-41C9-90F2-7805FBBDB1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-6.63</c:v>
                </c:pt>
                <c:pt idx="1">
                  <c:v>-0.16</c:v>
                </c:pt>
                <c:pt idx="2">
                  <c:v>1.59</c:v>
                </c:pt>
                <c:pt idx="3">
                  <c:v>4.55</c:v>
                </c:pt>
                <c:pt idx="4">
                  <c:v>2.66</c:v>
                </c:pt>
              </c:numCache>
            </c:numRef>
          </c:val>
          <c:smooth val="0"/>
          <c:extLst>
            <c:ext xmlns:c16="http://schemas.microsoft.com/office/drawing/2014/chart" uri="{C3380CC4-5D6E-409C-BE32-E72D297353CC}">
              <c16:uniqueId val="{00000002-1E7D-41C9-90F2-7805FBBDB1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#N/A</c:v>
                </c:pt>
                <c:pt idx="3">
                  <c:v>0.16</c:v>
                </c:pt>
                <c:pt idx="4">
                  <c:v>#N/A</c:v>
                </c:pt>
                <c:pt idx="5">
                  <c:v>0.06</c:v>
                </c:pt>
                <c:pt idx="6">
                  <c:v>#N/A</c:v>
                </c:pt>
                <c:pt idx="7">
                  <c:v>0.31</c:v>
                </c:pt>
                <c:pt idx="8">
                  <c:v>0</c:v>
                </c:pt>
                <c:pt idx="9">
                  <c:v>0</c:v>
                </c:pt>
              </c:numCache>
            </c:numRef>
          </c:val>
          <c:extLst>
            <c:ext xmlns:c16="http://schemas.microsoft.com/office/drawing/2014/chart" uri="{C3380CC4-5D6E-409C-BE32-E72D297353CC}">
              <c16:uniqueId val="{00000000-641C-4A3D-B986-C01442BB6A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1C-4A3D-B986-C01442BB6A6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1C-4A3D-B986-C01442BB6A6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0.03</c:v>
                </c:pt>
                <c:pt idx="4">
                  <c:v>#N/A</c:v>
                </c:pt>
                <c:pt idx="5">
                  <c:v>0.04</c:v>
                </c:pt>
                <c:pt idx="6">
                  <c:v>#N/A</c:v>
                </c:pt>
                <c:pt idx="7">
                  <c:v>0.04</c:v>
                </c:pt>
                <c:pt idx="8">
                  <c:v>#N/A</c:v>
                </c:pt>
                <c:pt idx="9">
                  <c:v>0.12</c:v>
                </c:pt>
              </c:numCache>
            </c:numRef>
          </c:val>
          <c:extLst>
            <c:ext xmlns:c16="http://schemas.microsoft.com/office/drawing/2014/chart" uri="{C3380CC4-5D6E-409C-BE32-E72D297353CC}">
              <c16:uniqueId val="{00000003-641C-4A3D-B986-C01442BB6A6C}"/>
            </c:ext>
          </c:extLst>
        </c:ser>
        <c:ser>
          <c:idx val="4"/>
          <c:order val="4"/>
          <c:tx>
            <c:strRef>
              <c:f>データシート!$A$31</c:f>
              <c:strCache>
                <c:ptCount val="1"/>
                <c:pt idx="0">
                  <c:v>師崎港駐車場事業特別会計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c:v>
                </c:pt>
                <c:pt idx="2">
                  <c:v>#N/A</c:v>
                </c:pt>
                <c:pt idx="3">
                  <c:v>0.28999999999999998</c:v>
                </c:pt>
                <c:pt idx="4">
                  <c:v>#N/A</c:v>
                </c:pt>
                <c:pt idx="5">
                  <c:v>0.53</c:v>
                </c:pt>
                <c:pt idx="6">
                  <c:v>#N/A</c:v>
                </c:pt>
                <c:pt idx="7">
                  <c:v>0.27</c:v>
                </c:pt>
                <c:pt idx="8">
                  <c:v>#N/A</c:v>
                </c:pt>
                <c:pt idx="9">
                  <c:v>0.18</c:v>
                </c:pt>
              </c:numCache>
            </c:numRef>
          </c:val>
          <c:extLst>
            <c:ext xmlns:c16="http://schemas.microsoft.com/office/drawing/2014/chart" uri="{C3380CC4-5D6E-409C-BE32-E72D297353CC}">
              <c16:uniqueId val="{00000004-641C-4A3D-B986-C01442BB6A6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0.43</c:v>
                </c:pt>
                <c:pt idx="2">
                  <c:v>#N/A</c:v>
                </c:pt>
                <c:pt idx="3">
                  <c:v>0.56999999999999995</c:v>
                </c:pt>
                <c:pt idx="4">
                  <c:v>#N/A</c:v>
                </c:pt>
                <c:pt idx="5">
                  <c:v>2.39</c:v>
                </c:pt>
                <c:pt idx="6">
                  <c:v>#N/A</c:v>
                </c:pt>
                <c:pt idx="7">
                  <c:v>0.43</c:v>
                </c:pt>
                <c:pt idx="8">
                  <c:v>#N/A</c:v>
                </c:pt>
                <c:pt idx="9">
                  <c:v>0.19</c:v>
                </c:pt>
              </c:numCache>
            </c:numRef>
          </c:val>
          <c:extLst>
            <c:ext xmlns:c16="http://schemas.microsoft.com/office/drawing/2014/chart" uri="{C3380CC4-5D6E-409C-BE32-E72D297353CC}">
              <c16:uniqueId val="{00000005-641C-4A3D-B986-C01442BB6A6C}"/>
            </c:ext>
          </c:extLst>
        </c:ser>
        <c:ser>
          <c:idx val="6"/>
          <c:order val="6"/>
          <c:tx>
            <c:strRef>
              <c:f>データシート!$A$33</c:f>
              <c:strCache>
                <c:ptCount val="1"/>
                <c:pt idx="0">
                  <c:v>漁業集落排水事業会計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0.56999999999999995</c:v>
                </c:pt>
              </c:numCache>
            </c:numRef>
          </c:val>
          <c:extLst>
            <c:ext xmlns:c16="http://schemas.microsoft.com/office/drawing/2014/chart" uri="{C3380CC4-5D6E-409C-BE32-E72D297353CC}">
              <c16:uniqueId val="{00000006-641C-4A3D-B986-C01442BB6A6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1.31</c:v>
                </c:pt>
                <c:pt idx="2">
                  <c:v>#N/A</c:v>
                </c:pt>
                <c:pt idx="3">
                  <c:v>1.8</c:v>
                </c:pt>
                <c:pt idx="4">
                  <c:v>#N/A</c:v>
                </c:pt>
                <c:pt idx="5">
                  <c:v>1.83</c:v>
                </c:pt>
                <c:pt idx="6">
                  <c:v>#N/A</c:v>
                </c:pt>
                <c:pt idx="7">
                  <c:v>1.28</c:v>
                </c:pt>
                <c:pt idx="8">
                  <c:v>#N/A</c:v>
                </c:pt>
                <c:pt idx="9">
                  <c:v>1.72</c:v>
                </c:pt>
              </c:numCache>
            </c:numRef>
          </c:val>
          <c:extLst>
            <c:ext xmlns:c16="http://schemas.microsoft.com/office/drawing/2014/chart" uri="{C3380CC4-5D6E-409C-BE32-E72D297353CC}">
              <c16:uniqueId val="{00000007-641C-4A3D-B986-C01442BB6A6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6.46</c:v>
                </c:pt>
                <c:pt idx="2">
                  <c:v>#N/A</c:v>
                </c:pt>
                <c:pt idx="3">
                  <c:v>5.24</c:v>
                </c:pt>
                <c:pt idx="4">
                  <c:v>#N/A</c:v>
                </c:pt>
                <c:pt idx="5">
                  <c:v>5.65</c:v>
                </c:pt>
                <c:pt idx="6">
                  <c:v>#N/A</c:v>
                </c:pt>
                <c:pt idx="7">
                  <c:v>7.31</c:v>
                </c:pt>
                <c:pt idx="8">
                  <c:v>#N/A</c:v>
                </c:pt>
                <c:pt idx="9">
                  <c:v>8.01</c:v>
                </c:pt>
              </c:numCache>
            </c:numRef>
          </c:val>
          <c:extLst>
            <c:ext xmlns:c16="http://schemas.microsoft.com/office/drawing/2014/chart" uri="{C3380CC4-5D6E-409C-BE32-E72D297353CC}">
              <c16:uniqueId val="{00000008-641C-4A3D-B986-C01442BB6A6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13.82</c:v>
                </c:pt>
                <c:pt idx="2">
                  <c:v>#N/A</c:v>
                </c:pt>
                <c:pt idx="3">
                  <c:v>14.44</c:v>
                </c:pt>
                <c:pt idx="4">
                  <c:v>#N/A</c:v>
                </c:pt>
                <c:pt idx="5">
                  <c:v>14.52</c:v>
                </c:pt>
                <c:pt idx="6">
                  <c:v>#N/A</c:v>
                </c:pt>
                <c:pt idx="7">
                  <c:v>14.99</c:v>
                </c:pt>
                <c:pt idx="8">
                  <c:v>#N/A</c:v>
                </c:pt>
                <c:pt idx="9">
                  <c:v>14.22</c:v>
                </c:pt>
              </c:numCache>
            </c:numRef>
          </c:val>
          <c:extLst>
            <c:ext xmlns:c16="http://schemas.microsoft.com/office/drawing/2014/chart" uri="{C3380CC4-5D6E-409C-BE32-E72D297353CC}">
              <c16:uniqueId val="{00000009-641C-4A3D-B986-C01442BB6A6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453</c:v>
                </c:pt>
                <c:pt idx="5">
                  <c:v>461</c:v>
                </c:pt>
                <c:pt idx="8">
                  <c:v>467</c:v>
                </c:pt>
                <c:pt idx="11">
                  <c:v>472</c:v>
                </c:pt>
                <c:pt idx="14">
                  <c:v>480</c:v>
                </c:pt>
              </c:numCache>
            </c:numRef>
          </c:val>
          <c:extLst>
            <c:ext xmlns:c16="http://schemas.microsoft.com/office/drawing/2014/chart" uri="{C3380CC4-5D6E-409C-BE32-E72D297353CC}">
              <c16:uniqueId val="{00000000-38F1-486C-A382-B6CF3CF750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F1-486C-A382-B6CF3CF750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1</c:v>
                </c:pt>
                <c:pt idx="12">
                  <c:v>13</c:v>
                </c:pt>
              </c:numCache>
            </c:numRef>
          </c:val>
          <c:extLst>
            <c:ext xmlns:c16="http://schemas.microsoft.com/office/drawing/2014/chart" uri="{C3380CC4-5D6E-409C-BE32-E72D297353CC}">
              <c16:uniqueId val="{00000002-38F1-486C-A382-B6CF3CF750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80</c:v>
                </c:pt>
                <c:pt idx="3">
                  <c:v>70</c:v>
                </c:pt>
                <c:pt idx="6">
                  <c:v>28</c:v>
                </c:pt>
                <c:pt idx="9">
                  <c:v>25</c:v>
                </c:pt>
                <c:pt idx="12">
                  <c:v>87</c:v>
                </c:pt>
              </c:numCache>
            </c:numRef>
          </c:val>
          <c:extLst>
            <c:ext xmlns:c16="http://schemas.microsoft.com/office/drawing/2014/chart" uri="{C3380CC4-5D6E-409C-BE32-E72D297353CC}">
              <c16:uniqueId val="{00000003-38F1-486C-A382-B6CF3CF750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c:v>
                </c:pt>
                <c:pt idx="3">
                  <c:v>61</c:v>
                </c:pt>
                <c:pt idx="6">
                  <c:v>63</c:v>
                </c:pt>
                <c:pt idx="9">
                  <c:v>63</c:v>
                </c:pt>
                <c:pt idx="12">
                  <c:v>67</c:v>
                </c:pt>
              </c:numCache>
            </c:numRef>
          </c:val>
          <c:extLst>
            <c:ext xmlns:c16="http://schemas.microsoft.com/office/drawing/2014/chart" uri="{C3380CC4-5D6E-409C-BE32-E72D297353CC}">
              <c16:uniqueId val="{00000004-38F1-486C-A382-B6CF3CF750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F1-486C-A382-B6CF3CF750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F1-486C-A382-B6CF3CF750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551</c:v>
                </c:pt>
                <c:pt idx="3">
                  <c:v>602</c:v>
                </c:pt>
                <c:pt idx="6">
                  <c:v>630</c:v>
                </c:pt>
                <c:pt idx="9">
                  <c:v>678</c:v>
                </c:pt>
                <c:pt idx="12">
                  <c:v>745</c:v>
                </c:pt>
              </c:numCache>
            </c:numRef>
          </c:val>
          <c:extLst>
            <c:ext xmlns:c16="http://schemas.microsoft.com/office/drawing/2014/chart" uri="{C3380CC4-5D6E-409C-BE32-E72D297353CC}">
              <c16:uniqueId val="{00000007-38F1-486C-A382-B6CF3CF7506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238</c:v>
                </c:pt>
                <c:pt idx="2">
                  <c:v>#N/A</c:v>
                </c:pt>
                <c:pt idx="3">
                  <c:v>#N/A</c:v>
                </c:pt>
                <c:pt idx="4">
                  <c:v>273</c:v>
                </c:pt>
                <c:pt idx="5">
                  <c:v>#N/A</c:v>
                </c:pt>
                <c:pt idx="6">
                  <c:v>#N/A</c:v>
                </c:pt>
                <c:pt idx="7">
                  <c:v>255</c:v>
                </c:pt>
                <c:pt idx="8">
                  <c:v>#N/A</c:v>
                </c:pt>
                <c:pt idx="9">
                  <c:v>#N/A</c:v>
                </c:pt>
                <c:pt idx="10">
                  <c:v>295</c:v>
                </c:pt>
                <c:pt idx="11">
                  <c:v>#N/A</c:v>
                </c:pt>
                <c:pt idx="12">
                  <c:v>#N/A</c:v>
                </c:pt>
                <c:pt idx="13">
                  <c:v>432</c:v>
                </c:pt>
                <c:pt idx="14">
                  <c:v>#N/A</c:v>
                </c:pt>
              </c:numCache>
            </c:numRef>
          </c:val>
          <c:smooth val="0"/>
          <c:extLst>
            <c:ext xmlns:c16="http://schemas.microsoft.com/office/drawing/2014/chart" uri="{C3380CC4-5D6E-409C-BE32-E72D297353CC}">
              <c16:uniqueId val="{00000008-38F1-486C-A382-B6CF3CF7506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5546</c:v>
                </c:pt>
                <c:pt idx="5">
                  <c:v>6283</c:v>
                </c:pt>
                <c:pt idx="8">
                  <c:v>6407</c:v>
                </c:pt>
                <c:pt idx="11">
                  <c:v>6168</c:v>
                </c:pt>
                <c:pt idx="14">
                  <c:v>5874</c:v>
                </c:pt>
              </c:numCache>
            </c:numRef>
          </c:val>
          <c:extLst>
            <c:ext xmlns:c16="http://schemas.microsoft.com/office/drawing/2014/chart" uri="{C3380CC4-5D6E-409C-BE32-E72D297353CC}">
              <c16:uniqueId val="{00000000-D074-4B31-A4D7-3404EE7897E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355</c:v>
                </c:pt>
              </c:numCache>
            </c:numRef>
          </c:val>
          <c:extLst>
            <c:ext xmlns:c16="http://schemas.microsoft.com/office/drawing/2014/chart" uri="{C3380CC4-5D6E-409C-BE32-E72D297353CC}">
              <c16:uniqueId val="{00000001-D074-4B31-A4D7-3404EE7897E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3052</c:v>
                </c:pt>
                <c:pt idx="5">
                  <c:v>2830</c:v>
                </c:pt>
                <c:pt idx="8">
                  <c:v>2822</c:v>
                </c:pt>
                <c:pt idx="11">
                  <c:v>3264</c:v>
                </c:pt>
                <c:pt idx="14">
                  <c:v>3397</c:v>
                </c:pt>
              </c:numCache>
            </c:numRef>
          </c:val>
          <c:extLst>
            <c:ext xmlns:c16="http://schemas.microsoft.com/office/drawing/2014/chart" uri="{C3380CC4-5D6E-409C-BE32-E72D297353CC}">
              <c16:uniqueId val="{00000002-D074-4B31-A4D7-3404EE7897E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74-4B31-A4D7-3404EE7897E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74-4B31-A4D7-3404EE7897E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74-4B31-A4D7-3404EE7897E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2280</c:v>
                </c:pt>
                <c:pt idx="3">
                  <c:v>2182</c:v>
                </c:pt>
                <c:pt idx="6">
                  <c:v>2184</c:v>
                </c:pt>
                <c:pt idx="9">
                  <c:v>2084</c:v>
                </c:pt>
                <c:pt idx="12">
                  <c:v>2012</c:v>
                </c:pt>
              </c:numCache>
            </c:numRef>
          </c:val>
          <c:extLst>
            <c:ext xmlns:c16="http://schemas.microsoft.com/office/drawing/2014/chart" uri="{C3380CC4-5D6E-409C-BE32-E72D297353CC}">
              <c16:uniqueId val="{00000006-D074-4B31-A4D7-3404EE7897E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243</c:v>
                </c:pt>
                <c:pt idx="3">
                  <c:v>437</c:v>
                </c:pt>
                <c:pt idx="6">
                  <c:v>1317</c:v>
                </c:pt>
                <c:pt idx="9">
                  <c:v>2387</c:v>
                </c:pt>
                <c:pt idx="12">
                  <c:v>2369</c:v>
                </c:pt>
              </c:numCache>
            </c:numRef>
          </c:val>
          <c:extLst>
            <c:ext xmlns:c16="http://schemas.microsoft.com/office/drawing/2014/chart" uri="{C3380CC4-5D6E-409C-BE32-E72D297353CC}">
              <c16:uniqueId val="{00000007-D074-4B31-A4D7-3404EE7897E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576</c:v>
                </c:pt>
                <c:pt idx="3">
                  <c:v>574</c:v>
                </c:pt>
                <c:pt idx="6">
                  <c:v>580</c:v>
                </c:pt>
                <c:pt idx="9">
                  <c:v>580</c:v>
                </c:pt>
                <c:pt idx="12">
                  <c:v>564</c:v>
                </c:pt>
              </c:numCache>
            </c:numRef>
          </c:val>
          <c:extLst>
            <c:ext xmlns:c16="http://schemas.microsoft.com/office/drawing/2014/chart" uri="{C3380CC4-5D6E-409C-BE32-E72D297353CC}">
              <c16:uniqueId val="{00000008-D074-4B31-A4D7-3404EE7897E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2</c:v>
                </c:pt>
                <c:pt idx="6">
                  <c:v>1</c:v>
                </c:pt>
                <c:pt idx="9">
                  <c:v>0</c:v>
                </c:pt>
                <c:pt idx="12">
                  <c:v>1511</c:v>
                </c:pt>
              </c:numCache>
            </c:numRef>
          </c:val>
          <c:extLst>
            <c:ext xmlns:c16="http://schemas.microsoft.com/office/drawing/2014/chart" uri="{C3380CC4-5D6E-409C-BE32-E72D297353CC}">
              <c16:uniqueId val="{00000009-D074-4B31-A4D7-3404EE7897E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6782</c:v>
                </c:pt>
                <c:pt idx="3">
                  <c:v>7321</c:v>
                </c:pt>
                <c:pt idx="6">
                  <c:v>7454</c:v>
                </c:pt>
                <c:pt idx="9">
                  <c:v>6955</c:v>
                </c:pt>
                <c:pt idx="12">
                  <c:v>6357</c:v>
                </c:pt>
              </c:numCache>
            </c:numRef>
          </c:val>
          <c:extLst>
            <c:ext xmlns:c16="http://schemas.microsoft.com/office/drawing/2014/chart" uri="{C3380CC4-5D6E-409C-BE32-E72D297353CC}">
              <c16:uniqueId val="{0000000A-D074-4B31-A4D7-3404EE7897E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1287</c:v>
                </c:pt>
                <c:pt idx="2">
                  <c:v>#N/A</c:v>
                </c:pt>
                <c:pt idx="3">
                  <c:v>#N/A</c:v>
                </c:pt>
                <c:pt idx="4">
                  <c:v>1404</c:v>
                </c:pt>
                <c:pt idx="5">
                  <c:v>#N/A</c:v>
                </c:pt>
                <c:pt idx="6">
                  <c:v>#N/A</c:v>
                </c:pt>
                <c:pt idx="7">
                  <c:v>2307</c:v>
                </c:pt>
                <c:pt idx="8">
                  <c:v>#N/A</c:v>
                </c:pt>
                <c:pt idx="9">
                  <c:v>#N/A</c:v>
                </c:pt>
                <c:pt idx="10">
                  <c:v>2574</c:v>
                </c:pt>
                <c:pt idx="11">
                  <c:v>#N/A</c:v>
                </c:pt>
                <c:pt idx="12">
                  <c:v>#N/A</c:v>
                </c:pt>
                <c:pt idx="13">
                  <c:v>3188</c:v>
                </c:pt>
                <c:pt idx="14">
                  <c:v>#N/A</c:v>
                </c:pt>
              </c:numCache>
            </c:numRef>
          </c:val>
          <c:smooth val="0"/>
          <c:extLst>
            <c:ext xmlns:c16="http://schemas.microsoft.com/office/drawing/2014/chart" uri="{C3380CC4-5D6E-409C-BE32-E72D297353CC}">
              <c16:uniqueId val="{0000000B-D074-4B31-A4D7-3404EE7897E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1025</c:v>
                </c:pt>
                <c:pt idx="1">
                  <c:v>1188</c:v>
                </c:pt>
                <c:pt idx="2">
                  <c:v>1289</c:v>
                </c:pt>
              </c:numCache>
            </c:numRef>
          </c:val>
          <c:extLst>
            <c:ext xmlns:c16="http://schemas.microsoft.com/office/drawing/2014/chart" uri="{C3380CC4-5D6E-409C-BE32-E72D297353CC}">
              <c16:uniqueId val="{00000000-791D-4773-B1DA-853C9190CA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791D-4773-B1DA-853C9190CA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1097</c:v>
                </c:pt>
                <c:pt idx="1">
                  <c:v>1250</c:v>
                </c:pt>
                <c:pt idx="2">
                  <c:v>1798</c:v>
                </c:pt>
              </c:numCache>
            </c:numRef>
          </c:val>
          <c:extLst>
            <c:ext xmlns:c16="http://schemas.microsoft.com/office/drawing/2014/chart" uri="{C3380CC4-5D6E-409C-BE32-E72D297353CC}">
              <c16:uniqueId val="{00000002-791D-4773-B1DA-853C9190CA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{4343CD87-9DAD-4784-ABDC-4525E0ECC111}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737-4EA0-802F-4D7CBD39F2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{D85079C5-8816-4DA8-A4D4-583A420DFDBF}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37-4EA0-802F-4D7CBD39F2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{B51F7CB1-FB96-4206-BD4E-CC3319AE2102}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37-4EA0-802F-4D7CBD39F2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{78099A3D-DDC0-4064-A713-687C8429E7E9}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37-4EA0-802F-4D7CBD39F2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{421C80BB-8192-46B7-ADA1-41CE5A4847F6}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37-4EA0-802F-4D7CBD39F28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{6D37EB71-D783-4F2B-ABDA-36CC50D83901}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737-4EA0-802F-4D7CBD39F28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{34A828FD-0B51-4468-B94F-00CECBAC42C1}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737-4EA0-802F-4D7CBD39F28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{F9479DD1-407E-4E2B-8EAB-B279D5A2A451}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737-4EA0-802F-4D7CBD39F28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{C2A45823-D541-4E33-A7EF-C7A173ED110F}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737-4EA0-802F-4D7CBD39F2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68.8</c:v>
                </c:pt>
                <c:pt idx="16">
                  <c:v>70.3</c:v>
                </c:pt>
                <c:pt idx="24">
                  <c:v>71.900000000000006</c:v>
                </c:pt>
                <c:pt idx="32">
                  <c:v>58.6</c:v>
                </c:pt>
              </c:numCache>
            </c:numRef>
          </c:xVal>
          <c:yVal>
            <c:numRef>
              <c:f>公会計指標分析・財政指標組合せ分析表!$BP$51:$DC$51</c:f>
              <c:numCache>
                <c:formatCode>#,##0.0;"▲ "#,##0.0</c:formatCode>
                <c:ptCount val="40"/>
                <c:pt idx="0">
                  <c:v>29.1</c:v>
                </c:pt>
                <c:pt idx="16">
                  <c:v>46.1</c:v>
                </c:pt>
                <c:pt idx="24">
                  <c:v>53.8</c:v>
                </c:pt>
                <c:pt idx="32">
                  <c:v>66</c:v>
                </c:pt>
              </c:numCache>
            </c:numRef>
          </c:yVal>
          <c:smooth val="0"/>
          <c:extLst>
            <c:ext xmlns:c16="http://schemas.microsoft.com/office/drawing/2014/chart" uri="{C3380CC4-5D6E-409C-BE32-E72D297353CC}">
              <c16:uniqueId val="{00000009-7737-4EA0-802F-4D7CBD39F2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{C2802242-1557-4F0A-A4BC-07A81A354F7F}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737-4EA0-802F-4D7CBD39F2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{4DD3D205-3E71-4C6B-B2D3-F8E625DD6DD7}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37-4EA0-802F-4D7CBD39F2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{F5F79C07-AC42-46C7-AF18-CBBF557295E9}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37-4EA0-802F-4D7CBD39F2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{8EE43C08-91CA-49BD-B577-5EBBC51FBA43}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37-4EA0-802F-4D7CBD39F2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{43E09E62-203E-43F4-A6C8-E7CCCF0DBBB6}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37-4EA0-802F-4D7CBD39F28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{A09DCEB8-B614-4DE5-8B84-736B54D7CB3B}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737-4EA0-802F-4D7CBD39F28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{58E4D274-ED40-4733-9783-14AB6925037C}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737-4EA0-802F-4D7CBD39F283}"/>
                </c:ext>
              </c:extLst>
            </c:dLbl>
            <c:dLbl>
              <c:idx val="24"/>
              <c:layout>
                <c:manualLayout>
                  <c:x val="-3.1359255137876435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{7DB74BF4-E00D-4001-A225-933C5755D95C}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737-4EA0-802F-4D7CBD39F283}"/>
                </c:ext>
              </c:extLst>
            </c:dLbl>
            <c:dLbl>
              <c:idx val="32"/>
              <c:layout>
                <c:manualLayout>
                  <c:x val="-3.2672246162591956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{55B3DD31-0B7A-429B-BAC6-8A3BBFD5A378}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737-4EA0-802F-4D7CBD39F2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16">
                  <c:v>63.5</c:v>
                </c:pt>
                <c:pt idx="24">
                  <c:v>65.400000000000006</c:v>
                </c:pt>
                <c:pt idx="32">
                  <c:v>66.3</c:v>
                </c:pt>
              </c:numCache>
            </c:numRef>
          </c:xVal>
          <c:yVal>
            <c:numRef>
              <c:f>公会計指標分析・財政指標組合せ分析表!$BP$55:$DC$55</c:f>
              <c:numCache>
                <c:formatCode>#,##0.0;"▲ "#,##0.0</c:formatCode>
                <c:ptCount val="40"/>
                <c:pt idx="0">
                  <c:v>20</c:v>
                </c:pt>
                <c:pt idx="16">
                  <c:v>0</c:v>
                </c:pt>
                <c:pt idx="24">
                  <c:v>0</c:v>
                </c:pt>
                <c:pt idx="32">
                  <c:v>0</c:v>
                </c:pt>
              </c:numCache>
            </c:numRef>
          </c:yVal>
          <c:smooth val="0"/>
          <c:extLst>
            <c:ext xmlns:c16="http://schemas.microsoft.com/office/drawing/2014/chart" uri="{C3380CC4-5D6E-409C-BE32-E72D297353CC}">
              <c16:uniqueId val="{00000013-7737-4EA0-802F-4D7CBD39F283}"/>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{A1E2D5D6-25D0-4D7C-A1DF-BC57EB7AA8F6}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70D-4E18-8123-7DBE99832E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{B9F13093-D509-486E-A757-00971CFC227E}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0D-4E18-8123-7DBE99832E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{C397D072-D09D-409C-B61D-D8324198A83A}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0D-4E18-8123-7DBE99832E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{F16FA43A-5BF5-402F-B2BA-9F4AA4ECA868}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0D-4E18-8123-7DBE99832E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{D4FD0F9C-25BC-4820-8279-6B1EFFE47C07}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0D-4E18-8123-7DBE99832E5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{8C6F3C4C-2F35-4A41-B139-039F7600A8D5}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70D-4E18-8123-7DBE99832E5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{97423FFE-5C69-49F6-A254-3A5E4F6E0C2C}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70D-4E18-8123-7DBE99832E5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{8FFAA3B3-67F2-4C2E-9A83-98DDDA7FB77E}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70D-4E18-8123-7DBE99832E5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{66B00E61-A5ED-48EF-A16D-EDA90BDC3359}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70D-4E18-8123-7DBE99832E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5.2</c:v>
                </c:pt>
                <c:pt idx="16">
                  <c:v>5.4</c:v>
                </c:pt>
                <c:pt idx="24">
                  <c:v>5.7</c:v>
                </c:pt>
                <c:pt idx="32">
                  <c:v>6.7</c:v>
                </c:pt>
              </c:numCache>
            </c:numRef>
          </c:xVal>
          <c:yVal>
            <c:numRef>
              <c:f>公会計指標分析・財政指標組合せ分析表!$BP$73:$DC$73</c:f>
              <c:numCache>
                <c:formatCode>#,##0.0;"▲ "#,##0.0</c:formatCode>
                <c:ptCount val="40"/>
                <c:pt idx="0">
                  <c:v>29.1</c:v>
                </c:pt>
                <c:pt idx="8">
                  <c:v>30</c:v>
                </c:pt>
                <c:pt idx="16">
                  <c:v>46.1</c:v>
                </c:pt>
                <c:pt idx="24">
                  <c:v>53.8</c:v>
                </c:pt>
                <c:pt idx="32">
                  <c:v>66</c:v>
                </c:pt>
              </c:numCache>
            </c:numRef>
          </c:yVal>
          <c:smooth val="0"/>
          <c:extLst>
            <c:ext xmlns:c16="http://schemas.microsoft.com/office/drawing/2014/chart" uri="{C3380CC4-5D6E-409C-BE32-E72D297353CC}">
              <c16:uniqueId val="{00000009-070D-4E18-8123-7DBE99832E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{324A7EBD-2005-4E9C-9E28-6930D7DADD64}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70D-4E18-8123-7DBE99832E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{E94FBBB4-105F-4E2D-AE0A-D83B5DFF2D59}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0D-4E18-8123-7DBE99832E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{AE2E40E9-E70E-40CB-9387-8EEA76B5CDFF}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0D-4E18-8123-7DBE99832E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{31C93A4D-FE01-4B84-A76A-446F61501064}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0D-4E18-8123-7DBE99832E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{2898A3C9-0277-46DC-A103-7E3935F3C984}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0D-4E18-8123-7DBE99832E5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{84D93397-7D25-4C6D-B316-1DA1D7016D55}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70D-4E18-8123-7DBE99832E57}"/>
                </c:ext>
              </c:extLst>
            </c:dLbl>
            <c:dLbl>
              <c:idx val="16"/>
              <c:layout>
                <c:manualLayout>
                  <c:x val="-2.5298460057526718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{F902D41A-021C-4470-9D63-3A138B2003EC}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70D-4E18-8123-7DBE99832E57}"/>
                </c:ext>
              </c:extLst>
            </c:dLbl>
            <c:dLbl>
              <c:idx val="24"/>
              <c:layout>
                <c:manualLayout>
                  <c:x val="-3.7842225392624447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{E45F7628-98A0-47B3-823D-9D24847A8E1A}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70D-4E18-8123-7DBE99832E5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{A4B60A1D-19E3-48E1-B742-9A831206384A}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70D-4E18-8123-7DBE99832E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070D-4E18-8123-7DBE99832E57}"/>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臨時財政対策債を継続的に借入してきたことに加え、防災施設整備、学校給食センター整備等の財政規模に対して大型の投資の財源を地方債で調達してきたため元利償還金は増加傾向で推移。直近のピークは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年度を想定しており、以降は減少に転じる見込み。</a:t>
          </a:r>
        </a:p>
        <a:p>
          <a:r>
            <a:rPr kumimoji="1" lang="ja-JP" altLang="en-US" sz="1200">
              <a:latin typeface="ＭＳ ゴシック" pitchFamily="49" charset="-128"/>
              <a:ea typeface="ＭＳ ゴシック" pitchFamily="49" charset="-128"/>
            </a:rPr>
            <a:t>　公営企業は水道事業において、管路耐震化事業の償還で現状の水準が継続する。</a:t>
          </a:r>
        </a:p>
        <a:p>
          <a:r>
            <a:rPr kumimoji="1" lang="ja-JP" altLang="en-US" sz="1200">
              <a:latin typeface="ＭＳ ゴシック" pitchFamily="49" charset="-128"/>
              <a:ea typeface="ＭＳ ゴシック" pitchFamily="49" charset="-128"/>
            </a:rPr>
            <a:t>　組合等については、令和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年度から火葬場及びごみ処理施設に要した借入の元金償還が開始したため、現状の水準が継続する。</a:t>
          </a:r>
        </a:p>
        <a:p>
          <a:r>
            <a:rPr kumimoji="1" lang="ja-JP" altLang="en-US" sz="1200">
              <a:latin typeface="ＭＳ ゴシック" pitchFamily="49" charset="-128"/>
              <a:ea typeface="ＭＳ ゴシック" pitchFamily="49" charset="-128"/>
            </a:rPr>
            <a:t>　老朽化した公共施設等の更新費用において、財政措置のある地方債を活用し、中長期的な財政計画を立てながら適切な財政運営を行っていく。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一般会計等に係る地方債の現在高は臨時財政対策債の継続発行に加え、防災施設、学校給食センター等の公共施設の整備の財源を地方債で調達してきたため、令和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年度をピークに、その後は減少に転じた。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事業で行う師崎港観光センター周辺整備に係る建設費用を債務負担行為に基づく支出予定額に計上したことにより、将来負担額は増加した。</a:t>
          </a:r>
        </a:p>
        <a:p>
          <a:r>
            <a:rPr kumimoji="1" lang="ja-JP" altLang="en-US" sz="1400">
              <a:latin typeface="ＭＳ ゴシック" pitchFamily="49" charset="-128"/>
              <a:ea typeface="ＭＳ ゴシック" pitchFamily="49" charset="-128"/>
            </a:rPr>
            <a:t>　臨時財政対策債の算入見込額の減少を要因に基準財政需要額算入見込額は減少。</a:t>
          </a:r>
        </a:p>
        <a:p>
          <a:r>
            <a:rPr kumimoji="1" lang="ja-JP" altLang="en-US" sz="1400">
              <a:latin typeface="ＭＳ ゴシック" pitchFamily="49" charset="-128"/>
              <a:ea typeface="ＭＳ ゴシック" pitchFamily="49" charset="-128"/>
            </a:rPr>
            <a:t>　組合等負担等見込額は火葬場整備、ごみ処理施設整備分が令和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年度に計上されたため、高い水準で推移。</a:t>
          </a:r>
        </a:p>
        <a:p>
          <a:r>
            <a:rPr kumimoji="1" lang="ja-JP" altLang="en-US" sz="1400">
              <a:latin typeface="ＭＳ ゴシック" pitchFamily="49" charset="-128"/>
              <a:ea typeface="ＭＳ ゴシック" pitchFamily="49" charset="-128"/>
            </a:rPr>
            <a:t>　今後の公共施設等の更新は、将来負担額とのバランスに留意しながら、適切な財政運営を行う。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愛知県南知多町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剰余金処分と利子の積立により財政調整基金に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百万円に留まったため、財政調整基金の残高は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特定目的基金では公共施設等整備基金へ積立を継続しているため、前期比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師崎港駐車場事業特別会計廃止に伴い、師崎港駐車場基金から一般会計の師崎港観光センター周辺整備運営事業基金へ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積立を行ったこともあり、基金全体としては前期比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百万円を残高の目安としており、この水準を維持する。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老朽化が進んでいる公共施設等の大規模修繕や更新のため公共施設等整備基金に計画的に積み立てを行う。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そのために、その他の歳出の抑制、効率的な町債の活用に努め、減少の幅を最小限に抑える。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公共施設等整備基金：公共施設等の整備に要する財源を円滑に調整するため。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　：都市計画に定められた、道路・公園などの都市施設の整備のため。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師崎港観光センター周辺整備運営事業基金：師崎港観光センターの建替及び立体駐車場の建設、既存立体駐車場運営のため。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中学校図書購入基金：町立中学校の図書購入資金のため。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　　：高齢者福祉事業基金のため。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公共施設等整備基金：地方債償還のため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百万円を取り崩したが、一般寄附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　：基金運用益の積立を行った。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中学校図書購入基金：果実運用型基金のため、増減なし。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　　：取崩しはなく、基金運用益の積立を行った。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森林環境譲与税基金：交付された森林環境譲与税を基金に積立した。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公共施設等整備基金：今後予定している公共施設等整備に充当していくため、計画な積み立てを行い、増額させていく予定である。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　：知多南部衛生組合が行った新火葬場整備の償還金に対する財源として充当。新たに積み立てる予定はない。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師崎港観光センター周辺整備運営事業基金：師崎港観光センターの整備のために事業に充当し、取り崩していく予定。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中学校図書購入基金：果実運用型基金として、図書購入事業に充当していく予定で、残高の増減の予定はない。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　　：現時点では基金を取り崩すような高齢者福祉事業は予定されていないため、残高の増減の予定はない。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の積み立てをしている。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普通交付税の追加交付もあり、財政調整基金の残高は前年度対比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百万円を残高の目安としており、この水準を維持する。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償還のために取り崩さなかったため増減はなかった。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財政調整基金及び公共施設等整備基金により地方債の償還を行うため、現時点では積立てる予定はない。</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5EB7E90-740A-45A3-96FB-EAFEB3A197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C36B5-E931-494A-89E9-0AB770BB91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20AF37F-7087-4213-9DCF-FF8E8D91FC1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950DF31-E81E-4687-A4A3-D2D3F8A2D07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5099EAC-FEAD-43C0-BE0A-603841F55C5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636510E-6126-4B66-B50B-A66E5A33364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4B81550-408B-435B-B5FF-D6AC03FD2DD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C714074-6779-429F-B7BE-D15BEB89378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9C93C75-4375-45AF-AEEA-8E6192FCCEA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282B24B-E5D5-4497-9D90-B9AA3F34AA2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09375FA-9D9F-4265-9F2A-BB9F537373F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0F28FA2-1549-41F8-BCB5-B8C4A2EC947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
15,388
38.23
9,147,470
8,708,012
424,918
5,303,494
6,356,991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E55DEBE-6FCE-49B4-9B4A-0E9388121EE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5B4CE80-9358-4D8B-BE96-6EC6B436AEE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56F9A89-6FF2-46D5-9997-F2996578D09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FE0F791-5460-4165-93CD-0295DD22C86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3ED1F56-5198-4328-9044-79001070D2E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EB8A0C6-C60F-419F-AE46-7E7B767EA73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7673D28-767E-41CF-8976-AF868BF03F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B0C26D4-22BD-4980-ACF1-37083C537B1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EF5FBE8-7561-4D88-80B5-6521D310016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7BAC897-E730-443E-8E18-9C7F381E74F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21CD6CB-602A-48CF-AA58-1238603CF0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72EE99A-4660-47B8-9B3A-297871843B1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B75BA2E-613A-4236-9EDF-69999D7BB7E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2FE0F76-74E1-4444-9DEF-BB49B15D6EC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BEE66CE-4F92-4CE8-9C13-EE9174ED971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F566A57-48C1-4989-8047-401B05377B1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91BBB03-7E31-4AF7-8BB0-E71C577B971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2E0DD2F-B131-468A-862A-016F7A8FFF2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6479D85-1628-4B11-9E89-CEF20282DA2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BDD76FD-B007-4988-A8D9-1E54DB0620B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159EEF5-A9CF-486B-8523-C00C1BA51EF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10AB623-346C-4513-9979-602812A236D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C03C9E1-A326-4ADB-BD8F-99E9E8B3EE3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F40C501-8514-405F-9AFD-ABEE891CC3F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66DAA24-DDEC-478B-82B7-C113913F605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B619D91-7382-4B54-8A14-F79F34BE06E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452978D-951C-458E-8EB1-55B7DA488A4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69600AF-5964-4E54-B476-F895D664807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C5F1B1C-9498-44F5-92E5-236A71C0397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CF35594-3B2E-475B-9C77-17842348D0F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FABD423-E862-4CA7-BAD6-98AFD4F61B0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CDB9591-E986-4F72-B618-C165AF9D1A2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8E8296B-57F1-4119-B4B7-2384CA8BEFD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1686C45-6870-4CBD-86C1-B024E64F7A6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EDEEDA8-7989-477E-B0EF-29788EBABA5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令和５年度の数値については、償却資産として土地も計上しており、誤った数値を報告していた。正しい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73.7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有形固定資産減価償却率は類似団体より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水準にある。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今後も公共施設再配置計画に基づき、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老朽化した施設の集約化・複合化や除却を進めていき、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公共施設等の保有量の適正化に努め、改善を図る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865AA1D-4800-4BBA-9C0E-99D79C5346F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347472B-5C38-487E-9BAF-4AF99F8AA55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1906868-9064-4CE1-9B0B-03FC13851F2A}"/>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7FB6B9F3-F7CB-4AC6-8F24-451DC320BF6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2CBB1E8A-CDE2-4D5A-BAE2-ACC66F5317D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1B4291C-F20A-4DD3-8F9C-6DE4F85DE3D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F650B16-27E5-4583-9B70-87ED854BA24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6E0AE8D2-0186-468A-BC20-2AEFB789245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D89748B-1D6E-4366-A9CD-1187F009F97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36AF5F3-10EB-4CE9-9EDE-C487F713ED05}"/>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21C5E17-F585-45D3-828B-C227C5B48829}"/>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127BF49A-23F2-41E6-8B30-81CDA191273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A87784F-8EB3-4C1F-88F7-FAD75FC27B9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C412A2E-EB85-4C54-BBC9-B1614F4EF8A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D3F38C1-5E3E-4E4D-B800-25772F6556A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AE13247-4E3C-427C-9AA8-B2DC4F43C1C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65" name="直線コネクタ 64">
          <a:extLst>
            <a:ext uri="{FF2B5EF4-FFF2-40B4-BE49-F238E27FC236}">
              <a16:creationId xmlns:a16="http://schemas.microsoft.com/office/drawing/2014/main" id="{BBA699C0-F09D-454C-AF1B-C9ECFA4E53AD}"/>
            </a:ext>
          </a:extLst>
        </xdr:cNvPr>
        <xdr:cNvCxnSpPr/>
      </xdr:nvCxnSpPr>
      <xdr:spPr>
        <a:xfrm flipV="1">
          <a:off x="4760595" y="5485553"/>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a:extLst>
            <a:ext uri="{FF2B5EF4-FFF2-40B4-BE49-F238E27FC236}">
              <a16:creationId xmlns:a16="http://schemas.microsoft.com/office/drawing/2014/main" id="{739A9063-DAC9-4A1B-A9F2-37794273F4BE}"/>
            </a:ext>
          </a:extLst>
        </xdr:cNvPr>
        <xdr:cNvSpPr txBox="1"/>
      </xdr:nvSpPr>
      <xdr:spPr>
        <a:xfrm>
          <a:off x="4813300" y="661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a:extLst>
            <a:ext uri="{FF2B5EF4-FFF2-40B4-BE49-F238E27FC236}">
              <a16:creationId xmlns:a16="http://schemas.microsoft.com/office/drawing/2014/main" id="{D452953E-36EB-4100-83CF-620D81E47422}"/>
            </a:ext>
          </a:extLst>
        </xdr:cNvPr>
        <xdr:cNvCxnSpPr/>
      </xdr:nvCxnSpPr>
      <xdr:spPr>
        <a:xfrm>
          <a:off x="4673600" y="661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68" name="有形固定資産減価償却率最大値テキスト">
          <a:extLst>
            <a:ext uri="{FF2B5EF4-FFF2-40B4-BE49-F238E27FC236}">
              <a16:creationId xmlns:a16="http://schemas.microsoft.com/office/drawing/2014/main" id="{3E9C1E43-104C-4990-8B77-455E101905A9}"/>
            </a:ext>
          </a:extLst>
        </xdr:cNvPr>
        <xdr:cNvSpPr txBox="1"/>
      </xdr:nvSpPr>
      <xdr:spPr>
        <a:xfrm>
          <a:off x="4813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69" name="直線コネクタ 68">
          <a:extLst>
            <a:ext uri="{FF2B5EF4-FFF2-40B4-BE49-F238E27FC236}">
              <a16:creationId xmlns:a16="http://schemas.microsoft.com/office/drawing/2014/main" id="{BEB4A6E9-53EA-40E1-8718-91078BE3FE87}"/>
            </a:ext>
          </a:extLst>
        </xdr:cNvPr>
        <xdr:cNvCxnSpPr/>
      </xdr:nvCxnSpPr>
      <xdr:spPr>
        <a:xfrm>
          <a:off x="4673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70" name="有形固定資産減価償却率平均値テキスト">
          <a:extLst>
            <a:ext uri="{FF2B5EF4-FFF2-40B4-BE49-F238E27FC236}">
              <a16:creationId xmlns:a16="http://schemas.microsoft.com/office/drawing/2014/main" id="{761EA834-A29D-4630-9C22-217A1211D597}"/>
            </a:ext>
          </a:extLst>
        </xdr:cNvPr>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DA16BE86-12C2-40BE-A079-00EA6ACD9CC9}"/>
            </a:ext>
          </a:extLst>
        </xdr:cNvPr>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72" name="フローチャート: 判断 71">
          <a:extLst>
            <a:ext uri="{FF2B5EF4-FFF2-40B4-BE49-F238E27FC236}">
              <a16:creationId xmlns:a16="http://schemas.microsoft.com/office/drawing/2014/main" id="{D884AE7D-F1A0-4C85-9533-DB79FBFA70F6}"/>
            </a:ext>
          </a:extLst>
        </xdr:cNvPr>
        <xdr:cNvSpPr/>
      </xdr:nvSpPr>
      <xdr:spPr>
        <a:xfrm>
          <a:off x="4000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3" name="フローチャート: 判断 72">
          <a:extLst>
            <a:ext uri="{FF2B5EF4-FFF2-40B4-BE49-F238E27FC236}">
              <a16:creationId xmlns:a16="http://schemas.microsoft.com/office/drawing/2014/main" id="{2D207D20-072D-4510-9E7F-1CC2AACFBDA5}"/>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6E856840-E5D6-42AF-9CEE-230A2285BE3B}"/>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3927705A-5561-4D86-A9FE-9110CEB2AEE0}"/>
            </a:ext>
          </a:extLst>
        </xdr:cNvPr>
        <xdr:cNvSpPr/>
      </xdr:nvSpPr>
      <xdr:spPr>
        <a:xfrm>
          <a:off x="1714500" y="567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D70427-4505-42EC-85C0-E9A6734245B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0E0260E-4FD1-4AF6-8030-EA78919F8E8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CFB77FC-82F6-4B54-AF06-6D54178F666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F443708-A75C-4399-A835-FEC9026D937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67E5C48-1374-42B1-A5E5-91988F5F5BA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120438</xdr:rowOff>
    </xdr:from>
    <xdr:to>
      <xdr:col>23</xdr:col>
      <xdr:colOff>136525</xdr:colOff>
      <xdr:row>28</xdr:row>
      <xdr:rowOff>50588</xdr:rowOff>
    </xdr:to>
    <xdr:sp macro="" textlink="">
      <xdr:nvSpPr>
        <xdr:cNvPr id="81" name="楕円 80">
          <a:extLst>
            <a:ext uri="{FF2B5EF4-FFF2-40B4-BE49-F238E27FC236}">
              <a16:creationId xmlns:a16="http://schemas.microsoft.com/office/drawing/2014/main" id="{89C97B84-F490-4C6A-8813-F019A0D35CC9}"/>
            </a:ext>
          </a:extLst>
        </xdr:cNvPr>
        <xdr:cNvSpPr/>
      </xdr:nvSpPr>
      <xdr:spPr>
        <a:xfrm>
          <a:off x="4711700" y="55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35365</xdr:rowOff>
    </xdr:from>
    <xdr:ext cx="405111" cy="259045"/>
    <xdr:sp macro="" textlink="">
      <xdr:nvSpPr>
        <xdr:cNvPr id="82" name="有形固定資産減価償却率該当値テキスト">
          <a:extLst>
            <a:ext uri="{FF2B5EF4-FFF2-40B4-BE49-F238E27FC236}">
              <a16:creationId xmlns:a16="http://schemas.microsoft.com/office/drawing/2014/main" id="{AAF28896-9FC7-4FE5-9F01-8FDA73CDE289}"/>
            </a:ext>
          </a:extLst>
        </xdr:cNvPr>
        <xdr:cNvSpPr txBox="1"/>
      </xdr:nvSpPr>
      <xdr:spPr>
        <a:xfrm>
          <a:off x="4813300" y="543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48895</xdr:rowOff>
    </xdr:from>
    <xdr:to>
      <xdr:col>19</xdr:col>
      <xdr:colOff>187325</xdr:colOff>
      <xdr:row>33</xdr:row>
      <xdr:rowOff>150495</xdr:rowOff>
    </xdr:to>
    <xdr:sp macro="" textlink="">
      <xdr:nvSpPr>
        <xdr:cNvPr id="83" name="楕円 82">
          <a:extLst>
            <a:ext uri="{FF2B5EF4-FFF2-40B4-BE49-F238E27FC236}">
              <a16:creationId xmlns:a16="http://schemas.microsoft.com/office/drawing/2014/main" id="{16209531-DD1C-4A9B-89C3-379D9DC1CA36}"/>
            </a:ext>
          </a:extLst>
        </xdr:cNvPr>
        <xdr:cNvSpPr/>
      </xdr:nvSpPr>
      <xdr:spPr>
        <a:xfrm>
          <a:off x="4000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171238</xdr:rowOff>
    </xdr:from>
    <xdr:to>
      <xdr:col>23</xdr:col>
      <xdr:colOff>85725</xdr:colOff>
      <xdr:row>33</xdr:row>
      <xdr:rowOff>99695</xdr:rowOff>
    </xdr:to>
    <xdr:cxnSp macro="">
      <xdr:nvCxnSpPr>
        <xdr:cNvPr id="84" name="直線コネクタ 83">
          <a:extLst>
            <a:ext uri="{FF2B5EF4-FFF2-40B4-BE49-F238E27FC236}">
              <a16:creationId xmlns:a16="http://schemas.microsoft.com/office/drawing/2014/main" id="{FA524A9B-4BDA-4F4A-B611-6C67C4007B04}"/>
            </a:ext>
          </a:extLst>
        </xdr:cNvPr>
        <xdr:cNvCxnSpPr/>
      </xdr:nvCxnSpPr>
      <xdr:spPr>
        <a:xfrm flipV="1">
          <a:off x="4051300" y="5571913"/>
          <a:ext cx="711200" cy="95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105198</xdr:rowOff>
    </xdr:from>
    <xdr:to>
      <xdr:col>15</xdr:col>
      <xdr:colOff>187325</xdr:colOff>
      <xdr:row>33</xdr:row>
      <xdr:rowOff>35348</xdr:rowOff>
    </xdr:to>
    <xdr:sp macro="" textlink="">
      <xdr:nvSpPr>
        <xdr:cNvPr id="85" name="楕円 84">
          <a:extLst>
            <a:ext uri="{FF2B5EF4-FFF2-40B4-BE49-F238E27FC236}">
              <a16:creationId xmlns:a16="http://schemas.microsoft.com/office/drawing/2014/main" id="{04B2E9EE-1D74-43B4-AAB6-ACBB942216C2}"/>
            </a:ext>
          </a:extLst>
        </xdr:cNvPr>
        <xdr:cNvSpPr/>
      </xdr:nvSpPr>
      <xdr:spPr>
        <a:xfrm>
          <a:off x="32385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155998</xdr:rowOff>
    </xdr:from>
    <xdr:to>
      <xdr:col>19</xdr:col>
      <xdr:colOff>136525</xdr:colOff>
      <xdr:row>33</xdr:row>
      <xdr:rowOff>99695</xdr:rowOff>
    </xdr:to>
    <xdr:cxnSp macro="">
      <xdr:nvCxnSpPr>
        <xdr:cNvPr id="86" name="直線コネクタ 85">
          <a:extLst>
            <a:ext uri="{FF2B5EF4-FFF2-40B4-BE49-F238E27FC236}">
              <a16:creationId xmlns:a16="http://schemas.microsoft.com/office/drawing/2014/main" id="{A44E5D8D-56DF-48B7-9FF7-C82A32180FB2}"/>
            </a:ext>
          </a:extLst>
        </xdr:cNvPr>
        <xdr:cNvCxnSpPr/>
      </xdr:nvCxnSpPr>
      <xdr:spPr>
        <a:xfrm>
          <a:off x="3289300" y="6413923"/>
          <a:ext cx="7620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168698</xdr:rowOff>
    </xdr:from>
    <xdr:to>
      <xdr:col>7</xdr:col>
      <xdr:colOff>187325</xdr:colOff>
      <xdr:row>32</xdr:row>
      <xdr:rowOff>98848</xdr:rowOff>
    </xdr:to>
    <xdr:sp macro="" textlink="">
      <xdr:nvSpPr>
        <xdr:cNvPr id="87" name="楕円 86">
          <a:extLst>
            <a:ext uri="{FF2B5EF4-FFF2-40B4-BE49-F238E27FC236}">
              <a16:creationId xmlns:a16="http://schemas.microsoft.com/office/drawing/2014/main" id="{870DB5F5-DA41-492B-ACFC-3B917A1C9955}"/>
            </a:ext>
          </a:extLst>
        </xdr:cNvPr>
        <xdr:cNvSpPr/>
      </xdr:nvSpPr>
      <xdr:spPr>
        <a:xfrm>
          <a:off x="1714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42139</xdr:rowOff>
    </xdr:from>
    <xdr:ext cx="405111" cy="259045"/>
    <xdr:sp macro="" textlink="">
      <xdr:nvSpPr>
        <xdr:cNvPr id="88" name="n_1aveValue有形固定資産減価償却率">
          <a:extLst>
            <a:ext uri="{FF2B5EF4-FFF2-40B4-BE49-F238E27FC236}">
              <a16:creationId xmlns:a16="http://schemas.microsoft.com/office/drawing/2014/main" id="{6AA66B41-2E4E-4A91-99D1-4EBE75C021CC}"/>
            </a:ext>
          </a:extLst>
        </xdr:cNvPr>
        <xdr:cNvSpPr txBox="1"/>
      </xdr:nvSpPr>
      <xdr:spPr>
        <a:xfrm>
          <a:off x="38360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89" name="n_2aveValue有形固定資産減価償却率">
          <a:extLst>
            <a:ext uri="{FF2B5EF4-FFF2-40B4-BE49-F238E27FC236}">
              <a16:creationId xmlns:a16="http://schemas.microsoft.com/office/drawing/2014/main" id="{367485DE-8FFE-4040-BC21-8C97DDC29347}"/>
            </a:ext>
          </a:extLst>
        </xdr:cNvPr>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0" name="n_3aveValue有形固定資産減価償却率">
          <a:extLst>
            <a:ext uri="{FF2B5EF4-FFF2-40B4-BE49-F238E27FC236}">
              <a16:creationId xmlns:a16="http://schemas.microsoft.com/office/drawing/2014/main" id="{4B72D4C1-E1E4-434B-91A4-7009115C6DE4}"/>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1" name="n_4aveValue有形固定資産減価償却率">
          <a:extLst>
            <a:ext uri="{FF2B5EF4-FFF2-40B4-BE49-F238E27FC236}">
              <a16:creationId xmlns:a16="http://schemas.microsoft.com/office/drawing/2014/main" id="{908C47B6-E3BE-40F3-89A1-9202014039A7}"/>
            </a:ext>
          </a:extLst>
        </xdr:cNvPr>
        <xdr:cNvSpPr txBox="1"/>
      </xdr:nvSpPr>
      <xdr:spPr>
        <a:xfrm>
          <a:off x="1562744" y="544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141622</xdr:rowOff>
    </xdr:from>
    <xdr:ext cx="405111" cy="259045"/>
    <xdr:sp macro="" textlink="">
      <xdr:nvSpPr>
        <xdr:cNvPr id="92" name="n_1mainValue有形固定資産減価償却率">
          <a:extLst>
            <a:ext uri="{FF2B5EF4-FFF2-40B4-BE49-F238E27FC236}">
              <a16:creationId xmlns:a16="http://schemas.microsoft.com/office/drawing/2014/main" id="{306B5693-8B75-4D6D-9E0C-AF922A2DFEB3}"/>
            </a:ext>
          </a:extLst>
        </xdr:cNvPr>
        <xdr:cNvSpPr txBox="1"/>
      </xdr:nvSpPr>
      <xdr:spPr>
        <a:xfrm>
          <a:off x="38360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26475</xdr:rowOff>
    </xdr:from>
    <xdr:ext cx="405111" cy="259045"/>
    <xdr:sp macro="" textlink="">
      <xdr:nvSpPr>
        <xdr:cNvPr id="93" name="n_2mainValue有形固定資産減価償却率">
          <a:extLst>
            <a:ext uri="{FF2B5EF4-FFF2-40B4-BE49-F238E27FC236}">
              <a16:creationId xmlns:a16="http://schemas.microsoft.com/office/drawing/2014/main" id="{A8F89D18-7429-489B-93C9-84ADB75C3797}"/>
            </a:ext>
          </a:extLst>
        </xdr:cNvPr>
        <xdr:cNvSpPr txBox="1"/>
      </xdr:nvSpPr>
      <xdr:spPr>
        <a:xfrm>
          <a:off x="3086744" y="645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89975</xdr:rowOff>
    </xdr:from>
    <xdr:ext cx="405111" cy="259045"/>
    <xdr:sp macro="" textlink="">
      <xdr:nvSpPr>
        <xdr:cNvPr id="94" name="n_4mainValue有形固定資産減価償却率">
          <a:extLst>
            <a:ext uri="{FF2B5EF4-FFF2-40B4-BE49-F238E27FC236}">
              <a16:creationId xmlns:a16="http://schemas.microsoft.com/office/drawing/2014/main" id="{4EBE518A-E085-4E20-82DB-EF42E5A4CB07}"/>
            </a:ext>
          </a:extLst>
        </xdr:cNvPr>
        <xdr:cNvSpPr txBox="1"/>
      </xdr:nvSpPr>
      <xdr:spPr>
        <a:xfrm>
          <a:off x="15627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1D519CB6-4267-4989-93CD-7C708FAD32F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694C0204-B3DC-4807-AF19-286E29E8A75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88008C3A-BE8E-41B5-9586-77B0F67DE2F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1BEC5896-6CAE-4988-8C5F-75065E59BA2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4B2117A4-600B-453E-8340-85392374413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132B2F06-AB60-47BA-BF95-552A0930D1F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3C0113D0-D6CC-4FAC-8FF7-B210E405945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6F262607-5631-4A11-AB7B-A21A3CEA49C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D4AF2F10-2C94-47DC-B410-88B6D7796B6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1C39B8B4-0E71-46AE-A5BE-1CB9516CFD8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15F64F88-5A11-47D4-B153-2B3F175696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365C27AB-D9FB-43A2-A338-DF073D3BCCC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9744AABF-2627-421E-BB5C-BF44DC95037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師崎港観光センター周辺整備に係る建設費用を債務負担行為に基づく支出予定額計上により将来負担額が増加。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債務償還比率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要因となった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今後も公共施設再配置計画に基づき、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公共施設の更新を控えているため、今後も比率は現状の水準で推移することを想定。</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保有量の適正化及び効率的な施設の更新と適正な借入に努める。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C845DAB9-CAFB-4045-9605-DF248975327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A8842561-92C6-4769-AFE5-6C4866274FE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2DFE4E9B-F6BC-4428-92B9-665B44DCBB4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1A756436-92B1-4549-9F0A-F26C7D05C85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2" name="テキスト ボックス 111">
          <a:extLst>
            <a:ext uri="{FF2B5EF4-FFF2-40B4-BE49-F238E27FC236}">
              <a16:creationId xmlns:a16="http://schemas.microsoft.com/office/drawing/2014/main" id="{302D82FA-F314-4B69-8F45-ECF6037366A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C769D2FD-CE77-48AB-98B6-F68CE26E400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1C02EE13-EEDE-4FAB-9C50-F3278CC81A0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EDF866A4-411B-4863-B921-BC51124DBD6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64151BC2-969A-4FB4-910B-E03F6046378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92B3DC6E-3969-41AA-94FB-AFBB930DB41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8E9B7224-5B45-4537-9CE5-9FC9872D6FD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678A8FF7-F591-4079-B440-64D0761AA3C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0E3B9BC9-5720-4F69-AA4D-9CC25D14DD93}"/>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1CAD94B6-CAA5-4B82-AD03-E6D0410095D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B1153068-FDB0-4396-886A-69ECA2B8625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23" name="直線コネクタ 122">
          <a:extLst>
            <a:ext uri="{FF2B5EF4-FFF2-40B4-BE49-F238E27FC236}">
              <a16:creationId xmlns:a16="http://schemas.microsoft.com/office/drawing/2014/main" id="{C868B77B-78D9-44D1-A693-BD55CF722913}"/>
            </a:ext>
          </a:extLst>
        </xdr:cNvPr>
        <xdr:cNvCxnSpPr/>
      </xdr:nvCxnSpPr>
      <xdr:spPr>
        <a:xfrm flipV="1">
          <a:off x="14793595" y="5312833"/>
          <a:ext cx="1269" cy="120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24" name="債務償還比率最小値テキスト">
          <a:extLst>
            <a:ext uri="{FF2B5EF4-FFF2-40B4-BE49-F238E27FC236}">
              <a16:creationId xmlns:a16="http://schemas.microsoft.com/office/drawing/2014/main" id="{6B8D5ECE-95CF-4F68-A2F7-08E72694D998}"/>
            </a:ext>
          </a:extLst>
        </xdr:cNvPr>
        <xdr:cNvSpPr txBox="1"/>
      </xdr:nvSpPr>
      <xdr:spPr>
        <a:xfrm>
          <a:off x="14846300" y="65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25" name="直線コネクタ 124">
          <a:extLst>
            <a:ext uri="{FF2B5EF4-FFF2-40B4-BE49-F238E27FC236}">
              <a16:creationId xmlns:a16="http://schemas.microsoft.com/office/drawing/2014/main" id="{CC6254B0-5E29-4B19-A08E-F5D464689C31}"/>
            </a:ext>
          </a:extLst>
        </xdr:cNvPr>
        <xdr:cNvCxnSpPr/>
      </xdr:nvCxnSpPr>
      <xdr:spPr>
        <a:xfrm>
          <a:off x="14706600" y="651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a:extLst>
            <a:ext uri="{FF2B5EF4-FFF2-40B4-BE49-F238E27FC236}">
              <a16:creationId xmlns:a16="http://schemas.microsoft.com/office/drawing/2014/main" id="{63A13139-275C-4155-BC72-B727970B505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a:extLst>
            <a:ext uri="{FF2B5EF4-FFF2-40B4-BE49-F238E27FC236}">
              <a16:creationId xmlns:a16="http://schemas.microsoft.com/office/drawing/2014/main" id="{17AE2D36-7074-4942-9466-7FFC6AC012AE}"/>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49071</xdr:rowOff>
    </xdr:from>
    <xdr:ext cx="469744" cy="259045"/>
    <xdr:sp macro="" textlink="">
      <xdr:nvSpPr>
        <xdr:cNvPr id="128" name="債務償還比率平均値テキスト">
          <a:extLst>
            <a:ext uri="{FF2B5EF4-FFF2-40B4-BE49-F238E27FC236}">
              <a16:creationId xmlns:a16="http://schemas.microsoft.com/office/drawing/2014/main" id="{43BD75A6-9111-4D2B-A8F7-E7ED93DF936E}"/>
            </a:ext>
          </a:extLst>
        </xdr:cNvPr>
        <xdr:cNvSpPr txBox="1"/>
      </xdr:nvSpPr>
      <xdr:spPr>
        <a:xfrm>
          <a:off x="14846300" y="5792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29" name="フローチャート: 判断 128">
          <a:extLst>
            <a:ext uri="{FF2B5EF4-FFF2-40B4-BE49-F238E27FC236}">
              <a16:creationId xmlns:a16="http://schemas.microsoft.com/office/drawing/2014/main" id="{1727C12F-F053-4E1D-82AF-F4A82B25A34D}"/>
            </a:ext>
          </a:extLst>
        </xdr:cNvPr>
        <xdr:cNvSpPr/>
      </xdr:nvSpPr>
      <xdr:spPr>
        <a:xfrm>
          <a:off x="14744700" y="594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30" name="フローチャート: 判断 129">
          <a:extLst>
            <a:ext uri="{FF2B5EF4-FFF2-40B4-BE49-F238E27FC236}">
              <a16:creationId xmlns:a16="http://schemas.microsoft.com/office/drawing/2014/main" id="{C2A75AFB-997A-438C-BD1B-DB1F32CD8632}"/>
            </a:ext>
          </a:extLst>
        </xdr:cNvPr>
        <xdr:cNvSpPr/>
      </xdr:nvSpPr>
      <xdr:spPr>
        <a:xfrm>
          <a:off x="14033500" y="592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31" name="フローチャート: 判断 130">
          <a:extLst>
            <a:ext uri="{FF2B5EF4-FFF2-40B4-BE49-F238E27FC236}">
              <a16:creationId xmlns:a16="http://schemas.microsoft.com/office/drawing/2014/main" id="{FB394283-7CA1-4260-83F9-76B0924BA3C2}"/>
            </a:ext>
          </a:extLst>
        </xdr:cNvPr>
        <xdr:cNvSpPr/>
      </xdr:nvSpPr>
      <xdr:spPr>
        <a:xfrm>
          <a:off x="13271500" y="591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32" name="フローチャート: 判断 131">
          <a:extLst>
            <a:ext uri="{FF2B5EF4-FFF2-40B4-BE49-F238E27FC236}">
              <a16:creationId xmlns:a16="http://schemas.microsoft.com/office/drawing/2014/main" id="{0A73E873-2C5F-43DF-BC8E-B2C1B3664DBC}"/>
            </a:ext>
          </a:extLst>
        </xdr:cNvPr>
        <xdr:cNvSpPr/>
      </xdr:nvSpPr>
      <xdr:spPr>
        <a:xfrm>
          <a:off x="12509500" y="619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33" name="フローチャート: 判断 132">
          <a:extLst>
            <a:ext uri="{FF2B5EF4-FFF2-40B4-BE49-F238E27FC236}">
              <a16:creationId xmlns:a16="http://schemas.microsoft.com/office/drawing/2014/main" id="{83361D85-FFDF-4FC3-9D44-7EC8A6DC29DA}"/>
            </a:ext>
          </a:extLst>
        </xdr:cNvPr>
        <xdr:cNvSpPr/>
      </xdr:nvSpPr>
      <xdr:spPr>
        <a:xfrm>
          <a:off x="11747500" y="62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B2411E75-260C-4E1D-8ABE-D53F0CC1BBE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F4AF9C64-135D-416C-AEEA-029241E5EA2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75D2F7CB-BEC8-4400-8959-304C3770EE2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108DDFF-BC4D-43DB-9252-03DE4E75C14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EDFA15A-87DB-4B47-87B4-030CAE00494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167629</xdr:rowOff>
    </xdr:from>
    <xdr:to>
      <xdr:col>76</xdr:col>
      <xdr:colOff>73025</xdr:colOff>
      <xdr:row>33</xdr:row>
      <xdr:rowOff>97779</xdr:rowOff>
    </xdr:to>
    <xdr:sp macro="" textlink="">
      <xdr:nvSpPr>
        <xdr:cNvPr id="139" name="楕円 138">
          <a:extLst>
            <a:ext uri="{FF2B5EF4-FFF2-40B4-BE49-F238E27FC236}">
              <a16:creationId xmlns:a16="http://schemas.microsoft.com/office/drawing/2014/main" id="{4471FE26-D10F-46C1-856D-4197700C772E}"/>
            </a:ext>
          </a:extLst>
        </xdr:cNvPr>
        <xdr:cNvSpPr/>
      </xdr:nvSpPr>
      <xdr:spPr>
        <a:xfrm>
          <a:off x="14744700" y="642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82556</xdr:rowOff>
    </xdr:from>
    <xdr:ext cx="469744" cy="259045"/>
    <xdr:sp macro="" textlink="">
      <xdr:nvSpPr>
        <xdr:cNvPr id="140" name="債務償還比率該当値テキスト">
          <a:extLst>
            <a:ext uri="{FF2B5EF4-FFF2-40B4-BE49-F238E27FC236}">
              <a16:creationId xmlns:a16="http://schemas.microsoft.com/office/drawing/2014/main" id="{FBB22FAA-03E8-455E-8450-3B6E8CA77FF3}"/>
            </a:ext>
          </a:extLst>
        </xdr:cNvPr>
        <xdr:cNvSpPr txBox="1"/>
      </xdr:nvSpPr>
      <xdr:spPr>
        <a:xfrm>
          <a:off x="14846300" y="634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76591</xdr:rowOff>
    </xdr:from>
    <xdr:to>
      <xdr:col>72</xdr:col>
      <xdr:colOff>123825</xdr:colOff>
      <xdr:row>33</xdr:row>
      <xdr:rowOff>6741</xdr:rowOff>
    </xdr:to>
    <xdr:sp macro="" textlink="">
      <xdr:nvSpPr>
        <xdr:cNvPr id="141" name="楕円 140">
          <a:extLst>
            <a:ext uri="{FF2B5EF4-FFF2-40B4-BE49-F238E27FC236}">
              <a16:creationId xmlns:a16="http://schemas.microsoft.com/office/drawing/2014/main" id="{C8272772-D5E5-47C9-8E85-1F5EC42B8D9E}"/>
            </a:ext>
          </a:extLst>
        </xdr:cNvPr>
        <xdr:cNvSpPr/>
      </xdr:nvSpPr>
      <xdr:spPr>
        <a:xfrm>
          <a:off x="14033500" y="633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127391</xdr:rowOff>
    </xdr:from>
    <xdr:to>
      <xdr:col>76</xdr:col>
      <xdr:colOff>22225</xdr:colOff>
      <xdr:row>33</xdr:row>
      <xdr:rowOff>46979</xdr:rowOff>
    </xdr:to>
    <xdr:cxnSp macro="">
      <xdr:nvCxnSpPr>
        <xdr:cNvPr id="142" name="直線コネクタ 141">
          <a:extLst>
            <a:ext uri="{FF2B5EF4-FFF2-40B4-BE49-F238E27FC236}">
              <a16:creationId xmlns:a16="http://schemas.microsoft.com/office/drawing/2014/main" id="{A111ACBA-B7E5-4AA6-A797-FB2FEA5043F5}"/>
            </a:ext>
          </a:extLst>
        </xdr:cNvPr>
        <xdr:cNvCxnSpPr/>
      </xdr:nvCxnSpPr>
      <xdr:spPr>
        <a:xfrm>
          <a:off x="14084300" y="6385316"/>
          <a:ext cx="711200" cy="9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105547</xdr:rowOff>
    </xdr:from>
    <xdr:to>
      <xdr:col>68</xdr:col>
      <xdr:colOff>123825</xdr:colOff>
      <xdr:row>32</xdr:row>
      <xdr:rowOff>35697</xdr:rowOff>
    </xdr:to>
    <xdr:sp macro="" textlink="">
      <xdr:nvSpPr>
        <xdr:cNvPr id="143" name="楕円 142">
          <a:extLst>
            <a:ext uri="{FF2B5EF4-FFF2-40B4-BE49-F238E27FC236}">
              <a16:creationId xmlns:a16="http://schemas.microsoft.com/office/drawing/2014/main" id="{D918C8B0-9660-448D-9D88-82C119E2829D}"/>
            </a:ext>
          </a:extLst>
        </xdr:cNvPr>
        <xdr:cNvSpPr/>
      </xdr:nvSpPr>
      <xdr:spPr>
        <a:xfrm>
          <a:off x="13271500" y="619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156347</xdr:rowOff>
    </xdr:from>
    <xdr:to>
      <xdr:col>72</xdr:col>
      <xdr:colOff>73025</xdr:colOff>
      <xdr:row>32</xdr:row>
      <xdr:rowOff>127391</xdr:rowOff>
    </xdr:to>
    <xdr:cxnSp macro="">
      <xdr:nvCxnSpPr>
        <xdr:cNvPr id="144" name="直線コネクタ 143">
          <a:extLst>
            <a:ext uri="{FF2B5EF4-FFF2-40B4-BE49-F238E27FC236}">
              <a16:creationId xmlns:a16="http://schemas.microsoft.com/office/drawing/2014/main" id="{527F900B-FE37-4B19-BD3B-52CC9BCB1C64}"/>
            </a:ext>
          </a:extLst>
        </xdr:cNvPr>
        <xdr:cNvCxnSpPr/>
      </xdr:nvCxnSpPr>
      <xdr:spPr>
        <a:xfrm>
          <a:off x="13322300" y="6242822"/>
          <a:ext cx="7620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170148</xdr:rowOff>
    </xdr:from>
    <xdr:to>
      <xdr:col>64</xdr:col>
      <xdr:colOff>123825</xdr:colOff>
      <xdr:row>33</xdr:row>
      <xdr:rowOff>100298</xdr:rowOff>
    </xdr:to>
    <xdr:sp macro="" textlink="">
      <xdr:nvSpPr>
        <xdr:cNvPr id="145" name="楕円 144">
          <a:extLst>
            <a:ext uri="{FF2B5EF4-FFF2-40B4-BE49-F238E27FC236}">
              <a16:creationId xmlns:a16="http://schemas.microsoft.com/office/drawing/2014/main" id="{DE85B34A-745A-4598-9A53-2679F20CBB52}"/>
            </a:ext>
          </a:extLst>
        </xdr:cNvPr>
        <xdr:cNvSpPr/>
      </xdr:nvSpPr>
      <xdr:spPr>
        <a:xfrm>
          <a:off x="12509500" y="64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156347</xdr:rowOff>
    </xdr:from>
    <xdr:to>
      <xdr:col>68</xdr:col>
      <xdr:colOff>73025</xdr:colOff>
      <xdr:row>33</xdr:row>
      <xdr:rowOff>49498</xdr:rowOff>
    </xdr:to>
    <xdr:cxnSp macro="">
      <xdr:nvCxnSpPr>
        <xdr:cNvPr id="146" name="直線コネクタ 145">
          <a:extLst>
            <a:ext uri="{FF2B5EF4-FFF2-40B4-BE49-F238E27FC236}">
              <a16:creationId xmlns:a16="http://schemas.microsoft.com/office/drawing/2014/main" id="{EA171718-D6F1-41C0-8A9B-24A292B1249A}"/>
            </a:ext>
          </a:extLst>
        </xdr:cNvPr>
        <xdr:cNvCxnSpPr/>
      </xdr:nvCxnSpPr>
      <xdr:spPr>
        <a:xfrm flipV="1">
          <a:off x="12560300" y="6242822"/>
          <a:ext cx="762000" cy="23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57700</xdr:rowOff>
    </xdr:from>
    <xdr:to>
      <xdr:col>60</xdr:col>
      <xdr:colOff>123825</xdr:colOff>
      <xdr:row>32</xdr:row>
      <xdr:rowOff>159300</xdr:rowOff>
    </xdr:to>
    <xdr:sp macro="" textlink="">
      <xdr:nvSpPr>
        <xdr:cNvPr id="147" name="楕円 146">
          <a:extLst>
            <a:ext uri="{FF2B5EF4-FFF2-40B4-BE49-F238E27FC236}">
              <a16:creationId xmlns:a16="http://schemas.microsoft.com/office/drawing/2014/main" id="{01436C91-C929-4D12-9EA1-C4E1A83F017D}"/>
            </a:ext>
          </a:extLst>
        </xdr:cNvPr>
        <xdr:cNvSpPr/>
      </xdr:nvSpPr>
      <xdr:spPr>
        <a:xfrm>
          <a:off x="11747500" y="631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108500</xdr:rowOff>
    </xdr:from>
    <xdr:to>
      <xdr:col>64</xdr:col>
      <xdr:colOff>73025</xdr:colOff>
      <xdr:row>33</xdr:row>
      <xdr:rowOff>49498</xdr:rowOff>
    </xdr:to>
    <xdr:cxnSp macro="">
      <xdr:nvCxnSpPr>
        <xdr:cNvPr id="148" name="直線コネクタ 147">
          <a:extLst>
            <a:ext uri="{FF2B5EF4-FFF2-40B4-BE49-F238E27FC236}">
              <a16:creationId xmlns:a16="http://schemas.microsoft.com/office/drawing/2014/main" id="{4FEAFF85-F920-476B-861C-EB412D759A2B}"/>
            </a:ext>
          </a:extLst>
        </xdr:cNvPr>
        <xdr:cNvCxnSpPr/>
      </xdr:nvCxnSpPr>
      <xdr:spPr>
        <a:xfrm>
          <a:off x="11798300" y="6366425"/>
          <a:ext cx="762000" cy="11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132446</xdr:rowOff>
    </xdr:from>
    <xdr:ext cx="469744" cy="259045"/>
    <xdr:sp macro="" textlink="">
      <xdr:nvSpPr>
        <xdr:cNvPr id="149" name="n_1aveValue債務償還比率">
          <a:extLst>
            <a:ext uri="{FF2B5EF4-FFF2-40B4-BE49-F238E27FC236}">
              <a16:creationId xmlns:a16="http://schemas.microsoft.com/office/drawing/2014/main" id="{82E1E02B-52F2-426D-B1CF-6A54C00A21BB}"/>
            </a:ext>
          </a:extLst>
        </xdr:cNvPr>
        <xdr:cNvSpPr txBox="1"/>
      </xdr:nvSpPr>
      <xdr:spPr>
        <a:xfrm>
          <a:off x="13836727" y="570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122371</xdr:rowOff>
    </xdr:from>
    <xdr:ext cx="469744" cy="259045"/>
    <xdr:sp macro="" textlink="">
      <xdr:nvSpPr>
        <xdr:cNvPr id="150" name="n_2aveValue債務償還比率">
          <a:extLst>
            <a:ext uri="{FF2B5EF4-FFF2-40B4-BE49-F238E27FC236}">
              <a16:creationId xmlns:a16="http://schemas.microsoft.com/office/drawing/2014/main" id="{21CD5B2F-9B5E-41EC-AF35-C31C9B135863}"/>
            </a:ext>
          </a:extLst>
        </xdr:cNvPr>
        <xdr:cNvSpPr txBox="1"/>
      </xdr:nvSpPr>
      <xdr:spPr>
        <a:xfrm>
          <a:off x="13087427" y="569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51325</xdr:rowOff>
    </xdr:from>
    <xdr:ext cx="469744" cy="259045"/>
    <xdr:sp macro="" textlink="">
      <xdr:nvSpPr>
        <xdr:cNvPr id="151" name="n_3aveValue債務償還比率">
          <a:extLst>
            <a:ext uri="{FF2B5EF4-FFF2-40B4-BE49-F238E27FC236}">
              <a16:creationId xmlns:a16="http://schemas.microsoft.com/office/drawing/2014/main" id="{4EB3401E-0251-49B2-A193-1EAD8CE0945D}"/>
            </a:ext>
          </a:extLst>
        </xdr:cNvPr>
        <xdr:cNvSpPr txBox="1"/>
      </xdr:nvSpPr>
      <xdr:spPr>
        <a:xfrm>
          <a:off x="12325427"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81551</xdr:rowOff>
    </xdr:from>
    <xdr:ext cx="469744" cy="259045"/>
    <xdr:sp macro="" textlink="">
      <xdr:nvSpPr>
        <xdr:cNvPr id="152" name="n_4aveValue債務償還比率">
          <a:extLst>
            <a:ext uri="{FF2B5EF4-FFF2-40B4-BE49-F238E27FC236}">
              <a16:creationId xmlns:a16="http://schemas.microsoft.com/office/drawing/2014/main" id="{2FC0B2D0-997B-4E54-BCAB-3F6EEAA85D8A}"/>
            </a:ext>
          </a:extLst>
        </xdr:cNvPr>
        <xdr:cNvSpPr txBox="1"/>
      </xdr:nvSpPr>
      <xdr:spPr>
        <a:xfrm>
          <a:off x="11563427" y="59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169318</xdr:rowOff>
    </xdr:from>
    <xdr:ext cx="469744" cy="259045"/>
    <xdr:sp macro="" textlink="">
      <xdr:nvSpPr>
        <xdr:cNvPr id="153" name="n_1mainValue債務償還比率">
          <a:extLst>
            <a:ext uri="{FF2B5EF4-FFF2-40B4-BE49-F238E27FC236}">
              <a16:creationId xmlns:a16="http://schemas.microsoft.com/office/drawing/2014/main" id="{0C366194-196D-4B50-99F3-7966BAC6D3AC}"/>
            </a:ext>
          </a:extLst>
        </xdr:cNvPr>
        <xdr:cNvSpPr txBox="1"/>
      </xdr:nvSpPr>
      <xdr:spPr>
        <a:xfrm>
          <a:off x="13836727" y="642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26824</xdr:rowOff>
    </xdr:from>
    <xdr:ext cx="469744" cy="259045"/>
    <xdr:sp macro="" textlink="">
      <xdr:nvSpPr>
        <xdr:cNvPr id="154" name="n_2mainValue債務償還比率">
          <a:extLst>
            <a:ext uri="{FF2B5EF4-FFF2-40B4-BE49-F238E27FC236}">
              <a16:creationId xmlns:a16="http://schemas.microsoft.com/office/drawing/2014/main" id="{D3BF0BCC-5D00-4016-85CD-7D77587EF953}"/>
            </a:ext>
          </a:extLst>
        </xdr:cNvPr>
        <xdr:cNvSpPr txBox="1"/>
      </xdr:nvSpPr>
      <xdr:spPr>
        <a:xfrm>
          <a:off x="13087427" y="628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91426</xdr:rowOff>
    </xdr:from>
    <xdr:ext cx="469744" cy="259045"/>
    <xdr:sp macro="" textlink="">
      <xdr:nvSpPr>
        <xdr:cNvPr id="155" name="n_3mainValue債務償還比率">
          <a:extLst>
            <a:ext uri="{FF2B5EF4-FFF2-40B4-BE49-F238E27FC236}">
              <a16:creationId xmlns:a16="http://schemas.microsoft.com/office/drawing/2014/main" id="{1CE9B006-15B0-4D4C-A588-E2ACABBD1B09}"/>
            </a:ext>
          </a:extLst>
        </xdr:cNvPr>
        <xdr:cNvSpPr txBox="1"/>
      </xdr:nvSpPr>
      <xdr:spPr>
        <a:xfrm>
          <a:off x="12325427" y="652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150427</xdr:rowOff>
    </xdr:from>
    <xdr:ext cx="469744" cy="259045"/>
    <xdr:sp macro="" textlink="">
      <xdr:nvSpPr>
        <xdr:cNvPr id="156" name="n_4mainValue債務償還比率">
          <a:extLst>
            <a:ext uri="{FF2B5EF4-FFF2-40B4-BE49-F238E27FC236}">
              <a16:creationId xmlns:a16="http://schemas.microsoft.com/office/drawing/2014/main" id="{36272B7F-80D2-4B58-A790-ABFC8D1DDA59}"/>
            </a:ext>
          </a:extLst>
        </xdr:cNvPr>
        <xdr:cNvSpPr txBox="1"/>
      </xdr:nvSpPr>
      <xdr:spPr>
        <a:xfrm>
          <a:off x="11563427" y="640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A23BBC07-9A73-49B0-A419-F26A4F5BBA7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D4ADE849-F461-4F48-8CA9-9F79878964A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3195E7DC-F109-468C-A39F-B9F9740FAF0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F359A7DC-C338-498C-8CB5-FF0ED775609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965B6C2D-B3FC-409F-832C-F7C18D8BB6A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F5E769D4-017B-438A-A2CF-CA522A4E491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35EACB-9033-4B76-AF1E-81BA6F14FF3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556F68E-9F90-4180-9E07-9BC288AE6D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34BF5B-1254-488D-9DBB-1774F0ED5F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1E21FD-D922-4542-8579-0F5615058C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2742E8-AC72-4199-B36B-759BA5AD2E7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B966779-28C0-4215-BD9C-8FDEA8A85E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8DC845-E2EB-4791-97DD-94192E50541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F1EA72-64F3-40BD-A516-685EEB8D149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161389-7E03-43AF-9CC1-B040DF3F371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0960BD-2287-4905-8849-CD7B30FE9B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
15,388
38.23
9,147,470
8,708,012
424,918
5,303,494
6,356,991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A84CA2-4D7F-4941-AFBE-9BFF0A5DE0C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EC7E5E-6D0F-45FA-8746-9CEFEAED4C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C9426A-8416-4114-8C62-EB3F3A06AC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ED10E9-92B9-49C1-A894-629B89BBB6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C795D4-75BC-48DF-9EF6-6ADC0F7599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E7FEBFF-FED9-435B-88F7-DFB7C560A1C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C66DF4-E8F4-4E98-AD20-8C42AF4A53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DF1DA3A-CAED-486E-9F9A-5941FB11721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8A70897-62B8-400C-86A5-7D2BB15DA4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68CFD49-6F99-4DA8-B049-885176F297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C7E672-8726-40AB-A101-3FEC0BA020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B2D28B-8A1F-4140-BC41-880A73C02C5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7DA22B6-E1D6-4A90-8A5D-9E1CE676557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DC03F4-FDCC-46FB-82C1-72E6ECC49AC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5B7B883-6939-41B3-8659-774E4B4513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30E7E9-E875-412B-A6A1-F5DD1D6F76A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620DAD-0F19-44E9-8AB2-7DC7B3A9AF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850751-1634-45DA-B0F0-8BC0AC66A78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4FB6D4-4706-449C-A6C1-5CFFA5640A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42019E8-4BA3-48C0-AD32-AFEAEB4A77D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00E1C5-B6B7-4313-B5C8-5C447C9B532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9C72D4-A011-4E7B-BDE3-F9B7BF392B8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7E77B7-39EC-460B-8CD7-1C561F0FEE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8A970E-F91D-46DA-83AC-B3F1343DD7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E470B9-CFB3-4DCB-ACFC-CEC6CCD197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AB6FC5-F217-4184-8426-5AD7F1F6466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3E4F6B-AB65-4EB5-A5C7-1512805F60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B4299EE-2AD0-4ED2-8667-E76629CB19E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28B8757-CC00-4A6F-B5B7-62B0E3CA5A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CFF2DF-FA7D-4A92-B195-E585A483F94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45DA4A-8E13-4BFF-911E-E8F774E6217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E893BC-77E1-484F-AB0B-340D29424B7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68F0557-58FE-4386-A9AB-9068C0D62B5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A0CB3B1D-AAEC-4E30-AC26-1311077AD565}"/>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8BA2160-9A85-43D1-85F7-2A85B0060DD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1261261-010D-4109-A62C-53DD1AD8F6A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BD5ACA5-330C-410F-8676-A633A4FBCC4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28B4739-32EC-4252-BA31-4B024EFA45F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5ED86CB-033A-4E02-AE98-F292EB29BCC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955A8B1-53A5-4E59-9BEE-9269EA7B739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2E4ACAC-11E7-4ECB-81E1-47D679924D0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D4F1662-B6CB-49D8-9C28-05A504254EF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0CA4142-43B0-4034-B313-E21CC706B0A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8EA4CE6E-DF78-4F29-9699-D19FB6D5AE41}"/>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26EDE91-0A28-41D9-A2EF-29FB065CA6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E3AA301B-3D16-46A0-AABC-29D1261BF2D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E0F92896-3E63-4A32-BA02-AF3ED545549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1D1EFDC6-26B8-40C4-AC22-C514783C17EB}"/>
            </a:ext>
          </a:extLst>
        </xdr:cNvPr>
        <xdr:cNvCxnSpPr/>
      </xdr:nvCxnSpPr>
      <xdr:spPr>
        <a:xfrm flipV="1">
          <a:off x="4634865" y="58369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E4568059-A94C-4AA9-A121-13085D0FB559}"/>
            </a:ext>
          </a:extLst>
        </xdr:cNvPr>
        <xdr:cNvSpPr txBox="1"/>
      </xdr:nvSpPr>
      <xdr:spPr>
        <a:xfrm>
          <a:off x="4673600" y="72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1EA8F7FF-85B6-4BD5-A2C1-57E3A9D4F0AA}"/>
            </a:ext>
          </a:extLst>
        </xdr:cNvPr>
        <xdr:cNvCxnSpPr/>
      </xdr:nvCxnSpPr>
      <xdr:spPr>
        <a:xfrm>
          <a:off x="4546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604350B1-9050-4224-BB57-F556DD48095F}"/>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DFDE50E7-4429-4F6B-B40C-23FC55C73410}"/>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9088</xdr:rowOff>
    </xdr:from>
    <xdr:ext cx="405111" cy="259045"/>
    <xdr:sp macro="" textlink="">
      <xdr:nvSpPr>
        <xdr:cNvPr id="64" name="【道路】&#10;有形固定資産減価償却率平均値テキスト">
          <a:extLst>
            <a:ext uri="{FF2B5EF4-FFF2-40B4-BE49-F238E27FC236}">
              <a16:creationId xmlns:a16="http://schemas.microsoft.com/office/drawing/2014/main" id="{E49BFB43-BF06-4C09-837E-B79B9257EDD5}"/>
            </a:ext>
          </a:extLst>
        </xdr:cNvPr>
        <xdr:cNvSpPr txBox="1"/>
      </xdr:nvSpPr>
      <xdr:spPr>
        <a:xfrm>
          <a:off x="4673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7E40CD6E-8725-490C-B5DA-ADC3EF1B40A5}"/>
            </a:ext>
          </a:extLst>
        </xdr:cNvPr>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FD820CFA-9007-49C2-B064-9C02FA4E5D43}"/>
            </a:ext>
          </a:extLst>
        </xdr:cNvPr>
        <xdr:cNvSpPr/>
      </xdr:nvSpPr>
      <xdr:spPr>
        <a:xfrm>
          <a:off x="3746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D50B6824-C4AC-4598-A493-0DAF3B4EE475}"/>
            </a:ext>
          </a:extLst>
        </xdr:cNvPr>
        <xdr:cNvSpPr/>
      </xdr:nvSpPr>
      <xdr:spPr>
        <a:xfrm>
          <a:off x="2857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E335BEE6-977B-43C2-8178-BD69CDF80A3D}"/>
            </a:ext>
          </a:extLst>
        </xdr:cNvPr>
        <xdr:cNvSpPr/>
      </xdr:nvSpPr>
      <xdr:spPr>
        <a:xfrm>
          <a:off x="1968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64EE1563-99E3-4C48-B7C2-6392FC20BB8F}"/>
            </a:ext>
          </a:extLst>
        </xdr:cNvPr>
        <xdr:cNvSpPr/>
      </xdr:nvSpPr>
      <xdr:spPr>
        <a:xfrm>
          <a:off x="1079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49878D5-E4E7-4963-9DDF-252523BA8BD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32B7A25-70FC-4E9E-9D26-948B14D3BD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A7DEB8-FBFB-422E-8AC7-3B8D3000D4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E9F96FD-B4DE-4E2A-B2AC-E2AA7937A54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CA6ACFF5-47E9-4F38-A1A1-F85B318E9D4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75" name="楕円 74">
          <a:extLst>
            <a:ext uri="{FF2B5EF4-FFF2-40B4-BE49-F238E27FC236}">
              <a16:creationId xmlns:a16="http://schemas.microsoft.com/office/drawing/2014/main" id="{42AD2DF3-B5A3-46D5-8848-91804706F741}"/>
            </a:ext>
          </a:extLst>
        </xdr:cNvPr>
        <xdr:cNvSpPr/>
      </xdr:nvSpPr>
      <xdr:spPr>
        <a:xfrm>
          <a:off x="45847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105064</xdr:rowOff>
    </xdr:from>
    <xdr:ext cx="405111" cy="259045"/>
    <xdr:sp macro="" textlink="">
      <xdr:nvSpPr>
        <xdr:cNvPr id="76" name="【道路】&#10;有形固定資産減価償却率該当値テキスト">
          <a:extLst>
            <a:ext uri="{FF2B5EF4-FFF2-40B4-BE49-F238E27FC236}">
              <a16:creationId xmlns:a16="http://schemas.microsoft.com/office/drawing/2014/main" id="{AA8D4CA4-985F-4AE0-98E3-601B5D176DFD}"/>
            </a:ext>
          </a:extLst>
        </xdr:cNvPr>
        <xdr:cNvSpPr txBox="1"/>
      </xdr:nvSpPr>
      <xdr:spPr>
        <a:xfrm>
          <a:off x="467360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61323</xdr:rowOff>
    </xdr:from>
    <xdr:to>
      <xdr:col>20</xdr:col>
      <xdr:colOff>38100</xdr:colOff>
      <xdr:row>38</xdr:row>
      <xdr:rowOff>162923</xdr:rowOff>
    </xdr:to>
    <xdr:sp macro="" textlink="">
      <xdr:nvSpPr>
        <xdr:cNvPr id="77" name="楕円 76">
          <a:extLst>
            <a:ext uri="{FF2B5EF4-FFF2-40B4-BE49-F238E27FC236}">
              <a16:creationId xmlns:a16="http://schemas.microsoft.com/office/drawing/2014/main" id="{76C98C3C-F71D-4255-9557-C61E928A9FBB}"/>
            </a:ext>
          </a:extLst>
        </xdr:cNvPr>
        <xdr:cNvSpPr/>
      </xdr:nvSpPr>
      <xdr:spPr>
        <a:xfrm>
          <a:off x="3746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112123</xdr:rowOff>
    </xdr:from>
    <xdr:to>
      <xdr:col>24</xdr:col>
      <xdr:colOff>63500</xdr:colOff>
      <xdr:row>39</xdr:row>
      <xdr:rowOff>5987</xdr:rowOff>
    </xdr:to>
    <xdr:cxnSp macro="">
      <xdr:nvCxnSpPr>
        <xdr:cNvPr id="78" name="直線コネクタ 77">
          <a:extLst>
            <a:ext uri="{FF2B5EF4-FFF2-40B4-BE49-F238E27FC236}">
              <a16:creationId xmlns:a16="http://schemas.microsoft.com/office/drawing/2014/main" id="{EF2B63F6-9441-4C4B-B3DE-407B27C7AA2D}"/>
            </a:ext>
          </a:extLst>
        </xdr:cNvPr>
        <xdr:cNvCxnSpPr/>
      </xdr:nvCxnSpPr>
      <xdr:spPr>
        <a:xfrm>
          <a:off x="3797300" y="662722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98878</xdr:rowOff>
    </xdr:from>
    <xdr:to>
      <xdr:col>15</xdr:col>
      <xdr:colOff>101600</xdr:colOff>
      <xdr:row>38</xdr:row>
      <xdr:rowOff>29028</xdr:rowOff>
    </xdr:to>
    <xdr:sp macro="" textlink="">
      <xdr:nvSpPr>
        <xdr:cNvPr id="79" name="楕円 78">
          <a:extLst>
            <a:ext uri="{FF2B5EF4-FFF2-40B4-BE49-F238E27FC236}">
              <a16:creationId xmlns:a16="http://schemas.microsoft.com/office/drawing/2014/main" id="{C09A364A-FD09-4FDE-8259-E39A0A5B1F74}"/>
            </a:ext>
          </a:extLst>
        </xdr:cNvPr>
        <xdr:cNvSpPr/>
      </xdr:nvSpPr>
      <xdr:spPr>
        <a:xfrm>
          <a:off x="2857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149678</xdr:rowOff>
    </xdr:from>
    <xdr:to>
      <xdr:col>19</xdr:col>
      <xdr:colOff>177800</xdr:colOff>
      <xdr:row>38</xdr:row>
      <xdr:rowOff>112123</xdr:rowOff>
    </xdr:to>
    <xdr:cxnSp macro="">
      <xdr:nvCxnSpPr>
        <xdr:cNvPr id="80" name="直線コネクタ 79">
          <a:extLst>
            <a:ext uri="{FF2B5EF4-FFF2-40B4-BE49-F238E27FC236}">
              <a16:creationId xmlns:a16="http://schemas.microsoft.com/office/drawing/2014/main" id="{B45A5A42-DD6B-4B56-9769-7634587BCE51}"/>
            </a:ext>
          </a:extLst>
        </xdr:cNvPr>
        <xdr:cNvCxnSpPr/>
      </xdr:nvCxnSpPr>
      <xdr:spPr>
        <a:xfrm>
          <a:off x="2908300" y="6493328"/>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a:extLst>
            <a:ext uri="{FF2B5EF4-FFF2-40B4-BE49-F238E27FC236}">
              <a16:creationId xmlns:a16="http://schemas.microsoft.com/office/drawing/2014/main" id="{AFDF18AB-88FA-41BD-908D-29AF73013838}"/>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16164</xdr:rowOff>
    </xdr:from>
    <xdr:ext cx="405111" cy="259045"/>
    <xdr:sp macro="" textlink="">
      <xdr:nvSpPr>
        <xdr:cNvPr id="82" name="n_1aveValue【道路】&#10;有形固定資産減価償却率">
          <a:extLst>
            <a:ext uri="{FF2B5EF4-FFF2-40B4-BE49-F238E27FC236}">
              <a16:creationId xmlns:a16="http://schemas.microsoft.com/office/drawing/2014/main" id="{E58FE1D4-E2B0-4410-A510-A18461269E2E}"/>
            </a:ext>
          </a:extLst>
        </xdr:cNvPr>
        <xdr:cNvSpPr txBox="1"/>
      </xdr:nvSpPr>
      <xdr:spPr>
        <a:xfrm>
          <a:off x="3582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148426</xdr:rowOff>
    </xdr:from>
    <xdr:ext cx="405111" cy="259045"/>
    <xdr:sp macro="" textlink="">
      <xdr:nvSpPr>
        <xdr:cNvPr id="83" name="n_2aveValue【道路】&#10;有形固定資産減価償却率">
          <a:extLst>
            <a:ext uri="{FF2B5EF4-FFF2-40B4-BE49-F238E27FC236}">
              <a16:creationId xmlns:a16="http://schemas.microsoft.com/office/drawing/2014/main" id="{86646F2C-B05E-40C3-8ADD-450A00048889}"/>
            </a:ext>
          </a:extLst>
        </xdr:cNvPr>
        <xdr:cNvSpPr txBox="1"/>
      </xdr:nvSpPr>
      <xdr:spPr>
        <a:xfrm>
          <a:off x="2705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4" name="n_3aveValue【道路】&#10;有形固定資産減価償却率">
          <a:extLst>
            <a:ext uri="{FF2B5EF4-FFF2-40B4-BE49-F238E27FC236}">
              <a16:creationId xmlns:a16="http://schemas.microsoft.com/office/drawing/2014/main" id="{1D3246DE-DE39-4DD7-8CD0-035DBC2582B9}"/>
            </a:ext>
          </a:extLst>
        </xdr:cNvPr>
        <xdr:cNvSpPr txBox="1"/>
      </xdr:nvSpPr>
      <xdr:spPr>
        <a:xfrm>
          <a:off x="1816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85" name="n_4aveValue【道路】&#10;有形固定資産減価償却率">
          <a:extLst>
            <a:ext uri="{FF2B5EF4-FFF2-40B4-BE49-F238E27FC236}">
              <a16:creationId xmlns:a16="http://schemas.microsoft.com/office/drawing/2014/main" id="{3050A7FE-3645-4A81-B21B-972193CE5FC6}"/>
            </a:ext>
          </a:extLst>
        </xdr:cNvPr>
        <xdr:cNvSpPr txBox="1"/>
      </xdr:nvSpPr>
      <xdr:spPr>
        <a:xfrm>
          <a:off x="927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154050</xdr:rowOff>
    </xdr:from>
    <xdr:ext cx="405111" cy="259045"/>
    <xdr:sp macro="" textlink="">
      <xdr:nvSpPr>
        <xdr:cNvPr id="86" name="n_1mainValue【道路】&#10;有形固定資産減価償却率">
          <a:extLst>
            <a:ext uri="{FF2B5EF4-FFF2-40B4-BE49-F238E27FC236}">
              <a16:creationId xmlns:a16="http://schemas.microsoft.com/office/drawing/2014/main" id="{FEAC9156-2799-4BB9-90B7-BC9F92A8484B}"/>
            </a:ext>
          </a:extLst>
        </xdr:cNvPr>
        <xdr:cNvSpPr txBox="1"/>
      </xdr:nvSpPr>
      <xdr:spPr>
        <a:xfrm>
          <a:off x="3582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20155</xdr:rowOff>
    </xdr:from>
    <xdr:ext cx="405111" cy="259045"/>
    <xdr:sp macro="" textlink="">
      <xdr:nvSpPr>
        <xdr:cNvPr id="87" name="n_2mainValue【道路】&#10;有形固定資産減価償却率">
          <a:extLst>
            <a:ext uri="{FF2B5EF4-FFF2-40B4-BE49-F238E27FC236}">
              <a16:creationId xmlns:a16="http://schemas.microsoft.com/office/drawing/2014/main" id="{917508AA-B4E0-42A4-9A4B-04B462392EED}"/>
            </a:ext>
          </a:extLst>
        </xdr:cNvPr>
        <xdr:cNvSpPr txBox="1"/>
      </xdr:nvSpPr>
      <xdr:spPr>
        <a:xfrm>
          <a:off x="2705744" y="653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88" name="n_4mainValue【道路】&#10;有形固定資産減価償却率">
          <a:extLst>
            <a:ext uri="{FF2B5EF4-FFF2-40B4-BE49-F238E27FC236}">
              <a16:creationId xmlns:a16="http://schemas.microsoft.com/office/drawing/2014/main" id="{4A1CBB3C-D957-4AA3-B53B-09863D200E0F}"/>
            </a:ext>
          </a:extLst>
        </xdr:cNvPr>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CDF0D22-1864-48D4-B2FB-31B5668CAF7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63E4662-2467-49F4-BFB8-EEFC57EB281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05DCD47-BD66-46D6-8592-D13A103CA46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22EA49E-D04A-4924-917D-1308A2836C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EA2F775-58EA-4D74-84C7-13424BD0EB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C71ED3E-5D07-40F7-9C9D-E7117B3EA19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EB0880E-671D-40B5-B511-0A0DA5CAC4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E82A0B8-0C7D-44A5-AA22-00203E11E3D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5196903-57EC-48C0-B247-AB8C0B79C3D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228A8E5-74C7-4200-848B-7B309687F0E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9" name="テキスト ボックス 98">
          <a:extLst>
            <a:ext uri="{FF2B5EF4-FFF2-40B4-BE49-F238E27FC236}">
              <a16:creationId xmlns:a16="http://schemas.microsoft.com/office/drawing/2014/main" id="{08B6AC86-87B2-4596-9917-5FB04E3954D1}"/>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56664D31-7E0E-49DE-B745-345D0813547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1" name="テキスト ボックス 100">
          <a:extLst>
            <a:ext uri="{FF2B5EF4-FFF2-40B4-BE49-F238E27FC236}">
              <a16:creationId xmlns:a16="http://schemas.microsoft.com/office/drawing/2014/main" id="{ABF4B1A8-E79E-462D-8706-A3E813E6F55C}"/>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8D7A27D-BB5B-4CBC-B14C-B5A2797D3DF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3" name="テキスト ボックス 102">
          <a:extLst>
            <a:ext uri="{FF2B5EF4-FFF2-40B4-BE49-F238E27FC236}">
              <a16:creationId xmlns:a16="http://schemas.microsoft.com/office/drawing/2014/main" id="{F851E4D9-A950-460A-8D91-4779E6E09D4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F58646B0-824E-41F6-BAE6-95D4A89BE6D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a:extLst>
            <a:ext uri="{FF2B5EF4-FFF2-40B4-BE49-F238E27FC236}">
              <a16:creationId xmlns:a16="http://schemas.microsoft.com/office/drawing/2014/main" id="{AD9EE2F8-C684-4700-A0E8-3A5F5BF27AE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CE255A41-8208-4365-9321-59AD2147F50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a:extLst>
            <a:ext uri="{FF2B5EF4-FFF2-40B4-BE49-F238E27FC236}">
              <a16:creationId xmlns:a16="http://schemas.microsoft.com/office/drawing/2014/main" id="{710B9785-2152-4D34-A496-15EAEED63E3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252077E-816C-4A39-9C73-D4868657A8F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9" name="テキスト ボックス 108">
          <a:extLst>
            <a:ext uri="{FF2B5EF4-FFF2-40B4-BE49-F238E27FC236}">
              <a16:creationId xmlns:a16="http://schemas.microsoft.com/office/drawing/2014/main" id="{A687E452-9738-4842-A9D8-3220701A61A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4C9546E-85CB-4C23-B8AF-6289F244B7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2AE90D73-E3AE-42ED-A3C5-599EA8898D7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C870A92A-E1D4-439A-92E3-29016B0F5D8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3" name="直線コネクタ 112">
          <a:extLst>
            <a:ext uri="{FF2B5EF4-FFF2-40B4-BE49-F238E27FC236}">
              <a16:creationId xmlns:a16="http://schemas.microsoft.com/office/drawing/2014/main" id="{6817A369-1B72-4E22-A9A3-344F6B3B69C0}"/>
            </a:ext>
          </a:extLst>
        </xdr:cNvPr>
        <xdr:cNvCxnSpPr/>
      </xdr:nvCxnSpPr>
      <xdr:spPr>
        <a:xfrm flipV="1">
          <a:off x="10476865" y="5871553"/>
          <a:ext cx="0"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4" name="【道路】&#10;一人当たり延長最小値テキスト">
          <a:extLst>
            <a:ext uri="{FF2B5EF4-FFF2-40B4-BE49-F238E27FC236}">
              <a16:creationId xmlns:a16="http://schemas.microsoft.com/office/drawing/2014/main" id="{96C2DED5-D01B-4DEB-81A1-271FB8C0391E}"/>
            </a:ext>
          </a:extLst>
        </xdr:cNvPr>
        <xdr:cNvSpPr txBox="1"/>
      </xdr:nvSpPr>
      <xdr:spPr>
        <a:xfrm>
          <a:off x="10515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5" name="直線コネクタ 114">
          <a:extLst>
            <a:ext uri="{FF2B5EF4-FFF2-40B4-BE49-F238E27FC236}">
              <a16:creationId xmlns:a16="http://schemas.microsoft.com/office/drawing/2014/main" id="{5480933A-7A28-4CD6-A79B-21F05268E8CA}"/>
            </a:ext>
          </a:extLst>
        </xdr:cNvPr>
        <xdr:cNvCxnSpPr/>
      </xdr:nvCxnSpPr>
      <xdr:spPr>
        <a:xfrm>
          <a:off x="10388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6" name="【道路】&#10;一人当たり延長最大値テキスト">
          <a:extLst>
            <a:ext uri="{FF2B5EF4-FFF2-40B4-BE49-F238E27FC236}">
              <a16:creationId xmlns:a16="http://schemas.microsoft.com/office/drawing/2014/main" id="{42777B5F-E994-4C63-BD6B-3BCA8D49D630}"/>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7" name="直線コネクタ 116">
          <a:extLst>
            <a:ext uri="{FF2B5EF4-FFF2-40B4-BE49-F238E27FC236}">
              <a16:creationId xmlns:a16="http://schemas.microsoft.com/office/drawing/2014/main" id="{A923086C-B971-48C4-9021-887F0B47CBFD}"/>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164939</xdr:rowOff>
    </xdr:from>
    <xdr:ext cx="534377" cy="259045"/>
    <xdr:sp macro="" textlink="">
      <xdr:nvSpPr>
        <xdr:cNvPr id="118" name="【道路】&#10;一人当たり延長平均値テキスト">
          <a:extLst>
            <a:ext uri="{FF2B5EF4-FFF2-40B4-BE49-F238E27FC236}">
              <a16:creationId xmlns:a16="http://schemas.microsoft.com/office/drawing/2014/main" id="{BE5C12F8-32E3-4C44-ABD6-28018D83E20D}"/>
            </a:ext>
          </a:extLst>
        </xdr:cNvPr>
        <xdr:cNvSpPr txBox="1"/>
      </xdr:nvSpPr>
      <xdr:spPr>
        <a:xfrm>
          <a:off x="10515600" y="633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19" name="フローチャート: 判断 118">
          <a:extLst>
            <a:ext uri="{FF2B5EF4-FFF2-40B4-BE49-F238E27FC236}">
              <a16:creationId xmlns:a16="http://schemas.microsoft.com/office/drawing/2014/main" id="{33C8BE72-385D-41EE-9850-531AC40AB5C6}"/>
            </a:ext>
          </a:extLst>
        </xdr:cNvPr>
        <xdr:cNvSpPr/>
      </xdr:nvSpPr>
      <xdr:spPr>
        <a:xfrm>
          <a:off x="10426700" y="64857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0" name="フローチャート: 判断 119">
          <a:extLst>
            <a:ext uri="{FF2B5EF4-FFF2-40B4-BE49-F238E27FC236}">
              <a16:creationId xmlns:a16="http://schemas.microsoft.com/office/drawing/2014/main" id="{ABF254CF-F854-442C-A052-CAA153706F8D}"/>
            </a:ext>
          </a:extLst>
        </xdr:cNvPr>
        <xdr:cNvSpPr/>
      </xdr:nvSpPr>
      <xdr:spPr>
        <a:xfrm>
          <a:off x="95885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1" name="フローチャート: 判断 120">
          <a:extLst>
            <a:ext uri="{FF2B5EF4-FFF2-40B4-BE49-F238E27FC236}">
              <a16:creationId xmlns:a16="http://schemas.microsoft.com/office/drawing/2014/main" id="{FD7DCC05-0E76-4115-AD3F-C830D8B6AAE2}"/>
            </a:ext>
          </a:extLst>
        </xdr:cNvPr>
        <xdr:cNvSpPr/>
      </xdr:nvSpPr>
      <xdr:spPr>
        <a:xfrm>
          <a:off x="8699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2" name="フローチャート: 判断 121">
          <a:extLst>
            <a:ext uri="{FF2B5EF4-FFF2-40B4-BE49-F238E27FC236}">
              <a16:creationId xmlns:a16="http://schemas.microsoft.com/office/drawing/2014/main" id="{D1874E59-B168-4401-8A5F-BF2B005D389A}"/>
            </a:ext>
          </a:extLst>
        </xdr:cNvPr>
        <xdr:cNvSpPr/>
      </xdr:nvSpPr>
      <xdr:spPr>
        <a:xfrm>
          <a:off x="7810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3" name="フローチャート: 判断 122">
          <a:extLst>
            <a:ext uri="{FF2B5EF4-FFF2-40B4-BE49-F238E27FC236}">
              <a16:creationId xmlns:a16="http://schemas.microsoft.com/office/drawing/2014/main" id="{56127931-DCDB-400E-A755-4D15D67FF6C5}"/>
            </a:ext>
          </a:extLst>
        </xdr:cNvPr>
        <xdr:cNvSpPr/>
      </xdr:nvSpPr>
      <xdr:spPr>
        <a:xfrm>
          <a:off x="6921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3ED9007-B55F-4476-9556-ED3461682A5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6711541-3645-4853-8189-5F28E806B48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752945E-6266-43F7-A8F5-9A7F002755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EADB34A-6E1D-45AA-A900-1F6F88E2DE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F25C424-7D70-4E19-87DC-B8D540B46F9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149111</xdr:rowOff>
    </xdr:from>
    <xdr:to>
      <xdr:col>55</xdr:col>
      <xdr:colOff>50800</xdr:colOff>
      <xdr:row>42</xdr:row>
      <xdr:rowOff>79261</xdr:rowOff>
    </xdr:to>
    <xdr:sp macro="" textlink="">
      <xdr:nvSpPr>
        <xdr:cNvPr id="129" name="楕円 128">
          <a:extLst>
            <a:ext uri="{FF2B5EF4-FFF2-40B4-BE49-F238E27FC236}">
              <a16:creationId xmlns:a16="http://schemas.microsoft.com/office/drawing/2014/main" id="{EBE8E9D5-E18A-492F-9580-CFCFFF5B5E01}"/>
            </a:ext>
          </a:extLst>
        </xdr:cNvPr>
        <xdr:cNvSpPr/>
      </xdr:nvSpPr>
      <xdr:spPr>
        <a:xfrm>
          <a:off x="10426700" y="71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64038</xdr:rowOff>
    </xdr:from>
    <xdr:ext cx="534377" cy="259045"/>
    <xdr:sp macro="" textlink="">
      <xdr:nvSpPr>
        <xdr:cNvPr id="130" name="【道路】&#10;一人当たり延長該当値テキスト">
          <a:extLst>
            <a:ext uri="{FF2B5EF4-FFF2-40B4-BE49-F238E27FC236}">
              <a16:creationId xmlns:a16="http://schemas.microsoft.com/office/drawing/2014/main" id="{7A294272-0FEF-4A07-96DF-DA9CA0C62513}"/>
            </a:ext>
          </a:extLst>
        </xdr:cNvPr>
        <xdr:cNvSpPr txBox="1"/>
      </xdr:nvSpPr>
      <xdr:spPr>
        <a:xfrm>
          <a:off x="10515600" y="709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160350</xdr:rowOff>
    </xdr:from>
    <xdr:to>
      <xdr:col>50</xdr:col>
      <xdr:colOff>165100</xdr:colOff>
      <xdr:row>42</xdr:row>
      <xdr:rowOff>90500</xdr:rowOff>
    </xdr:to>
    <xdr:sp macro="" textlink="">
      <xdr:nvSpPr>
        <xdr:cNvPr id="131" name="楕円 130">
          <a:extLst>
            <a:ext uri="{FF2B5EF4-FFF2-40B4-BE49-F238E27FC236}">
              <a16:creationId xmlns:a16="http://schemas.microsoft.com/office/drawing/2014/main" id="{A2E6ED43-FDCD-4580-9DAC-9E05F2422DC1}"/>
            </a:ext>
          </a:extLst>
        </xdr:cNvPr>
        <xdr:cNvSpPr/>
      </xdr:nvSpPr>
      <xdr:spPr>
        <a:xfrm>
          <a:off x="9588500" y="718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28461</xdr:rowOff>
    </xdr:from>
    <xdr:to>
      <xdr:col>55</xdr:col>
      <xdr:colOff>0</xdr:colOff>
      <xdr:row>42</xdr:row>
      <xdr:rowOff>39700</xdr:rowOff>
    </xdr:to>
    <xdr:cxnSp macro="">
      <xdr:nvCxnSpPr>
        <xdr:cNvPr id="132" name="直線コネクタ 131">
          <a:extLst>
            <a:ext uri="{FF2B5EF4-FFF2-40B4-BE49-F238E27FC236}">
              <a16:creationId xmlns:a16="http://schemas.microsoft.com/office/drawing/2014/main" id="{46279537-B6C0-4BCD-ABA5-E369B8ABA6CB}"/>
            </a:ext>
          </a:extLst>
        </xdr:cNvPr>
        <xdr:cNvCxnSpPr/>
      </xdr:nvCxnSpPr>
      <xdr:spPr>
        <a:xfrm flipV="1">
          <a:off x="9639300" y="7229361"/>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1816</xdr:rowOff>
    </xdr:from>
    <xdr:to>
      <xdr:col>46</xdr:col>
      <xdr:colOff>38100</xdr:colOff>
      <xdr:row>42</xdr:row>
      <xdr:rowOff>103416</xdr:rowOff>
    </xdr:to>
    <xdr:sp macro="" textlink="">
      <xdr:nvSpPr>
        <xdr:cNvPr id="133" name="楕円 132">
          <a:extLst>
            <a:ext uri="{FF2B5EF4-FFF2-40B4-BE49-F238E27FC236}">
              <a16:creationId xmlns:a16="http://schemas.microsoft.com/office/drawing/2014/main" id="{A156CDAD-F601-4208-BCF7-2DD44A314E42}"/>
            </a:ext>
          </a:extLst>
        </xdr:cNvPr>
        <xdr:cNvSpPr/>
      </xdr:nvSpPr>
      <xdr:spPr>
        <a:xfrm>
          <a:off x="8699500" y="720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39700</xdr:rowOff>
    </xdr:from>
    <xdr:to>
      <xdr:col>50</xdr:col>
      <xdr:colOff>114300</xdr:colOff>
      <xdr:row>42</xdr:row>
      <xdr:rowOff>52616</xdr:rowOff>
    </xdr:to>
    <xdr:cxnSp macro="">
      <xdr:nvCxnSpPr>
        <xdr:cNvPr id="134" name="直線コネクタ 133">
          <a:extLst>
            <a:ext uri="{FF2B5EF4-FFF2-40B4-BE49-F238E27FC236}">
              <a16:creationId xmlns:a16="http://schemas.microsoft.com/office/drawing/2014/main" id="{07E015B8-3F27-47B9-B2BE-6B91403FDBFC}"/>
            </a:ext>
          </a:extLst>
        </xdr:cNvPr>
        <xdr:cNvCxnSpPr/>
      </xdr:nvCxnSpPr>
      <xdr:spPr>
        <a:xfrm flipV="1">
          <a:off x="8750300" y="7240600"/>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69596</xdr:rowOff>
    </xdr:from>
    <xdr:to>
      <xdr:col>36</xdr:col>
      <xdr:colOff>165100</xdr:colOff>
      <xdr:row>42</xdr:row>
      <xdr:rowOff>171196</xdr:rowOff>
    </xdr:to>
    <xdr:sp macro="" textlink="">
      <xdr:nvSpPr>
        <xdr:cNvPr id="135" name="楕円 134">
          <a:extLst>
            <a:ext uri="{FF2B5EF4-FFF2-40B4-BE49-F238E27FC236}">
              <a16:creationId xmlns:a16="http://schemas.microsoft.com/office/drawing/2014/main" id="{014A3DDD-4DCA-49D6-87F7-AEA863583791}"/>
            </a:ext>
          </a:extLst>
        </xdr:cNvPr>
        <xdr:cNvSpPr/>
      </xdr:nvSpPr>
      <xdr:spPr>
        <a:xfrm>
          <a:off x="6921500" y="72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128668</xdr:rowOff>
    </xdr:from>
    <xdr:ext cx="534377" cy="259045"/>
    <xdr:sp macro="" textlink="">
      <xdr:nvSpPr>
        <xdr:cNvPr id="136" name="n_1aveValue【道路】&#10;一人当たり延長">
          <a:extLst>
            <a:ext uri="{FF2B5EF4-FFF2-40B4-BE49-F238E27FC236}">
              <a16:creationId xmlns:a16="http://schemas.microsoft.com/office/drawing/2014/main" id="{BAEB3DA6-FDDD-4C54-96BE-62872E08D767}"/>
            </a:ext>
          </a:extLst>
        </xdr:cNvPr>
        <xdr:cNvSpPr txBox="1"/>
      </xdr:nvSpPr>
      <xdr:spPr>
        <a:xfrm>
          <a:off x="9359411" y="630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20464</xdr:rowOff>
    </xdr:from>
    <xdr:ext cx="534377" cy="259045"/>
    <xdr:sp macro="" textlink="">
      <xdr:nvSpPr>
        <xdr:cNvPr id="137" name="n_2aveValue【道路】&#10;一人当たり延長">
          <a:extLst>
            <a:ext uri="{FF2B5EF4-FFF2-40B4-BE49-F238E27FC236}">
              <a16:creationId xmlns:a16="http://schemas.microsoft.com/office/drawing/2014/main" id="{FD3545CB-5A03-47DD-BD57-5B46911210BD}"/>
            </a:ext>
          </a:extLst>
        </xdr:cNvPr>
        <xdr:cNvSpPr txBox="1"/>
      </xdr:nvSpPr>
      <xdr:spPr>
        <a:xfrm>
          <a:off x="8483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22293</xdr:rowOff>
    </xdr:from>
    <xdr:ext cx="534377" cy="259045"/>
    <xdr:sp macro="" textlink="">
      <xdr:nvSpPr>
        <xdr:cNvPr id="138" name="n_3aveValue【道路】&#10;一人当たり延長">
          <a:extLst>
            <a:ext uri="{FF2B5EF4-FFF2-40B4-BE49-F238E27FC236}">
              <a16:creationId xmlns:a16="http://schemas.microsoft.com/office/drawing/2014/main" id="{E4153480-EB01-4421-AB26-2E1C4C3AB498}"/>
            </a:ext>
          </a:extLst>
        </xdr:cNvPr>
        <xdr:cNvSpPr txBox="1"/>
      </xdr:nvSpPr>
      <xdr:spPr>
        <a:xfrm>
          <a:off x="7594111" y="63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4424</xdr:rowOff>
    </xdr:from>
    <xdr:ext cx="534377" cy="259045"/>
    <xdr:sp macro="" textlink="">
      <xdr:nvSpPr>
        <xdr:cNvPr id="139" name="n_4aveValue【道路】&#10;一人当たり延長">
          <a:extLst>
            <a:ext uri="{FF2B5EF4-FFF2-40B4-BE49-F238E27FC236}">
              <a16:creationId xmlns:a16="http://schemas.microsoft.com/office/drawing/2014/main" id="{92F749EE-6E16-4E2D-BB12-C028F1C9192D}"/>
            </a:ext>
          </a:extLst>
        </xdr:cNvPr>
        <xdr:cNvSpPr txBox="1"/>
      </xdr:nvSpPr>
      <xdr:spPr>
        <a:xfrm>
          <a:off x="6705111" y="634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81627</xdr:rowOff>
    </xdr:from>
    <xdr:ext cx="534377" cy="259045"/>
    <xdr:sp macro="" textlink="">
      <xdr:nvSpPr>
        <xdr:cNvPr id="140" name="n_1mainValue【道路】&#10;一人当たり延長">
          <a:extLst>
            <a:ext uri="{FF2B5EF4-FFF2-40B4-BE49-F238E27FC236}">
              <a16:creationId xmlns:a16="http://schemas.microsoft.com/office/drawing/2014/main" id="{80C9E61E-4925-413D-92D0-84261E832E70}"/>
            </a:ext>
          </a:extLst>
        </xdr:cNvPr>
        <xdr:cNvSpPr txBox="1"/>
      </xdr:nvSpPr>
      <xdr:spPr>
        <a:xfrm>
          <a:off x="9359411" y="728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94543</xdr:rowOff>
    </xdr:from>
    <xdr:ext cx="534377" cy="259045"/>
    <xdr:sp macro="" textlink="">
      <xdr:nvSpPr>
        <xdr:cNvPr id="141" name="n_2mainValue【道路】&#10;一人当たり延長">
          <a:extLst>
            <a:ext uri="{FF2B5EF4-FFF2-40B4-BE49-F238E27FC236}">
              <a16:creationId xmlns:a16="http://schemas.microsoft.com/office/drawing/2014/main" id="{DD279EF7-2D95-4AB4-8C5C-34BA2F8EBE83}"/>
            </a:ext>
          </a:extLst>
        </xdr:cNvPr>
        <xdr:cNvSpPr txBox="1"/>
      </xdr:nvSpPr>
      <xdr:spPr>
        <a:xfrm>
          <a:off x="8483111" y="729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162323</xdr:rowOff>
    </xdr:from>
    <xdr:ext cx="534377" cy="259045"/>
    <xdr:sp macro="" textlink="">
      <xdr:nvSpPr>
        <xdr:cNvPr id="142" name="n_4mainValue【道路】&#10;一人当たり延長">
          <a:extLst>
            <a:ext uri="{FF2B5EF4-FFF2-40B4-BE49-F238E27FC236}">
              <a16:creationId xmlns:a16="http://schemas.microsoft.com/office/drawing/2014/main" id="{4AFD6B9C-BEDF-4D57-85F5-6D33694B4C93}"/>
            </a:ext>
          </a:extLst>
        </xdr:cNvPr>
        <xdr:cNvSpPr txBox="1"/>
      </xdr:nvSpPr>
      <xdr:spPr>
        <a:xfrm>
          <a:off x="6705111" y="736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C85A200-A6B9-479F-A96D-F72996E6B3C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D9AB0A46-33D8-40DD-817E-8DA48A9256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D1EDB764-7655-4595-8BF7-72CE0F98E3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143BDC9D-6DF1-4F0F-8E67-9D42862BE7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F8E5D546-E2D3-4785-A858-C1249F10CBF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658F7425-AD8F-4BE5-A1E2-45867948359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1E82A480-69BF-405C-B04E-34D4866153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9D11E7F5-05E2-4DFB-9A22-89E3F54E50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4D74F2BE-74B2-487E-96A0-5FBB91B05C1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497DE85E-6738-44C4-9250-973BA709A69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3" name="テキスト ボックス 152">
          <a:extLst>
            <a:ext uri="{FF2B5EF4-FFF2-40B4-BE49-F238E27FC236}">
              <a16:creationId xmlns:a16="http://schemas.microsoft.com/office/drawing/2014/main" id="{3B0C8F02-313D-49D6-98A1-4EEA67CA378F}"/>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FE4552C9-5100-4EB8-A3E6-82F76A827F6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5" name="テキスト ボックス 154">
          <a:extLst>
            <a:ext uri="{FF2B5EF4-FFF2-40B4-BE49-F238E27FC236}">
              <a16:creationId xmlns:a16="http://schemas.microsoft.com/office/drawing/2014/main" id="{D6AB229F-ED3B-4B5C-9B5D-BF82A0A179A2}"/>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74C92A3A-F081-4681-A784-35340678FEC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FF9C2F07-AF44-4EA6-B2C9-91B011C93015}"/>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12B67D9C-CB3A-4A74-AE66-9C82ED16BC0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52990519-1387-4C4E-8D65-380039E1481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4B67EFD3-C241-4E4F-AF75-A992ACC30FB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760D9A90-E979-4674-BFC1-D5F5DCD59014}"/>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9DD845B-CF28-4B05-B23C-C5B1BAF49A9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a:extLst>
            <a:ext uri="{FF2B5EF4-FFF2-40B4-BE49-F238E27FC236}">
              <a16:creationId xmlns:a16="http://schemas.microsoft.com/office/drawing/2014/main" id="{1397631C-6332-4A0B-8C47-547791913E6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7F6159C2-FDED-40AE-BD24-BA256573FAF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65" name="直線コネクタ 164">
          <a:extLst>
            <a:ext uri="{FF2B5EF4-FFF2-40B4-BE49-F238E27FC236}">
              <a16:creationId xmlns:a16="http://schemas.microsoft.com/office/drawing/2014/main" id="{DC85ACD7-D441-42DA-AE09-3263DF245192}"/>
            </a:ext>
          </a:extLst>
        </xdr:cNvPr>
        <xdr:cNvCxnSpPr/>
      </xdr:nvCxnSpPr>
      <xdr:spPr>
        <a:xfrm flipV="1">
          <a:off x="4634865" y="968349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68FA9B76-1678-4DF9-8F6F-5C207F7FE272}"/>
            </a:ext>
          </a:extLst>
        </xdr:cNvPr>
        <xdr:cNvSpPr txBox="1"/>
      </xdr:nvSpPr>
      <xdr:spPr>
        <a:xfrm>
          <a:off x="4673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67" name="直線コネクタ 166">
          <a:extLst>
            <a:ext uri="{FF2B5EF4-FFF2-40B4-BE49-F238E27FC236}">
              <a16:creationId xmlns:a16="http://schemas.microsoft.com/office/drawing/2014/main" id="{7CA0EC47-43AA-44E9-AC77-5CA68745D3AD}"/>
            </a:ext>
          </a:extLst>
        </xdr:cNvPr>
        <xdr:cNvCxnSpPr/>
      </xdr:nvCxnSpPr>
      <xdr:spPr>
        <a:xfrm>
          <a:off x="4546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68" name="【橋りょう・トンネル】&#10;有形固定資産減価償却率最大値テキスト">
          <a:extLst>
            <a:ext uri="{FF2B5EF4-FFF2-40B4-BE49-F238E27FC236}">
              <a16:creationId xmlns:a16="http://schemas.microsoft.com/office/drawing/2014/main" id="{648A5323-BA20-4C61-B618-2C0DDF538545}"/>
            </a:ext>
          </a:extLst>
        </xdr:cNvPr>
        <xdr:cNvSpPr txBox="1"/>
      </xdr:nvSpPr>
      <xdr:spPr>
        <a:xfrm>
          <a:off x="4673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69" name="直線コネクタ 168">
          <a:extLst>
            <a:ext uri="{FF2B5EF4-FFF2-40B4-BE49-F238E27FC236}">
              <a16:creationId xmlns:a16="http://schemas.microsoft.com/office/drawing/2014/main" id="{A977E7FA-E14A-404F-AD63-3B9A50A322D8}"/>
            </a:ext>
          </a:extLst>
        </xdr:cNvPr>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AFA794E2-8119-46B8-BD96-A06AD1C1672B}"/>
            </a:ext>
          </a:extLst>
        </xdr:cNvPr>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1" name="フローチャート: 判断 170">
          <a:extLst>
            <a:ext uri="{FF2B5EF4-FFF2-40B4-BE49-F238E27FC236}">
              <a16:creationId xmlns:a16="http://schemas.microsoft.com/office/drawing/2014/main" id="{C6E4DC5F-6B93-459F-BC1F-1BADA491407C}"/>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72" name="フローチャート: 判断 171">
          <a:extLst>
            <a:ext uri="{FF2B5EF4-FFF2-40B4-BE49-F238E27FC236}">
              <a16:creationId xmlns:a16="http://schemas.microsoft.com/office/drawing/2014/main" id="{E93A3C0B-7B66-4796-A14B-1AC834D6493C}"/>
            </a:ext>
          </a:extLst>
        </xdr:cNvPr>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73" name="フローチャート: 判断 172">
          <a:extLst>
            <a:ext uri="{FF2B5EF4-FFF2-40B4-BE49-F238E27FC236}">
              <a16:creationId xmlns:a16="http://schemas.microsoft.com/office/drawing/2014/main" id="{80C810D1-E82D-40FC-97FC-0E9AB8BE3A8F}"/>
            </a:ext>
          </a:extLst>
        </xdr:cNvPr>
        <xdr:cNvSpPr/>
      </xdr:nvSpPr>
      <xdr:spPr>
        <a:xfrm>
          <a:off x="2857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74" name="フローチャート: 判断 173">
          <a:extLst>
            <a:ext uri="{FF2B5EF4-FFF2-40B4-BE49-F238E27FC236}">
              <a16:creationId xmlns:a16="http://schemas.microsoft.com/office/drawing/2014/main" id="{D12314DC-5AF5-4F12-BF1B-E5C7BD403D25}"/>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75" name="フローチャート: 判断 174">
          <a:extLst>
            <a:ext uri="{FF2B5EF4-FFF2-40B4-BE49-F238E27FC236}">
              <a16:creationId xmlns:a16="http://schemas.microsoft.com/office/drawing/2014/main" id="{B08FF2BB-1EEF-446B-B51B-4BF1A02E2191}"/>
            </a:ext>
          </a:extLst>
        </xdr:cNvPr>
        <xdr:cNvSpPr/>
      </xdr:nvSpPr>
      <xdr:spPr>
        <a:xfrm>
          <a:off x="1079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34ECFE2F-5E74-4773-BBA9-84AE4BD92F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6F404B87-9E1F-42F1-BD0D-0A19A4D9319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94BF7329-38BF-487C-8120-6337D237A05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4CC2C3D-5FCF-48A7-8EE5-BB405A46C8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277E197-4441-4063-9498-262F549D4BD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1" name="楕円 180">
          <a:extLst>
            <a:ext uri="{FF2B5EF4-FFF2-40B4-BE49-F238E27FC236}">
              <a16:creationId xmlns:a16="http://schemas.microsoft.com/office/drawing/2014/main" id="{FBFB0E60-B229-4F59-8EFE-A13625A5E1F1}"/>
            </a:ext>
          </a:extLst>
        </xdr:cNvPr>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19067</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A3B87EE1-422F-453A-A77A-183099DDA000}"/>
            </a:ext>
          </a:extLst>
        </xdr:cNvPr>
        <xdr:cNvSpPr txBox="1"/>
      </xdr:nvSpPr>
      <xdr:spPr>
        <a:xfrm>
          <a:off x="4673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33782</xdr:rowOff>
    </xdr:from>
    <xdr:to>
      <xdr:col>20</xdr:col>
      <xdr:colOff>38100</xdr:colOff>
      <xdr:row>57</xdr:row>
      <xdr:rowOff>135382</xdr:rowOff>
    </xdr:to>
    <xdr:sp macro="" textlink="">
      <xdr:nvSpPr>
        <xdr:cNvPr id="183" name="楕円 182">
          <a:extLst>
            <a:ext uri="{FF2B5EF4-FFF2-40B4-BE49-F238E27FC236}">
              <a16:creationId xmlns:a16="http://schemas.microsoft.com/office/drawing/2014/main" id="{821E00E4-D20C-4EAF-83D3-2AF4D63530EF}"/>
            </a:ext>
          </a:extLst>
        </xdr:cNvPr>
        <xdr:cNvSpPr/>
      </xdr:nvSpPr>
      <xdr:spPr>
        <a:xfrm>
          <a:off x="37465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84582</xdr:rowOff>
    </xdr:from>
    <xdr:to>
      <xdr:col>24</xdr:col>
      <xdr:colOff>63500</xdr:colOff>
      <xdr:row>60</xdr:row>
      <xdr:rowOff>91440</xdr:rowOff>
    </xdr:to>
    <xdr:cxnSp macro="">
      <xdr:nvCxnSpPr>
        <xdr:cNvPr id="184" name="直線コネクタ 183">
          <a:extLst>
            <a:ext uri="{FF2B5EF4-FFF2-40B4-BE49-F238E27FC236}">
              <a16:creationId xmlns:a16="http://schemas.microsoft.com/office/drawing/2014/main" id="{0E901A17-61C7-45DF-A9E7-8923A16BDDB6}"/>
            </a:ext>
          </a:extLst>
        </xdr:cNvPr>
        <xdr:cNvCxnSpPr/>
      </xdr:nvCxnSpPr>
      <xdr:spPr>
        <a:xfrm>
          <a:off x="3797300" y="9857232"/>
          <a:ext cx="8382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152654</xdr:rowOff>
    </xdr:from>
    <xdr:to>
      <xdr:col>15</xdr:col>
      <xdr:colOff>101600</xdr:colOff>
      <xdr:row>56</xdr:row>
      <xdr:rowOff>82804</xdr:rowOff>
    </xdr:to>
    <xdr:sp macro="" textlink="">
      <xdr:nvSpPr>
        <xdr:cNvPr id="185" name="楕円 184">
          <a:extLst>
            <a:ext uri="{FF2B5EF4-FFF2-40B4-BE49-F238E27FC236}">
              <a16:creationId xmlns:a16="http://schemas.microsoft.com/office/drawing/2014/main" id="{BD07C149-7437-42DD-AEF9-D67B1B10A156}"/>
            </a:ext>
          </a:extLst>
        </xdr:cNvPr>
        <xdr:cNvSpPr/>
      </xdr:nvSpPr>
      <xdr:spPr>
        <a:xfrm>
          <a:off x="2857500" y="95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32004</xdr:rowOff>
    </xdr:from>
    <xdr:to>
      <xdr:col>19</xdr:col>
      <xdr:colOff>177800</xdr:colOff>
      <xdr:row>57</xdr:row>
      <xdr:rowOff>84582</xdr:rowOff>
    </xdr:to>
    <xdr:cxnSp macro="">
      <xdr:nvCxnSpPr>
        <xdr:cNvPr id="186" name="直線コネクタ 185">
          <a:extLst>
            <a:ext uri="{FF2B5EF4-FFF2-40B4-BE49-F238E27FC236}">
              <a16:creationId xmlns:a16="http://schemas.microsoft.com/office/drawing/2014/main" id="{D678C300-0420-4526-97CD-C0C1623B09B6}"/>
            </a:ext>
          </a:extLst>
        </xdr:cNvPr>
        <xdr:cNvCxnSpPr/>
      </xdr:nvCxnSpPr>
      <xdr:spPr>
        <a:xfrm>
          <a:off x="2908300" y="963320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15494</xdr:rowOff>
    </xdr:from>
    <xdr:to>
      <xdr:col>6</xdr:col>
      <xdr:colOff>38100</xdr:colOff>
      <xdr:row>59</xdr:row>
      <xdr:rowOff>117094</xdr:rowOff>
    </xdr:to>
    <xdr:sp macro="" textlink="">
      <xdr:nvSpPr>
        <xdr:cNvPr id="187" name="楕円 186">
          <a:extLst>
            <a:ext uri="{FF2B5EF4-FFF2-40B4-BE49-F238E27FC236}">
              <a16:creationId xmlns:a16="http://schemas.microsoft.com/office/drawing/2014/main" id="{E28B8435-2554-4ABC-8CD2-E1B86839EAAA}"/>
            </a:ext>
          </a:extLst>
        </xdr:cNvPr>
        <xdr:cNvSpPr/>
      </xdr:nvSpPr>
      <xdr:spPr>
        <a:xfrm>
          <a:off x="1079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39641</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870B50F6-868C-4F1D-9D24-DFFA87A412A1}"/>
            </a:ext>
          </a:extLst>
        </xdr:cNvPr>
        <xdr:cNvSpPr txBox="1"/>
      </xdr:nvSpPr>
      <xdr:spPr>
        <a:xfrm>
          <a:off x="35820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12209</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62FE4B0B-497C-4858-AFC2-1D76778AD754}"/>
            </a:ext>
          </a:extLst>
        </xdr:cNvPr>
        <xdr:cNvSpPr txBox="1"/>
      </xdr:nvSpPr>
      <xdr:spPr>
        <a:xfrm>
          <a:off x="2705744" y="1012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BD054658-694C-45A4-91F8-CF070F3A981A}"/>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23893</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5EBE67EE-50A8-4143-8133-2E8B7CDDB8D2}"/>
            </a:ext>
          </a:extLst>
        </xdr:cNvPr>
        <xdr:cNvSpPr txBox="1"/>
      </xdr:nvSpPr>
      <xdr:spPr>
        <a:xfrm>
          <a:off x="927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151909</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BDF5E53C-3377-4D00-AB7E-50F132E6642E}"/>
            </a:ext>
          </a:extLst>
        </xdr:cNvPr>
        <xdr:cNvSpPr txBox="1"/>
      </xdr:nvSpPr>
      <xdr:spPr>
        <a:xfrm>
          <a:off x="3582044" y="95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99331</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16CCE2C1-6F9E-4697-8E04-5E3C20038540}"/>
            </a:ext>
          </a:extLst>
        </xdr:cNvPr>
        <xdr:cNvSpPr txBox="1"/>
      </xdr:nvSpPr>
      <xdr:spPr>
        <a:xfrm>
          <a:off x="2705744" y="935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108221</xdr:rowOff>
    </xdr:from>
    <xdr:ext cx="405111" cy="259045"/>
    <xdr:sp macro="" textlink="">
      <xdr:nvSpPr>
        <xdr:cNvPr id="194" name="n_4mainValue【橋りょう・トンネル】&#10;有形固定資産減価償却率">
          <a:extLst>
            <a:ext uri="{FF2B5EF4-FFF2-40B4-BE49-F238E27FC236}">
              <a16:creationId xmlns:a16="http://schemas.microsoft.com/office/drawing/2014/main" id="{CC3FFE90-76C1-4DFB-B82F-71459A3C7662}"/>
            </a:ext>
          </a:extLst>
        </xdr:cNvPr>
        <xdr:cNvSpPr txBox="1"/>
      </xdr:nvSpPr>
      <xdr:spPr>
        <a:xfrm>
          <a:off x="927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3629E00E-DF62-4614-8AF6-950E51AA91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C8BD6FBF-51F8-4DFB-975B-9D33D418B98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D9FF62B-95F6-4DBC-BA53-985E82EBD50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5041CA26-3907-4BFA-B47E-6DFF988DF0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FEB75669-0B23-4312-811C-D85200C537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68EA9626-7BA1-4A24-A579-63945460213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8DA416BB-88A0-42C8-8D94-7AAFC1E7E1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BF9911BF-B67A-4E47-8CEA-29D11CECF32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37A86DCB-677F-461C-85A2-3A400B3EC7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25C03E2F-F82A-46D6-8DF4-D8B4AD68C67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a:extLst>
            <a:ext uri="{FF2B5EF4-FFF2-40B4-BE49-F238E27FC236}">
              <a16:creationId xmlns:a16="http://schemas.microsoft.com/office/drawing/2014/main" id="{D2AE9F06-F33E-4547-840E-20E44990228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a:extLst>
            <a:ext uri="{FF2B5EF4-FFF2-40B4-BE49-F238E27FC236}">
              <a16:creationId xmlns:a16="http://schemas.microsoft.com/office/drawing/2014/main" id="{D9CDEEDF-AE31-444B-87BA-08D37453910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a:extLst>
            <a:ext uri="{FF2B5EF4-FFF2-40B4-BE49-F238E27FC236}">
              <a16:creationId xmlns:a16="http://schemas.microsoft.com/office/drawing/2014/main" id="{12C664D6-F8CA-4DE2-9051-E0B18A633B4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8" name="テキスト ボックス 207">
          <a:extLst>
            <a:ext uri="{FF2B5EF4-FFF2-40B4-BE49-F238E27FC236}">
              <a16:creationId xmlns:a16="http://schemas.microsoft.com/office/drawing/2014/main" id="{B6DB034A-C2DF-4E9E-BD09-F85C17283B49}"/>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a:extLst>
            <a:ext uri="{FF2B5EF4-FFF2-40B4-BE49-F238E27FC236}">
              <a16:creationId xmlns:a16="http://schemas.microsoft.com/office/drawing/2014/main" id="{F4CBA7A5-54FC-4290-8F95-E7298CF9F15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0" name="テキスト ボックス 209">
          <a:extLst>
            <a:ext uri="{FF2B5EF4-FFF2-40B4-BE49-F238E27FC236}">
              <a16:creationId xmlns:a16="http://schemas.microsoft.com/office/drawing/2014/main" id="{C55F0343-7C13-4B0D-A342-AC78AB62207A}"/>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a:extLst>
            <a:ext uri="{FF2B5EF4-FFF2-40B4-BE49-F238E27FC236}">
              <a16:creationId xmlns:a16="http://schemas.microsoft.com/office/drawing/2014/main" id="{8B53489A-AA20-4B44-AE43-2905EA960E5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2" name="テキスト ボックス 211">
          <a:extLst>
            <a:ext uri="{FF2B5EF4-FFF2-40B4-BE49-F238E27FC236}">
              <a16:creationId xmlns:a16="http://schemas.microsoft.com/office/drawing/2014/main" id="{F8E90F04-9477-49DD-889A-A05AA4594F1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a:extLst>
            <a:ext uri="{FF2B5EF4-FFF2-40B4-BE49-F238E27FC236}">
              <a16:creationId xmlns:a16="http://schemas.microsoft.com/office/drawing/2014/main" id="{439C6D64-FA33-4C38-967A-8297C5DC4F4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4" name="テキスト ボックス 213">
          <a:extLst>
            <a:ext uri="{FF2B5EF4-FFF2-40B4-BE49-F238E27FC236}">
              <a16:creationId xmlns:a16="http://schemas.microsoft.com/office/drawing/2014/main" id="{CBD1BAA3-8831-43C9-A10B-5A5143BB0428}"/>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a:extLst>
            <a:ext uri="{FF2B5EF4-FFF2-40B4-BE49-F238E27FC236}">
              <a16:creationId xmlns:a16="http://schemas.microsoft.com/office/drawing/2014/main" id="{5DAD9303-037E-412A-BB40-5CF6151C0C4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6" name="テキスト ボックス 215">
          <a:extLst>
            <a:ext uri="{FF2B5EF4-FFF2-40B4-BE49-F238E27FC236}">
              <a16:creationId xmlns:a16="http://schemas.microsoft.com/office/drawing/2014/main" id="{8AA40BEA-4461-4FAC-B129-B6B33F0422A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B2258D14-FC1B-422C-B66E-1BA99A67AA6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B2E98483-8346-4BBE-A49E-A7D18AD6036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1A350DD7-448A-4F9D-91AB-317EAC753A5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20" name="直線コネクタ 219">
          <a:extLst>
            <a:ext uri="{FF2B5EF4-FFF2-40B4-BE49-F238E27FC236}">
              <a16:creationId xmlns:a16="http://schemas.microsoft.com/office/drawing/2014/main" id="{0BDFA672-FC1F-4795-A9B2-3A58AADA7E32}"/>
            </a:ext>
          </a:extLst>
        </xdr:cNvPr>
        <xdr:cNvCxnSpPr/>
      </xdr:nvCxnSpPr>
      <xdr:spPr>
        <a:xfrm flipV="1">
          <a:off x="10476865" y="9422599"/>
          <a:ext cx="0" cy="16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21" name="【橋りょう・トンネル】&#10;一人当たり有形固定資産（償却資産）額最小値テキスト">
          <a:extLst>
            <a:ext uri="{FF2B5EF4-FFF2-40B4-BE49-F238E27FC236}">
              <a16:creationId xmlns:a16="http://schemas.microsoft.com/office/drawing/2014/main" id="{7DAD57CE-DE02-47ED-A2B4-E7A6B1A2E3C6}"/>
            </a:ext>
          </a:extLst>
        </xdr:cNvPr>
        <xdr:cNvSpPr txBox="1"/>
      </xdr:nvSpPr>
      <xdr:spPr>
        <a:xfrm>
          <a:off x="10515600" y="110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22" name="直線コネクタ 221">
          <a:extLst>
            <a:ext uri="{FF2B5EF4-FFF2-40B4-BE49-F238E27FC236}">
              <a16:creationId xmlns:a16="http://schemas.microsoft.com/office/drawing/2014/main" id="{C600A2B6-5916-40F4-9368-550E36A972B1}"/>
            </a:ext>
          </a:extLst>
        </xdr:cNvPr>
        <xdr:cNvCxnSpPr/>
      </xdr:nvCxnSpPr>
      <xdr:spPr>
        <a:xfrm>
          <a:off x="10388600" y="110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E043017E-44F4-4D3B-ADF5-0895D4C26397}"/>
            </a:ext>
          </a:extLst>
        </xdr:cNvPr>
        <xdr:cNvSpPr txBox="1"/>
      </xdr:nvSpPr>
      <xdr:spPr>
        <a:xfrm>
          <a:off x="10515600" y="9197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24" name="直線コネクタ 223">
          <a:extLst>
            <a:ext uri="{FF2B5EF4-FFF2-40B4-BE49-F238E27FC236}">
              <a16:creationId xmlns:a16="http://schemas.microsoft.com/office/drawing/2014/main" id="{60AB0D56-1F79-4450-82F6-5F1B2D84422A}"/>
            </a:ext>
          </a:extLst>
        </xdr:cNvPr>
        <xdr:cNvCxnSpPr/>
      </xdr:nvCxnSpPr>
      <xdr:spPr>
        <a:xfrm>
          <a:off x="10388600" y="94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43733</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A95F60B8-320C-4352-BFCE-92A6D8549C34}"/>
            </a:ext>
          </a:extLst>
        </xdr:cNvPr>
        <xdr:cNvSpPr txBox="1"/>
      </xdr:nvSpPr>
      <xdr:spPr>
        <a:xfrm>
          <a:off x="10515600" y="10330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26" name="フローチャート: 判断 225">
          <a:extLst>
            <a:ext uri="{FF2B5EF4-FFF2-40B4-BE49-F238E27FC236}">
              <a16:creationId xmlns:a16="http://schemas.microsoft.com/office/drawing/2014/main" id="{04209A22-2B27-475F-AEBE-7F8D0C4E7725}"/>
            </a:ext>
          </a:extLst>
        </xdr:cNvPr>
        <xdr:cNvSpPr/>
      </xdr:nvSpPr>
      <xdr:spPr>
        <a:xfrm>
          <a:off x="10426700" y="1047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27" name="フローチャート: 判断 226">
          <a:extLst>
            <a:ext uri="{FF2B5EF4-FFF2-40B4-BE49-F238E27FC236}">
              <a16:creationId xmlns:a16="http://schemas.microsoft.com/office/drawing/2014/main" id="{FCA55F71-CB6B-402D-AF86-6B94D9E3A5F4}"/>
            </a:ext>
          </a:extLst>
        </xdr:cNvPr>
        <xdr:cNvSpPr/>
      </xdr:nvSpPr>
      <xdr:spPr>
        <a:xfrm>
          <a:off x="95885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28" name="フローチャート: 判断 227">
          <a:extLst>
            <a:ext uri="{FF2B5EF4-FFF2-40B4-BE49-F238E27FC236}">
              <a16:creationId xmlns:a16="http://schemas.microsoft.com/office/drawing/2014/main" id="{D34CCAB0-BCD2-4559-9565-FDA1F1139123}"/>
            </a:ext>
          </a:extLst>
        </xdr:cNvPr>
        <xdr:cNvSpPr/>
      </xdr:nvSpPr>
      <xdr:spPr>
        <a:xfrm>
          <a:off x="8699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29" name="フローチャート: 判断 228">
          <a:extLst>
            <a:ext uri="{FF2B5EF4-FFF2-40B4-BE49-F238E27FC236}">
              <a16:creationId xmlns:a16="http://schemas.microsoft.com/office/drawing/2014/main" id="{BD409AC6-7A58-476F-BB89-E121EB213AAE}"/>
            </a:ext>
          </a:extLst>
        </xdr:cNvPr>
        <xdr:cNvSpPr/>
      </xdr:nvSpPr>
      <xdr:spPr>
        <a:xfrm>
          <a:off x="7810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30" name="フローチャート: 判断 229">
          <a:extLst>
            <a:ext uri="{FF2B5EF4-FFF2-40B4-BE49-F238E27FC236}">
              <a16:creationId xmlns:a16="http://schemas.microsoft.com/office/drawing/2014/main" id="{917CFBDC-516D-4E9B-A8EC-B8E701EFD605}"/>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3D00802F-63A8-4BC5-A9E1-FB74C1DD979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587C862E-D973-4AC9-A124-1F87197FE5E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2C654AA-21C3-4503-9D4C-42FB64DB2D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BFD86872-BD8C-46A2-AE08-88FD89CA24E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A272946-0F2D-4527-B70D-CE97ABCA44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9129</xdr:rowOff>
    </xdr:from>
    <xdr:to>
      <xdr:col>55</xdr:col>
      <xdr:colOff>50800</xdr:colOff>
      <xdr:row>64</xdr:row>
      <xdr:rowOff>110729</xdr:rowOff>
    </xdr:to>
    <xdr:sp macro="" textlink="">
      <xdr:nvSpPr>
        <xdr:cNvPr id="236" name="楕円 235">
          <a:extLst>
            <a:ext uri="{FF2B5EF4-FFF2-40B4-BE49-F238E27FC236}">
              <a16:creationId xmlns:a16="http://schemas.microsoft.com/office/drawing/2014/main" id="{4D3ADB6F-004D-4D20-8F44-E588C94426EC}"/>
            </a:ext>
          </a:extLst>
        </xdr:cNvPr>
        <xdr:cNvSpPr/>
      </xdr:nvSpPr>
      <xdr:spPr>
        <a:xfrm>
          <a:off x="10426700" y="1098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95506</xdr:rowOff>
    </xdr:from>
    <xdr:ext cx="534377" cy="259045"/>
    <xdr:sp macro="" textlink="">
      <xdr:nvSpPr>
        <xdr:cNvPr id="237" name="【橋りょう・トンネル】&#10;一人当たり有形固定資産（償却資産）額該当値テキスト">
          <a:extLst>
            <a:ext uri="{FF2B5EF4-FFF2-40B4-BE49-F238E27FC236}">
              <a16:creationId xmlns:a16="http://schemas.microsoft.com/office/drawing/2014/main" id="{9FAB010F-34AD-4190-B7C6-61013E599ED7}"/>
            </a:ext>
          </a:extLst>
        </xdr:cNvPr>
        <xdr:cNvSpPr txBox="1"/>
      </xdr:nvSpPr>
      <xdr:spPr>
        <a:xfrm>
          <a:off x="10515600" y="108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170796</xdr:rowOff>
    </xdr:from>
    <xdr:to>
      <xdr:col>50</xdr:col>
      <xdr:colOff>165100</xdr:colOff>
      <xdr:row>64</xdr:row>
      <xdr:rowOff>100946</xdr:rowOff>
    </xdr:to>
    <xdr:sp macro="" textlink="">
      <xdr:nvSpPr>
        <xdr:cNvPr id="238" name="楕円 237">
          <a:extLst>
            <a:ext uri="{FF2B5EF4-FFF2-40B4-BE49-F238E27FC236}">
              <a16:creationId xmlns:a16="http://schemas.microsoft.com/office/drawing/2014/main" id="{8D9BEBB7-CA0E-4A24-823C-301F4E95C28E}"/>
            </a:ext>
          </a:extLst>
        </xdr:cNvPr>
        <xdr:cNvSpPr/>
      </xdr:nvSpPr>
      <xdr:spPr>
        <a:xfrm>
          <a:off x="9588500" y="1097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50146</xdr:rowOff>
    </xdr:from>
    <xdr:to>
      <xdr:col>55</xdr:col>
      <xdr:colOff>0</xdr:colOff>
      <xdr:row>64</xdr:row>
      <xdr:rowOff>59929</xdr:rowOff>
    </xdr:to>
    <xdr:cxnSp macro="">
      <xdr:nvCxnSpPr>
        <xdr:cNvPr id="239" name="直線コネクタ 238">
          <a:extLst>
            <a:ext uri="{FF2B5EF4-FFF2-40B4-BE49-F238E27FC236}">
              <a16:creationId xmlns:a16="http://schemas.microsoft.com/office/drawing/2014/main" id="{42D80061-DC23-4F2B-BB57-E136BBED907B}"/>
            </a:ext>
          </a:extLst>
        </xdr:cNvPr>
        <xdr:cNvCxnSpPr/>
      </xdr:nvCxnSpPr>
      <xdr:spPr>
        <a:xfrm>
          <a:off x="9639300" y="11022946"/>
          <a:ext cx="8382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165795</xdr:rowOff>
    </xdr:from>
    <xdr:to>
      <xdr:col>46</xdr:col>
      <xdr:colOff>38100</xdr:colOff>
      <xdr:row>64</xdr:row>
      <xdr:rowOff>95945</xdr:rowOff>
    </xdr:to>
    <xdr:sp macro="" textlink="">
      <xdr:nvSpPr>
        <xdr:cNvPr id="240" name="楕円 239">
          <a:extLst>
            <a:ext uri="{FF2B5EF4-FFF2-40B4-BE49-F238E27FC236}">
              <a16:creationId xmlns:a16="http://schemas.microsoft.com/office/drawing/2014/main" id="{2EF1B71E-ADBB-44F5-AE6E-20A4B8892CF3}"/>
            </a:ext>
          </a:extLst>
        </xdr:cNvPr>
        <xdr:cNvSpPr/>
      </xdr:nvSpPr>
      <xdr:spPr>
        <a:xfrm>
          <a:off x="8699500" y="109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45145</xdr:rowOff>
    </xdr:from>
    <xdr:to>
      <xdr:col>50</xdr:col>
      <xdr:colOff>114300</xdr:colOff>
      <xdr:row>64</xdr:row>
      <xdr:rowOff>50146</xdr:rowOff>
    </xdr:to>
    <xdr:cxnSp macro="">
      <xdr:nvCxnSpPr>
        <xdr:cNvPr id="241" name="直線コネクタ 240">
          <a:extLst>
            <a:ext uri="{FF2B5EF4-FFF2-40B4-BE49-F238E27FC236}">
              <a16:creationId xmlns:a16="http://schemas.microsoft.com/office/drawing/2014/main" id="{B036DF69-4D31-4D4D-8991-CB63B3C9F62B}"/>
            </a:ext>
          </a:extLst>
        </xdr:cNvPr>
        <xdr:cNvCxnSpPr/>
      </xdr:nvCxnSpPr>
      <xdr:spPr>
        <a:xfrm>
          <a:off x="8750300" y="11017945"/>
          <a:ext cx="889000" cy="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17937</xdr:rowOff>
    </xdr:from>
    <xdr:to>
      <xdr:col>36</xdr:col>
      <xdr:colOff>165100</xdr:colOff>
      <xdr:row>64</xdr:row>
      <xdr:rowOff>119537</xdr:rowOff>
    </xdr:to>
    <xdr:sp macro="" textlink="">
      <xdr:nvSpPr>
        <xdr:cNvPr id="242" name="楕円 241">
          <a:extLst>
            <a:ext uri="{FF2B5EF4-FFF2-40B4-BE49-F238E27FC236}">
              <a16:creationId xmlns:a16="http://schemas.microsoft.com/office/drawing/2014/main" id="{65E1E3D1-6772-4792-9F49-9D030A59A51E}"/>
            </a:ext>
          </a:extLst>
        </xdr:cNvPr>
        <xdr:cNvSpPr/>
      </xdr:nvSpPr>
      <xdr:spPr>
        <a:xfrm>
          <a:off x="6921500" y="1099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18321</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7096618F-69F6-4C16-94F6-EE2F9D1B66A8}"/>
            </a:ext>
          </a:extLst>
        </xdr:cNvPr>
        <xdr:cNvSpPr txBox="1"/>
      </xdr:nvSpPr>
      <xdr:spPr>
        <a:xfrm>
          <a:off x="9327095" y="1030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28303</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A4F320B3-36E0-41F5-A031-B79CD45F1501}"/>
            </a:ext>
          </a:extLst>
        </xdr:cNvPr>
        <xdr:cNvSpPr txBox="1"/>
      </xdr:nvSpPr>
      <xdr:spPr>
        <a:xfrm>
          <a:off x="8450795" y="1031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37468</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77AD0463-810F-4B34-A481-1D26474E1E74}"/>
            </a:ext>
          </a:extLst>
        </xdr:cNvPr>
        <xdr:cNvSpPr txBox="1"/>
      </xdr:nvSpPr>
      <xdr:spPr>
        <a:xfrm>
          <a:off x="7561795" y="1032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13161C62-06CD-4526-A41B-EE5CFF17FB95}"/>
            </a:ext>
          </a:extLst>
        </xdr:cNvPr>
        <xdr:cNvSpPr txBox="1"/>
      </xdr:nvSpPr>
      <xdr:spPr>
        <a:xfrm>
          <a:off x="6672795" y="103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92073</xdr:rowOff>
    </xdr:from>
    <xdr:ext cx="534377" cy="259045"/>
    <xdr:sp macro="" textlink="">
      <xdr:nvSpPr>
        <xdr:cNvPr id="247" name="n_1mainValue【橋りょう・トンネル】&#10;一人当たり有形固定資産（償却資産）額">
          <a:extLst>
            <a:ext uri="{FF2B5EF4-FFF2-40B4-BE49-F238E27FC236}">
              <a16:creationId xmlns:a16="http://schemas.microsoft.com/office/drawing/2014/main" id="{6FE890D7-043B-4B6C-8702-2DA59BA17085}"/>
            </a:ext>
          </a:extLst>
        </xdr:cNvPr>
        <xdr:cNvSpPr txBox="1"/>
      </xdr:nvSpPr>
      <xdr:spPr>
        <a:xfrm>
          <a:off x="9359411" y="1106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87072</xdr:rowOff>
    </xdr:from>
    <xdr:ext cx="534377" cy="259045"/>
    <xdr:sp macro="" textlink="">
      <xdr:nvSpPr>
        <xdr:cNvPr id="248" name="n_2mainValue【橋りょう・トンネル】&#10;一人当たり有形固定資産（償却資産）額">
          <a:extLst>
            <a:ext uri="{FF2B5EF4-FFF2-40B4-BE49-F238E27FC236}">
              <a16:creationId xmlns:a16="http://schemas.microsoft.com/office/drawing/2014/main" id="{142F50AA-27A7-43B9-8F1F-D953A4FE54A4}"/>
            </a:ext>
          </a:extLst>
        </xdr:cNvPr>
        <xdr:cNvSpPr txBox="1"/>
      </xdr:nvSpPr>
      <xdr:spPr>
        <a:xfrm>
          <a:off x="8483111" y="1105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110664</xdr:rowOff>
    </xdr:from>
    <xdr:ext cx="534377" cy="259045"/>
    <xdr:sp macro="" textlink="">
      <xdr:nvSpPr>
        <xdr:cNvPr id="249" name="n_4mainValue【橋りょう・トンネル】&#10;一人当たり有形固定資産（償却資産）額">
          <a:extLst>
            <a:ext uri="{FF2B5EF4-FFF2-40B4-BE49-F238E27FC236}">
              <a16:creationId xmlns:a16="http://schemas.microsoft.com/office/drawing/2014/main" id="{196F49E1-3785-46E7-88CC-CD1369402B79}"/>
            </a:ext>
          </a:extLst>
        </xdr:cNvPr>
        <xdr:cNvSpPr txBox="1"/>
      </xdr:nvSpPr>
      <xdr:spPr>
        <a:xfrm>
          <a:off x="6705111" y="1108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F484F280-B203-4492-9C1B-E036D5BD81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C8DC66C9-1943-4916-A63F-B041F28DC5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22DE94B8-E1E4-4381-9FC8-E71DB5A2ACA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BF185895-68D4-47FA-BBE7-CDF5F09E984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ADDA911F-A1C6-4227-A577-B5BB2EE656B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BA5D4411-40A0-46FE-BF3B-82964480D6B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6BC162CB-DD85-4574-AA41-D6478474F78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53AFB6D1-4DF5-4F8A-9E1B-26A3AB40CE6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CF315F70-F442-457B-82B7-C7160C601C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37ADF63E-B2C2-4C71-9667-C49F6E5111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40C21521-9B0D-4FD5-85DB-BC8933D3EB8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C8E03225-4C8B-4F4A-AA7A-F3E6498EEFB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62" name="テキスト ボックス 261">
          <a:extLst>
            <a:ext uri="{FF2B5EF4-FFF2-40B4-BE49-F238E27FC236}">
              <a16:creationId xmlns:a16="http://schemas.microsoft.com/office/drawing/2014/main" id="{DE31A554-4584-4833-9BE3-CD6DA74BF42C}"/>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968AC978-A997-4940-A8B4-00750490C71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4817C126-BAA9-4DE3-B3E5-57DCD5FEA97B}"/>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D6F1237B-2559-4D6E-9811-120FEBEDD8B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35718ADF-43F1-4CB9-9406-0F14639B77FB}"/>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19C49D04-E31B-4FBC-A56D-869B0B6DA155}"/>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78B34BF8-D16D-44B0-9ECF-C40E1B45AC1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56AE94BC-8E32-4E46-8EA4-42BCB09B067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2BDE680F-AF80-44DE-82FC-B4C8ED5CEB0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232198C9-40B2-4BF6-BA35-9EE697D114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72" name="直線コネクタ 271">
          <a:extLst>
            <a:ext uri="{FF2B5EF4-FFF2-40B4-BE49-F238E27FC236}">
              <a16:creationId xmlns:a16="http://schemas.microsoft.com/office/drawing/2014/main" id="{33E66B94-BF12-43EB-A6CE-77E6AA0C025E}"/>
            </a:ext>
          </a:extLst>
        </xdr:cNvPr>
        <xdr:cNvCxnSpPr/>
      </xdr:nvCxnSpPr>
      <xdr:spPr>
        <a:xfrm flipV="1">
          <a:off x="4634865" y="1359408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73" name="【公営住宅】&#10;有形固定資産減価償却率最小値テキスト">
          <a:extLst>
            <a:ext uri="{FF2B5EF4-FFF2-40B4-BE49-F238E27FC236}">
              <a16:creationId xmlns:a16="http://schemas.microsoft.com/office/drawing/2014/main" id="{35297526-B2BA-48E1-9F0F-B555C9892D60}"/>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74" name="直線コネクタ 273">
          <a:extLst>
            <a:ext uri="{FF2B5EF4-FFF2-40B4-BE49-F238E27FC236}">
              <a16:creationId xmlns:a16="http://schemas.microsoft.com/office/drawing/2014/main" id="{7D48AF26-E1EB-4A40-9091-DA20576CFE4E}"/>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75" name="【公営住宅】&#10;有形固定資産減価償却率最大値テキスト">
          <a:extLst>
            <a:ext uri="{FF2B5EF4-FFF2-40B4-BE49-F238E27FC236}">
              <a16:creationId xmlns:a16="http://schemas.microsoft.com/office/drawing/2014/main" id="{0344303D-F017-4D5D-B5BC-D92FE113392B}"/>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76" name="直線コネクタ 275">
          <a:extLst>
            <a:ext uri="{FF2B5EF4-FFF2-40B4-BE49-F238E27FC236}">
              <a16:creationId xmlns:a16="http://schemas.microsoft.com/office/drawing/2014/main" id="{40CA8AEB-DC20-40E8-89C3-289857BD8DA5}"/>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96029</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EFFC959B-1E5F-4EE3-83CF-2818FC5DD863}"/>
            </a:ext>
          </a:extLst>
        </xdr:cNvPr>
        <xdr:cNvSpPr txBox="1"/>
      </xdr:nvSpPr>
      <xdr:spPr>
        <a:xfrm>
          <a:off x="4673600" y="1398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78" name="フローチャート: 判断 277">
          <a:extLst>
            <a:ext uri="{FF2B5EF4-FFF2-40B4-BE49-F238E27FC236}">
              <a16:creationId xmlns:a16="http://schemas.microsoft.com/office/drawing/2014/main" id="{710A33BF-39CF-4C5B-A74D-128C48509349}"/>
            </a:ext>
          </a:extLst>
        </xdr:cNvPr>
        <xdr:cNvSpPr/>
      </xdr:nvSpPr>
      <xdr:spPr>
        <a:xfrm>
          <a:off x="45847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79" name="フローチャート: 判断 278">
          <a:extLst>
            <a:ext uri="{FF2B5EF4-FFF2-40B4-BE49-F238E27FC236}">
              <a16:creationId xmlns:a16="http://schemas.microsoft.com/office/drawing/2014/main" id="{7C82DA5D-D997-40B5-B8D7-BFA932AFA32F}"/>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80" name="フローチャート: 判断 279">
          <a:extLst>
            <a:ext uri="{FF2B5EF4-FFF2-40B4-BE49-F238E27FC236}">
              <a16:creationId xmlns:a16="http://schemas.microsoft.com/office/drawing/2014/main" id="{614EF38B-6C98-46C7-BD97-7F1D7BB82380}"/>
            </a:ext>
          </a:extLst>
        </xdr:cNvPr>
        <xdr:cNvSpPr/>
      </xdr:nvSpPr>
      <xdr:spPr>
        <a:xfrm>
          <a:off x="2857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81" name="フローチャート: 判断 280">
          <a:extLst>
            <a:ext uri="{FF2B5EF4-FFF2-40B4-BE49-F238E27FC236}">
              <a16:creationId xmlns:a16="http://schemas.microsoft.com/office/drawing/2014/main" id="{2A140E8A-2552-45A3-AD18-F0AAD5760D97}"/>
            </a:ext>
          </a:extLst>
        </xdr:cNvPr>
        <xdr:cNvSpPr/>
      </xdr:nvSpPr>
      <xdr:spPr>
        <a:xfrm>
          <a:off x="1968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82" name="フローチャート: 判断 281">
          <a:extLst>
            <a:ext uri="{FF2B5EF4-FFF2-40B4-BE49-F238E27FC236}">
              <a16:creationId xmlns:a16="http://schemas.microsoft.com/office/drawing/2014/main" id="{C79F8498-8E69-46E6-B2CD-66E28A389115}"/>
            </a:ext>
          </a:extLst>
        </xdr:cNvPr>
        <xdr:cNvSpPr/>
      </xdr:nvSpPr>
      <xdr:spPr>
        <a:xfrm>
          <a:off x="1079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AD9772B8-3D26-4DDE-9E53-703C6F86A3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AC3EC691-AB3B-4D39-BD26-A369651B21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1B3F3DC0-B1E8-4B06-B525-DB04A121786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F4067A8A-F74C-4DB8-8248-9F082AB1CB6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4F00CCEA-F1E2-4BCF-B71D-15AF849B9B4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170180</xdr:rowOff>
    </xdr:from>
    <xdr:to>
      <xdr:col>24</xdr:col>
      <xdr:colOff>114300</xdr:colOff>
      <xdr:row>79</xdr:row>
      <xdr:rowOff>100330</xdr:rowOff>
    </xdr:to>
    <xdr:sp macro="" textlink="">
      <xdr:nvSpPr>
        <xdr:cNvPr id="288" name="楕円 287">
          <a:extLst>
            <a:ext uri="{FF2B5EF4-FFF2-40B4-BE49-F238E27FC236}">
              <a16:creationId xmlns:a16="http://schemas.microsoft.com/office/drawing/2014/main" id="{3FC44B84-569C-43AE-9167-9C25B3F76774}"/>
            </a:ext>
          </a:extLst>
        </xdr:cNvPr>
        <xdr:cNvSpPr/>
      </xdr:nvSpPr>
      <xdr:spPr>
        <a:xfrm>
          <a:off x="4584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123207</xdr:rowOff>
    </xdr:from>
    <xdr:ext cx="405111" cy="259045"/>
    <xdr:sp macro="" textlink="">
      <xdr:nvSpPr>
        <xdr:cNvPr id="289" name="【公営住宅】&#10;有形固定資産減価償却率該当値テキスト">
          <a:extLst>
            <a:ext uri="{FF2B5EF4-FFF2-40B4-BE49-F238E27FC236}">
              <a16:creationId xmlns:a16="http://schemas.microsoft.com/office/drawing/2014/main" id="{09F8BACB-A61C-457C-8797-47BD4BF83FD6}"/>
            </a:ext>
          </a:extLst>
        </xdr:cNvPr>
        <xdr:cNvSpPr txBox="1"/>
      </xdr:nvSpPr>
      <xdr:spPr>
        <a:xfrm>
          <a:off x="4673600" y="1349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87885</xdr:rowOff>
    </xdr:from>
    <xdr:to>
      <xdr:col>20</xdr:col>
      <xdr:colOff>38100</xdr:colOff>
      <xdr:row>79</xdr:row>
      <xdr:rowOff>18035</xdr:rowOff>
    </xdr:to>
    <xdr:sp macro="" textlink="">
      <xdr:nvSpPr>
        <xdr:cNvPr id="290" name="楕円 289">
          <a:extLst>
            <a:ext uri="{FF2B5EF4-FFF2-40B4-BE49-F238E27FC236}">
              <a16:creationId xmlns:a16="http://schemas.microsoft.com/office/drawing/2014/main" id="{972726A4-A482-4786-9546-F5F5CEF93ACD}"/>
            </a:ext>
          </a:extLst>
        </xdr:cNvPr>
        <xdr:cNvSpPr/>
      </xdr:nvSpPr>
      <xdr:spPr>
        <a:xfrm>
          <a:off x="3746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138685</xdr:rowOff>
    </xdr:from>
    <xdr:to>
      <xdr:col>24</xdr:col>
      <xdr:colOff>63500</xdr:colOff>
      <xdr:row>79</xdr:row>
      <xdr:rowOff>49530</xdr:rowOff>
    </xdr:to>
    <xdr:cxnSp macro="">
      <xdr:nvCxnSpPr>
        <xdr:cNvPr id="291" name="直線コネクタ 290">
          <a:extLst>
            <a:ext uri="{FF2B5EF4-FFF2-40B4-BE49-F238E27FC236}">
              <a16:creationId xmlns:a16="http://schemas.microsoft.com/office/drawing/2014/main" id="{B8DE3ADA-AF69-4170-8E25-F523341DFE44}"/>
            </a:ext>
          </a:extLst>
        </xdr:cNvPr>
        <xdr:cNvCxnSpPr/>
      </xdr:nvCxnSpPr>
      <xdr:spPr>
        <a:xfrm>
          <a:off x="3797300" y="13511785"/>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5587</xdr:rowOff>
    </xdr:from>
    <xdr:to>
      <xdr:col>15</xdr:col>
      <xdr:colOff>101600</xdr:colOff>
      <xdr:row>78</xdr:row>
      <xdr:rowOff>107187</xdr:rowOff>
    </xdr:to>
    <xdr:sp macro="" textlink="">
      <xdr:nvSpPr>
        <xdr:cNvPr id="292" name="楕円 291">
          <a:extLst>
            <a:ext uri="{FF2B5EF4-FFF2-40B4-BE49-F238E27FC236}">
              <a16:creationId xmlns:a16="http://schemas.microsoft.com/office/drawing/2014/main" id="{3E4ED69A-09B5-48B3-B453-A7DC62C260F9}"/>
            </a:ext>
          </a:extLst>
        </xdr:cNvPr>
        <xdr:cNvSpPr/>
      </xdr:nvSpPr>
      <xdr:spPr>
        <a:xfrm>
          <a:off x="2857500" y="133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56387</xdr:rowOff>
    </xdr:from>
    <xdr:to>
      <xdr:col>19</xdr:col>
      <xdr:colOff>177800</xdr:colOff>
      <xdr:row>78</xdr:row>
      <xdr:rowOff>138685</xdr:rowOff>
    </xdr:to>
    <xdr:cxnSp macro="">
      <xdr:nvCxnSpPr>
        <xdr:cNvPr id="293" name="直線コネクタ 292">
          <a:extLst>
            <a:ext uri="{FF2B5EF4-FFF2-40B4-BE49-F238E27FC236}">
              <a16:creationId xmlns:a16="http://schemas.microsoft.com/office/drawing/2014/main" id="{47049F17-7FC9-4AB3-8368-34068FAD3A74}"/>
            </a:ext>
          </a:extLst>
        </xdr:cNvPr>
        <xdr:cNvCxnSpPr/>
      </xdr:nvCxnSpPr>
      <xdr:spPr>
        <a:xfrm>
          <a:off x="2908300" y="134294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113030</xdr:rowOff>
    </xdr:from>
    <xdr:to>
      <xdr:col>6</xdr:col>
      <xdr:colOff>38100</xdr:colOff>
      <xdr:row>78</xdr:row>
      <xdr:rowOff>43180</xdr:rowOff>
    </xdr:to>
    <xdr:sp macro="" textlink="">
      <xdr:nvSpPr>
        <xdr:cNvPr id="294" name="楕円 293">
          <a:extLst>
            <a:ext uri="{FF2B5EF4-FFF2-40B4-BE49-F238E27FC236}">
              <a16:creationId xmlns:a16="http://schemas.microsoft.com/office/drawing/2014/main" id="{C22407B5-3E41-4AE4-96D1-86470516DD44}"/>
            </a:ext>
          </a:extLst>
        </xdr:cNvPr>
        <xdr:cNvSpPr/>
      </xdr:nvSpPr>
      <xdr:spPr>
        <a:xfrm>
          <a:off x="1079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16019</xdr:rowOff>
    </xdr:from>
    <xdr:ext cx="405111" cy="259045"/>
    <xdr:sp macro="" textlink="">
      <xdr:nvSpPr>
        <xdr:cNvPr id="295" name="n_1aveValue【公営住宅】&#10;有形固定資産減価償却率">
          <a:extLst>
            <a:ext uri="{FF2B5EF4-FFF2-40B4-BE49-F238E27FC236}">
              <a16:creationId xmlns:a16="http://schemas.microsoft.com/office/drawing/2014/main" id="{77F853D7-56CE-423F-B96A-689530DCEA83}"/>
            </a:ext>
          </a:extLst>
        </xdr:cNvPr>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109745</xdr:rowOff>
    </xdr:from>
    <xdr:ext cx="405111" cy="259045"/>
    <xdr:sp macro="" textlink="">
      <xdr:nvSpPr>
        <xdr:cNvPr id="296" name="n_2aveValue【公営住宅】&#10;有形固定資産減価償却率">
          <a:extLst>
            <a:ext uri="{FF2B5EF4-FFF2-40B4-BE49-F238E27FC236}">
              <a16:creationId xmlns:a16="http://schemas.microsoft.com/office/drawing/2014/main" id="{198A3725-BEA7-4868-BE7D-C289CFE2BD78}"/>
            </a:ext>
          </a:extLst>
        </xdr:cNvPr>
        <xdr:cNvSpPr txBox="1"/>
      </xdr:nvSpPr>
      <xdr:spPr>
        <a:xfrm>
          <a:off x="2705744" y="1399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9414</xdr:rowOff>
    </xdr:from>
    <xdr:ext cx="405111" cy="259045"/>
    <xdr:sp macro="" textlink="">
      <xdr:nvSpPr>
        <xdr:cNvPr id="297" name="n_3aveValue【公営住宅】&#10;有形固定資産減価償却率">
          <a:extLst>
            <a:ext uri="{FF2B5EF4-FFF2-40B4-BE49-F238E27FC236}">
              <a16:creationId xmlns:a16="http://schemas.microsoft.com/office/drawing/2014/main" id="{0EAAF66C-3245-4612-9377-07B6B0D66172}"/>
            </a:ext>
          </a:extLst>
        </xdr:cNvPr>
        <xdr:cNvSpPr txBox="1"/>
      </xdr:nvSpPr>
      <xdr:spPr>
        <a:xfrm>
          <a:off x="18167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4590</xdr:rowOff>
    </xdr:from>
    <xdr:ext cx="405111" cy="259045"/>
    <xdr:sp macro="" textlink="">
      <xdr:nvSpPr>
        <xdr:cNvPr id="298" name="n_4aveValue【公営住宅】&#10;有形固定資産減価償却率">
          <a:extLst>
            <a:ext uri="{FF2B5EF4-FFF2-40B4-BE49-F238E27FC236}">
              <a16:creationId xmlns:a16="http://schemas.microsoft.com/office/drawing/2014/main" id="{2684CEBB-A50D-4A71-8C6B-EF8B5633B3CE}"/>
            </a:ext>
          </a:extLst>
        </xdr:cNvPr>
        <xdr:cNvSpPr txBox="1"/>
      </xdr:nvSpPr>
      <xdr:spPr>
        <a:xfrm>
          <a:off x="927744" y="1389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34562</xdr:rowOff>
    </xdr:from>
    <xdr:ext cx="405111" cy="259045"/>
    <xdr:sp macro="" textlink="">
      <xdr:nvSpPr>
        <xdr:cNvPr id="299" name="n_1mainValue【公営住宅】&#10;有形固定資産減価償却率">
          <a:extLst>
            <a:ext uri="{FF2B5EF4-FFF2-40B4-BE49-F238E27FC236}">
              <a16:creationId xmlns:a16="http://schemas.microsoft.com/office/drawing/2014/main" id="{3274F805-5943-44F5-8535-A664C93FC2AE}"/>
            </a:ext>
          </a:extLst>
        </xdr:cNvPr>
        <xdr:cNvSpPr txBox="1"/>
      </xdr:nvSpPr>
      <xdr:spPr>
        <a:xfrm>
          <a:off x="35820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123714</xdr:rowOff>
    </xdr:from>
    <xdr:ext cx="405111" cy="259045"/>
    <xdr:sp macro="" textlink="">
      <xdr:nvSpPr>
        <xdr:cNvPr id="300" name="n_2mainValue【公営住宅】&#10;有形固定資産減価償却率">
          <a:extLst>
            <a:ext uri="{FF2B5EF4-FFF2-40B4-BE49-F238E27FC236}">
              <a16:creationId xmlns:a16="http://schemas.microsoft.com/office/drawing/2014/main" id="{98AF8EE8-F2D9-4E81-A7D6-31E92CFFC16D}"/>
            </a:ext>
          </a:extLst>
        </xdr:cNvPr>
        <xdr:cNvSpPr txBox="1"/>
      </xdr:nvSpPr>
      <xdr:spPr>
        <a:xfrm>
          <a:off x="2705744" y="13153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59707</xdr:rowOff>
    </xdr:from>
    <xdr:ext cx="405111" cy="259045"/>
    <xdr:sp macro="" textlink="">
      <xdr:nvSpPr>
        <xdr:cNvPr id="301" name="n_4mainValue【公営住宅】&#10;有形固定資産減価償却率">
          <a:extLst>
            <a:ext uri="{FF2B5EF4-FFF2-40B4-BE49-F238E27FC236}">
              <a16:creationId xmlns:a16="http://schemas.microsoft.com/office/drawing/2014/main" id="{27F6AF47-322F-436F-AB23-4BF4302E07F6}"/>
            </a:ext>
          </a:extLst>
        </xdr:cNvPr>
        <xdr:cNvSpPr txBox="1"/>
      </xdr:nvSpPr>
      <xdr:spPr>
        <a:xfrm>
          <a:off x="927744" y="1308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a:extLst>
            <a:ext uri="{FF2B5EF4-FFF2-40B4-BE49-F238E27FC236}">
              <a16:creationId xmlns:a16="http://schemas.microsoft.com/office/drawing/2014/main" id="{F19B5F74-10D0-450E-8CD7-79601F52CD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a:extLst>
            <a:ext uri="{FF2B5EF4-FFF2-40B4-BE49-F238E27FC236}">
              <a16:creationId xmlns:a16="http://schemas.microsoft.com/office/drawing/2014/main" id="{ACF3B472-68A4-4316-9842-18E18B65B47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a:extLst>
            <a:ext uri="{FF2B5EF4-FFF2-40B4-BE49-F238E27FC236}">
              <a16:creationId xmlns:a16="http://schemas.microsoft.com/office/drawing/2014/main" id="{DE021DED-4C48-46AC-815D-A0EF4779AAF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a:extLst>
            <a:ext uri="{FF2B5EF4-FFF2-40B4-BE49-F238E27FC236}">
              <a16:creationId xmlns:a16="http://schemas.microsoft.com/office/drawing/2014/main" id="{EA811C57-A461-4D68-BACC-6BDC1405958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a:extLst>
            <a:ext uri="{FF2B5EF4-FFF2-40B4-BE49-F238E27FC236}">
              <a16:creationId xmlns:a16="http://schemas.microsoft.com/office/drawing/2014/main" id="{CC94AD25-CB7E-4CB3-AFF4-110997EABAB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a:extLst>
            <a:ext uri="{FF2B5EF4-FFF2-40B4-BE49-F238E27FC236}">
              <a16:creationId xmlns:a16="http://schemas.microsoft.com/office/drawing/2014/main" id="{1EC30A91-DBA5-48BA-9F84-92C51A8F67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a:extLst>
            <a:ext uri="{FF2B5EF4-FFF2-40B4-BE49-F238E27FC236}">
              <a16:creationId xmlns:a16="http://schemas.microsoft.com/office/drawing/2014/main" id="{E25E7B1F-22E0-4224-B2DD-AC7344251B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a:extLst>
            <a:ext uri="{FF2B5EF4-FFF2-40B4-BE49-F238E27FC236}">
              <a16:creationId xmlns:a16="http://schemas.microsoft.com/office/drawing/2014/main" id="{F27C1AC3-535A-4AF7-AAA9-51019BF4182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a:extLst>
            <a:ext uri="{FF2B5EF4-FFF2-40B4-BE49-F238E27FC236}">
              <a16:creationId xmlns:a16="http://schemas.microsoft.com/office/drawing/2014/main" id="{AD5B139B-B253-457D-9EF1-10031A6F90A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a:extLst>
            <a:ext uri="{FF2B5EF4-FFF2-40B4-BE49-F238E27FC236}">
              <a16:creationId xmlns:a16="http://schemas.microsoft.com/office/drawing/2014/main" id="{A5F08F99-34E8-4E1C-8405-D4A205B132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2" name="直線コネクタ 311">
          <a:extLst>
            <a:ext uri="{FF2B5EF4-FFF2-40B4-BE49-F238E27FC236}">
              <a16:creationId xmlns:a16="http://schemas.microsoft.com/office/drawing/2014/main" id="{843FFCC4-26D4-4EBA-8431-0A3D11F3A53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3" name="テキスト ボックス 312">
          <a:extLst>
            <a:ext uri="{FF2B5EF4-FFF2-40B4-BE49-F238E27FC236}">
              <a16:creationId xmlns:a16="http://schemas.microsoft.com/office/drawing/2014/main" id="{E41FACB1-F8FA-418D-878C-064788ECF9A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4" name="直線コネクタ 313">
          <a:extLst>
            <a:ext uri="{FF2B5EF4-FFF2-40B4-BE49-F238E27FC236}">
              <a16:creationId xmlns:a16="http://schemas.microsoft.com/office/drawing/2014/main" id="{F5CA5890-3AC0-4DA1-B944-131D4629A00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5" name="テキスト ボックス 314">
          <a:extLst>
            <a:ext uri="{FF2B5EF4-FFF2-40B4-BE49-F238E27FC236}">
              <a16:creationId xmlns:a16="http://schemas.microsoft.com/office/drawing/2014/main" id="{B1D03871-EB85-440B-9826-64F0FD17D82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6" name="直線コネクタ 315">
          <a:extLst>
            <a:ext uri="{FF2B5EF4-FFF2-40B4-BE49-F238E27FC236}">
              <a16:creationId xmlns:a16="http://schemas.microsoft.com/office/drawing/2014/main" id="{BB3C5654-C12F-4493-B9BC-F82F9A97173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7" name="テキスト ボックス 316">
          <a:extLst>
            <a:ext uri="{FF2B5EF4-FFF2-40B4-BE49-F238E27FC236}">
              <a16:creationId xmlns:a16="http://schemas.microsoft.com/office/drawing/2014/main" id="{5FEBA984-6B81-427A-9F16-FB6CD0F025B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8" name="直線コネクタ 317">
          <a:extLst>
            <a:ext uri="{FF2B5EF4-FFF2-40B4-BE49-F238E27FC236}">
              <a16:creationId xmlns:a16="http://schemas.microsoft.com/office/drawing/2014/main" id="{58ECA3BC-DFF4-40DE-8CFE-5464F5C5B6C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9" name="テキスト ボックス 318">
          <a:extLst>
            <a:ext uri="{FF2B5EF4-FFF2-40B4-BE49-F238E27FC236}">
              <a16:creationId xmlns:a16="http://schemas.microsoft.com/office/drawing/2014/main" id="{42F5ED7C-CEB8-4A7E-AFF0-BBFC618D80E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0" name="直線コネクタ 319">
          <a:extLst>
            <a:ext uri="{FF2B5EF4-FFF2-40B4-BE49-F238E27FC236}">
              <a16:creationId xmlns:a16="http://schemas.microsoft.com/office/drawing/2014/main" id="{8A1CF296-392C-49CC-BADB-8B9B312F71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1" name="テキスト ボックス 320">
          <a:extLst>
            <a:ext uri="{FF2B5EF4-FFF2-40B4-BE49-F238E27FC236}">
              <a16:creationId xmlns:a16="http://schemas.microsoft.com/office/drawing/2014/main" id="{E9441E9B-57AA-435F-9647-2CD6D539B0A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2" name="【公営住宅】&#10;一人当たり面積グラフ枠">
          <a:extLst>
            <a:ext uri="{FF2B5EF4-FFF2-40B4-BE49-F238E27FC236}">
              <a16:creationId xmlns:a16="http://schemas.microsoft.com/office/drawing/2014/main" id="{91BC0C99-0EE4-426A-8F11-3CB3826813F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23" name="直線コネクタ 322">
          <a:extLst>
            <a:ext uri="{FF2B5EF4-FFF2-40B4-BE49-F238E27FC236}">
              <a16:creationId xmlns:a16="http://schemas.microsoft.com/office/drawing/2014/main" id="{08A8B1D0-E2F5-4629-8E03-41696CE8DA0F}"/>
            </a:ext>
          </a:extLst>
        </xdr:cNvPr>
        <xdr:cNvCxnSpPr/>
      </xdr:nvCxnSpPr>
      <xdr:spPr>
        <a:xfrm flipV="1">
          <a:off x="10476865" y="13473379"/>
          <a:ext cx="0"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24" name="【公営住宅】&#10;一人当たり面積最小値テキスト">
          <a:extLst>
            <a:ext uri="{FF2B5EF4-FFF2-40B4-BE49-F238E27FC236}">
              <a16:creationId xmlns:a16="http://schemas.microsoft.com/office/drawing/2014/main" id="{1104B6CF-4D57-4F03-B4AC-D8F6E0C2353D}"/>
            </a:ext>
          </a:extLst>
        </xdr:cNvPr>
        <xdr:cNvSpPr txBox="1"/>
      </xdr:nvSpPr>
      <xdr:spPr>
        <a:xfrm>
          <a:off x="10515600" y="147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25" name="直線コネクタ 324">
          <a:extLst>
            <a:ext uri="{FF2B5EF4-FFF2-40B4-BE49-F238E27FC236}">
              <a16:creationId xmlns:a16="http://schemas.microsoft.com/office/drawing/2014/main" id="{45FCB252-D503-4A3C-A143-45B75810EE18}"/>
            </a:ext>
          </a:extLst>
        </xdr:cNvPr>
        <xdr:cNvCxnSpPr/>
      </xdr:nvCxnSpPr>
      <xdr:spPr>
        <a:xfrm>
          <a:off x="10388600" y="1476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26" name="【公営住宅】&#10;一人当たり面積最大値テキスト">
          <a:extLst>
            <a:ext uri="{FF2B5EF4-FFF2-40B4-BE49-F238E27FC236}">
              <a16:creationId xmlns:a16="http://schemas.microsoft.com/office/drawing/2014/main" id="{FF9BDC08-4071-4F24-BE39-85E49F5F8F0E}"/>
            </a:ext>
          </a:extLst>
        </xdr:cNvPr>
        <xdr:cNvSpPr txBox="1"/>
      </xdr:nvSpPr>
      <xdr:spPr>
        <a:xfrm>
          <a:off x="10515600" y="132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27" name="直線コネクタ 326">
          <a:extLst>
            <a:ext uri="{FF2B5EF4-FFF2-40B4-BE49-F238E27FC236}">
              <a16:creationId xmlns:a16="http://schemas.microsoft.com/office/drawing/2014/main" id="{E6212719-8374-4AA7-BFC9-A3312C555EEA}"/>
            </a:ext>
          </a:extLst>
        </xdr:cNvPr>
        <xdr:cNvCxnSpPr/>
      </xdr:nvCxnSpPr>
      <xdr:spPr>
        <a:xfrm>
          <a:off x="10388600" y="134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32123</xdr:rowOff>
    </xdr:from>
    <xdr:ext cx="469744" cy="259045"/>
    <xdr:sp macro="" textlink="">
      <xdr:nvSpPr>
        <xdr:cNvPr id="328" name="【公営住宅】&#10;一人当たり面積平均値テキスト">
          <a:extLst>
            <a:ext uri="{FF2B5EF4-FFF2-40B4-BE49-F238E27FC236}">
              <a16:creationId xmlns:a16="http://schemas.microsoft.com/office/drawing/2014/main" id="{3D262250-6CA3-437E-95C1-D3AB913379C9}"/>
            </a:ext>
          </a:extLst>
        </xdr:cNvPr>
        <xdr:cNvSpPr txBox="1"/>
      </xdr:nvSpPr>
      <xdr:spPr>
        <a:xfrm>
          <a:off x="10515600" y="13919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29" name="フローチャート: 判断 328">
          <a:extLst>
            <a:ext uri="{FF2B5EF4-FFF2-40B4-BE49-F238E27FC236}">
              <a16:creationId xmlns:a16="http://schemas.microsoft.com/office/drawing/2014/main" id="{783C56B5-3927-4BB2-B525-8693510B6589}"/>
            </a:ext>
          </a:extLst>
        </xdr:cNvPr>
        <xdr:cNvSpPr/>
      </xdr:nvSpPr>
      <xdr:spPr>
        <a:xfrm>
          <a:off x="10426700" y="140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30" name="フローチャート: 判断 329">
          <a:extLst>
            <a:ext uri="{FF2B5EF4-FFF2-40B4-BE49-F238E27FC236}">
              <a16:creationId xmlns:a16="http://schemas.microsoft.com/office/drawing/2014/main" id="{B93A28B0-B78B-49E3-9AE2-AF40B1BAD7F9}"/>
            </a:ext>
          </a:extLst>
        </xdr:cNvPr>
        <xdr:cNvSpPr/>
      </xdr:nvSpPr>
      <xdr:spPr>
        <a:xfrm>
          <a:off x="95885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31" name="フローチャート: 判断 330">
          <a:extLst>
            <a:ext uri="{FF2B5EF4-FFF2-40B4-BE49-F238E27FC236}">
              <a16:creationId xmlns:a16="http://schemas.microsoft.com/office/drawing/2014/main" id="{79386823-4516-4CD7-8EAD-D5285E5CAED4}"/>
            </a:ext>
          </a:extLst>
        </xdr:cNvPr>
        <xdr:cNvSpPr/>
      </xdr:nvSpPr>
      <xdr:spPr>
        <a:xfrm>
          <a:off x="8699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32" name="フローチャート: 判断 331">
          <a:extLst>
            <a:ext uri="{FF2B5EF4-FFF2-40B4-BE49-F238E27FC236}">
              <a16:creationId xmlns:a16="http://schemas.microsoft.com/office/drawing/2014/main" id="{A4644DFF-6652-4E2D-BB8A-F749EF246701}"/>
            </a:ext>
          </a:extLst>
        </xdr:cNvPr>
        <xdr:cNvSpPr/>
      </xdr:nvSpPr>
      <xdr:spPr>
        <a:xfrm>
          <a:off x="7810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33" name="フローチャート: 判断 332">
          <a:extLst>
            <a:ext uri="{FF2B5EF4-FFF2-40B4-BE49-F238E27FC236}">
              <a16:creationId xmlns:a16="http://schemas.microsoft.com/office/drawing/2014/main" id="{916BA6DE-C5CF-4CB4-A110-C3C24E399CEA}"/>
            </a:ext>
          </a:extLst>
        </xdr:cNvPr>
        <xdr:cNvSpPr/>
      </xdr:nvSpPr>
      <xdr:spPr>
        <a:xfrm>
          <a:off x="6921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478F666D-C33B-4CFE-B7F1-B96DDF52D3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C8C64032-F2BE-40F3-8F69-5C0AD5B530C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AFCA2FDA-9709-41BF-998E-84A1CBF8FD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8472F4C9-ED40-4012-908D-5B53259D05A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C37957B5-9F02-4737-8899-0F3429FDD33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144577</xdr:rowOff>
    </xdr:from>
    <xdr:to>
      <xdr:col>55</xdr:col>
      <xdr:colOff>50800</xdr:colOff>
      <xdr:row>86</xdr:row>
      <xdr:rowOff>74727</xdr:rowOff>
    </xdr:to>
    <xdr:sp macro="" textlink="">
      <xdr:nvSpPr>
        <xdr:cNvPr id="339" name="楕円 338">
          <a:extLst>
            <a:ext uri="{FF2B5EF4-FFF2-40B4-BE49-F238E27FC236}">
              <a16:creationId xmlns:a16="http://schemas.microsoft.com/office/drawing/2014/main" id="{E734DC13-8E1C-418F-948A-CE47CF422232}"/>
            </a:ext>
          </a:extLst>
        </xdr:cNvPr>
        <xdr:cNvSpPr/>
      </xdr:nvSpPr>
      <xdr:spPr>
        <a:xfrm>
          <a:off x="104267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59504</xdr:rowOff>
    </xdr:from>
    <xdr:ext cx="469744" cy="259045"/>
    <xdr:sp macro="" textlink="">
      <xdr:nvSpPr>
        <xdr:cNvPr id="340" name="【公営住宅】&#10;一人当たり面積該当値テキスト">
          <a:extLst>
            <a:ext uri="{FF2B5EF4-FFF2-40B4-BE49-F238E27FC236}">
              <a16:creationId xmlns:a16="http://schemas.microsoft.com/office/drawing/2014/main" id="{66FAF7E7-2287-42E1-8622-CE0C2E476599}"/>
            </a:ext>
          </a:extLst>
        </xdr:cNvPr>
        <xdr:cNvSpPr txBox="1"/>
      </xdr:nvSpPr>
      <xdr:spPr>
        <a:xfrm>
          <a:off x="10515600" y="1463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145035</xdr:rowOff>
    </xdr:from>
    <xdr:to>
      <xdr:col>50</xdr:col>
      <xdr:colOff>165100</xdr:colOff>
      <xdr:row>86</xdr:row>
      <xdr:rowOff>75185</xdr:rowOff>
    </xdr:to>
    <xdr:sp macro="" textlink="">
      <xdr:nvSpPr>
        <xdr:cNvPr id="341" name="楕円 340">
          <a:extLst>
            <a:ext uri="{FF2B5EF4-FFF2-40B4-BE49-F238E27FC236}">
              <a16:creationId xmlns:a16="http://schemas.microsoft.com/office/drawing/2014/main" id="{3DAEB15E-808E-4AE8-A8A9-250A32332E6E}"/>
            </a:ext>
          </a:extLst>
        </xdr:cNvPr>
        <xdr:cNvSpPr/>
      </xdr:nvSpPr>
      <xdr:spPr>
        <a:xfrm>
          <a:off x="9588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23927</xdr:rowOff>
    </xdr:from>
    <xdr:to>
      <xdr:col>55</xdr:col>
      <xdr:colOff>0</xdr:colOff>
      <xdr:row>86</xdr:row>
      <xdr:rowOff>24385</xdr:rowOff>
    </xdr:to>
    <xdr:cxnSp macro="">
      <xdr:nvCxnSpPr>
        <xdr:cNvPr id="342" name="直線コネクタ 341">
          <a:extLst>
            <a:ext uri="{FF2B5EF4-FFF2-40B4-BE49-F238E27FC236}">
              <a16:creationId xmlns:a16="http://schemas.microsoft.com/office/drawing/2014/main" id="{78DB7085-77CB-4E5E-B545-3C4082E5BE32}"/>
            </a:ext>
          </a:extLst>
        </xdr:cNvPr>
        <xdr:cNvCxnSpPr/>
      </xdr:nvCxnSpPr>
      <xdr:spPr>
        <a:xfrm flipV="1">
          <a:off x="9639300" y="14768627"/>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145492</xdr:rowOff>
    </xdr:from>
    <xdr:to>
      <xdr:col>46</xdr:col>
      <xdr:colOff>38100</xdr:colOff>
      <xdr:row>86</xdr:row>
      <xdr:rowOff>75642</xdr:rowOff>
    </xdr:to>
    <xdr:sp macro="" textlink="">
      <xdr:nvSpPr>
        <xdr:cNvPr id="343" name="楕円 342">
          <a:extLst>
            <a:ext uri="{FF2B5EF4-FFF2-40B4-BE49-F238E27FC236}">
              <a16:creationId xmlns:a16="http://schemas.microsoft.com/office/drawing/2014/main" id="{7D4BCAFE-EB29-428F-AD2A-F40643F07080}"/>
            </a:ext>
          </a:extLst>
        </xdr:cNvPr>
        <xdr:cNvSpPr/>
      </xdr:nvSpPr>
      <xdr:spPr>
        <a:xfrm>
          <a:off x="8699500" y="147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24385</xdr:rowOff>
    </xdr:from>
    <xdr:to>
      <xdr:col>50</xdr:col>
      <xdr:colOff>114300</xdr:colOff>
      <xdr:row>86</xdr:row>
      <xdr:rowOff>24842</xdr:rowOff>
    </xdr:to>
    <xdr:cxnSp macro="">
      <xdr:nvCxnSpPr>
        <xdr:cNvPr id="344" name="直線コネクタ 343">
          <a:extLst>
            <a:ext uri="{FF2B5EF4-FFF2-40B4-BE49-F238E27FC236}">
              <a16:creationId xmlns:a16="http://schemas.microsoft.com/office/drawing/2014/main" id="{637D7C11-C83E-4315-843A-25AFDE576BC1}"/>
            </a:ext>
          </a:extLst>
        </xdr:cNvPr>
        <xdr:cNvCxnSpPr/>
      </xdr:nvCxnSpPr>
      <xdr:spPr>
        <a:xfrm flipV="1">
          <a:off x="8750300" y="1476908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148692</xdr:rowOff>
    </xdr:from>
    <xdr:to>
      <xdr:col>36</xdr:col>
      <xdr:colOff>165100</xdr:colOff>
      <xdr:row>86</xdr:row>
      <xdr:rowOff>78842</xdr:rowOff>
    </xdr:to>
    <xdr:sp macro="" textlink="">
      <xdr:nvSpPr>
        <xdr:cNvPr id="345" name="楕円 344">
          <a:extLst>
            <a:ext uri="{FF2B5EF4-FFF2-40B4-BE49-F238E27FC236}">
              <a16:creationId xmlns:a16="http://schemas.microsoft.com/office/drawing/2014/main" id="{2BF12F0B-67AF-440C-884C-DA0E1C2C99E8}"/>
            </a:ext>
          </a:extLst>
        </xdr:cNvPr>
        <xdr:cNvSpPr/>
      </xdr:nvSpPr>
      <xdr:spPr>
        <a:xfrm>
          <a:off x="6921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143375</xdr:rowOff>
    </xdr:from>
    <xdr:ext cx="469744" cy="259045"/>
    <xdr:sp macro="" textlink="">
      <xdr:nvSpPr>
        <xdr:cNvPr id="346" name="n_1aveValue【公営住宅】&#10;一人当たり面積">
          <a:extLst>
            <a:ext uri="{FF2B5EF4-FFF2-40B4-BE49-F238E27FC236}">
              <a16:creationId xmlns:a16="http://schemas.microsoft.com/office/drawing/2014/main" id="{E8F19C0F-04F7-4C9A-8FCC-CBFBD872BEA1}"/>
            </a:ext>
          </a:extLst>
        </xdr:cNvPr>
        <xdr:cNvSpPr txBox="1"/>
      </xdr:nvSpPr>
      <xdr:spPr>
        <a:xfrm>
          <a:off x="9391727" y="138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147032</xdr:rowOff>
    </xdr:from>
    <xdr:ext cx="469744" cy="259045"/>
    <xdr:sp macro="" textlink="">
      <xdr:nvSpPr>
        <xdr:cNvPr id="347" name="n_2aveValue【公営住宅】&#10;一人当たり面積">
          <a:extLst>
            <a:ext uri="{FF2B5EF4-FFF2-40B4-BE49-F238E27FC236}">
              <a16:creationId xmlns:a16="http://schemas.microsoft.com/office/drawing/2014/main" id="{F6EE7DE3-8102-4837-8840-90922C1C1375}"/>
            </a:ext>
          </a:extLst>
        </xdr:cNvPr>
        <xdr:cNvSpPr txBox="1"/>
      </xdr:nvSpPr>
      <xdr:spPr>
        <a:xfrm>
          <a:off x="8515427" y="1386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85768</xdr:rowOff>
    </xdr:from>
    <xdr:ext cx="469744" cy="259045"/>
    <xdr:sp macro="" textlink="">
      <xdr:nvSpPr>
        <xdr:cNvPr id="348" name="n_3aveValue【公営住宅】&#10;一人当たり面積">
          <a:extLst>
            <a:ext uri="{FF2B5EF4-FFF2-40B4-BE49-F238E27FC236}">
              <a16:creationId xmlns:a16="http://schemas.microsoft.com/office/drawing/2014/main" id="{F1C3569D-06A8-4881-8BA2-E75FCBCC4374}"/>
            </a:ext>
          </a:extLst>
        </xdr:cNvPr>
        <xdr:cNvSpPr txBox="1"/>
      </xdr:nvSpPr>
      <xdr:spPr>
        <a:xfrm>
          <a:off x="76264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132402</xdr:rowOff>
    </xdr:from>
    <xdr:ext cx="469744" cy="259045"/>
    <xdr:sp macro="" textlink="">
      <xdr:nvSpPr>
        <xdr:cNvPr id="349" name="n_4aveValue【公営住宅】&#10;一人当たり面積">
          <a:extLst>
            <a:ext uri="{FF2B5EF4-FFF2-40B4-BE49-F238E27FC236}">
              <a16:creationId xmlns:a16="http://schemas.microsoft.com/office/drawing/2014/main" id="{93804319-0396-4C1D-A0CE-D371C8B08465}"/>
            </a:ext>
          </a:extLst>
        </xdr:cNvPr>
        <xdr:cNvSpPr txBox="1"/>
      </xdr:nvSpPr>
      <xdr:spPr>
        <a:xfrm>
          <a:off x="6737427" y="1384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66312</xdr:rowOff>
    </xdr:from>
    <xdr:ext cx="469744" cy="259045"/>
    <xdr:sp macro="" textlink="">
      <xdr:nvSpPr>
        <xdr:cNvPr id="350" name="n_1mainValue【公営住宅】&#10;一人当たり面積">
          <a:extLst>
            <a:ext uri="{FF2B5EF4-FFF2-40B4-BE49-F238E27FC236}">
              <a16:creationId xmlns:a16="http://schemas.microsoft.com/office/drawing/2014/main" id="{4975E4C2-4762-4B52-A7A0-8B34DC5D7D31}"/>
            </a:ext>
          </a:extLst>
        </xdr:cNvPr>
        <xdr:cNvSpPr txBox="1"/>
      </xdr:nvSpPr>
      <xdr:spPr>
        <a:xfrm>
          <a:off x="9391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66769</xdr:rowOff>
    </xdr:from>
    <xdr:ext cx="469744" cy="259045"/>
    <xdr:sp macro="" textlink="">
      <xdr:nvSpPr>
        <xdr:cNvPr id="351" name="n_2mainValue【公営住宅】&#10;一人当たり面積">
          <a:extLst>
            <a:ext uri="{FF2B5EF4-FFF2-40B4-BE49-F238E27FC236}">
              <a16:creationId xmlns:a16="http://schemas.microsoft.com/office/drawing/2014/main" id="{05C4D09C-C4C7-40A3-B780-50249E7C3A39}"/>
            </a:ext>
          </a:extLst>
        </xdr:cNvPr>
        <xdr:cNvSpPr txBox="1"/>
      </xdr:nvSpPr>
      <xdr:spPr>
        <a:xfrm>
          <a:off x="8515427" y="1481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69969</xdr:rowOff>
    </xdr:from>
    <xdr:ext cx="469744" cy="259045"/>
    <xdr:sp macro="" textlink="">
      <xdr:nvSpPr>
        <xdr:cNvPr id="352" name="n_4mainValue【公営住宅】&#10;一人当たり面積">
          <a:extLst>
            <a:ext uri="{FF2B5EF4-FFF2-40B4-BE49-F238E27FC236}">
              <a16:creationId xmlns:a16="http://schemas.microsoft.com/office/drawing/2014/main" id="{F582E081-97FE-49EA-ADCD-81904F66702A}"/>
            </a:ext>
          </a:extLst>
        </xdr:cNvPr>
        <xdr:cNvSpPr txBox="1"/>
      </xdr:nvSpPr>
      <xdr:spPr>
        <a:xfrm>
          <a:off x="6737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4E511C99-8D80-467A-A591-909D6552AF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03CD0421-1278-4FB0-A210-A5FB1BCBA3C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BA50E081-BDD9-466E-8543-617808527C7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74F2BA9E-FAFA-4AA8-BD68-B36C70969C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B7F72C1B-5DAB-4364-88B3-03B13A6009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7162C1F4-8ED3-46DF-B544-AC6B729DAA4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8244D533-F78D-40F9-A302-0B10DA14F8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6C2600A7-4524-4402-9338-203882AC0AD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a:extLst>
            <a:ext uri="{FF2B5EF4-FFF2-40B4-BE49-F238E27FC236}">
              <a16:creationId xmlns:a16="http://schemas.microsoft.com/office/drawing/2014/main" id="{133309CC-A125-4912-B185-9135E09B892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a:extLst>
            <a:ext uri="{FF2B5EF4-FFF2-40B4-BE49-F238E27FC236}">
              <a16:creationId xmlns:a16="http://schemas.microsoft.com/office/drawing/2014/main" id="{020C07D6-8BE2-44B5-8E7B-CC06D6C5DE3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63" name="テキスト ボックス 362">
          <a:extLst>
            <a:ext uri="{FF2B5EF4-FFF2-40B4-BE49-F238E27FC236}">
              <a16:creationId xmlns:a16="http://schemas.microsoft.com/office/drawing/2014/main" id="{84FAA21A-A066-4FE5-BD8E-CF6364944435}"/>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4" name="直線コネクタ 363">
          <a:extLst>
            <a:ext uri="{FF2B5EF4-FFF2-40B4-BE49-F238E27FC236}">
              <a16:creationId xmlns:a16="http://schemas.microsoft.com/office/drawing/2014/main" id="{DAB59718-D3EE-46DA-88E9-DA17EA40CC29}"/>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65" name="テキスト ボックス 364">
          <a:extLst>
            <a:ext uri="{FF2B5EF4-FFF2-40B4-BE49-F238E27FC236}">
              <a16:creationId xmlns:a16="http://schemas.microsoft.com/office/drawing/2014/main" id="{3531D232-23D0-41C7-BA8E-9B64F2635CFB}"/>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6" name="直線コネクタ 365">
          <a:extLst>
            <a:ext uri="{FF2B5EF4-FFF2-40B4-BE49-F238E27FC236}">
              <a16:creationId xmlns:a16="http://schemas.microsoft.com/office/drawing/2014/main" id="{ACCBFCAB-C33F-4BCA-9C9D-E940F9E18626}"/>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67" name="テキスト ボックス 366">
          <a:extLst>
            <a:ext uri="{FF2B5EF4-FFF2-40B4-BE49-F238E27FC236}">
              <a16:creationId xmlns:a16="http://schemas.microsoft.com/office/drawing/2014/main" id="{AFC4E097-2C35-4369-817F-2A83F7EBF198}"/>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68" name="直線コネクタ 367">
          <a:extLst>
            <a:ext uri="{FF2B5EF4-FFF2-40B4-BE49-F238E27FC236}">
              <a16:creationId xmlns:a16="http://schemas.microsoft.com/office/drawing/2014/main" id="{A6114C6E-A4E4-42D7-9829-5261A1CE431E}"/>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69" name="テキスト ボックス 368">
          <a:extLst>
            <a:ext uri="{FF2B5EF4-FFF2-40B4-BE49-F238E27FC236}">
              <a16:creationId xmlns:a16="http://schemas.microsoft.com/office/drawing/2014/main" id="{D228DC86-C94F-49E3-8CCD-1F47AB30C8D4}"/>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0" name="直線コネクタ 369">
          <a:extLst>
            <a:ext uri="{FF2B5EF4-FFF2-40B4-BE49-F238E27FC236}">
              <a16:creationId xmlns:a16="http://schemas.microsoft.com/office/drawing/2014/main" id="{3D323D87-2747-45EB-86AE-BCB2B16F70B1}"/>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1" name="テキスト ボックス 370">
          <a:extLst>
            <a:ext uri="{FF2B5EF4-FFF2-40B4-BE49-F238E27FC236}">
              <a16:creationId xmlns:a16="http://schemas.microsoft.com/office/drawing/2014/main" id="{A57CF7F0-5569-448A-9A99-1074770EE25F}"/>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a:extLst>
            <a:ext uri="{FF2B5EF4-FFF2-40B4-BE49-F238E27FC236}">
              <a16:creationId xmlns:a16="http://schemas.microsoft.com/office/drawing/2014/main" id="{FD772A72-478F-48BA-ADCB-45B88A0A12A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3" name="テキスト ボックス 372">
          <a:extLst>
            <a:ext uri="{FF2B5EF4-FFF2-40B4-BE49-F238E27FC236}">
              <a16:creationId xmlns:a16="http://schemas.microsoft.com/office/drawing/2014/main" id="{5108F8AB-D5A4-4E7B-A376-E56CE0E32E94}"/>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港湾・漁港】&#10;有形固定資産減価償却率グラフ枠">
          <a:extLst>
            <a:ext uri="{FF2B5EF4-FFF2-40B4-BE49-F238E27FC236}">
              <a16:creationId xmlns:a16="http://schemas.microsoft.com/office/drawing/2014/main" id="{EFDE3AA4-140B-4E43-B826-3851F9DD90A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80772</xdr:rowOff>
    </xdr:from>
    <xdr:to>
      <xdr:col>24</xdr:col>
      <xdr:colOff>62865</xdr:colOff>
      <xdr:row>106</xdr:row>
      <xdr:rowOff>135637</xdr:rowOff>
    </xdr:to>
    <xdr:cxnSp macro="">
      <xdr:nvCxnSpPr>
        <xdr:cNvPr id="375" name="直線コネクタ 374">
          <a:extLst>
            <a:ext uri="{FF2B5EF4-FFF2-40B4-BE49-F238E27FC236}">
              <a16:creationId xmlns:a16="http://schemas.microsoft.com/office/drawing/2014/main" id="{0E2542D1-9A53-4C6F-9A5D-9A79234B5897}"/>
            </a:ext>
          </a:extLst>
        </xdr:cNvPr>
        <xdr:cNvCxnSpPr/>
      </xdr:nvCxnSpPr>
      <xdr:spPr>
        <a:xfrm flipV="1">
          <a:off x="4634865" y="17225772"/>
          <a:ext cx="0" cy="10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139464</xdr:rowOff>
    </xdr:from>
    <xdr:ext cx="405111" cy="259045"/>
    <xdr:sp macro="" textlink="">
      <xdr:nvSpPr>
        <xdr:cNvPr id="376" name="【港湾・漁港】&#10;有形固定資産減価償却率最小値テキスト">
          <a:extLst>
            <a:ext uri="{FF2B5EF4-FFF2-40B4-BE49-F238E27FC236}">
              <a16:creationId xmlns:a16="http://schemas.microsoft.com/office/drawing/2014/main" id="{DDF89D8F-2C2A-4265-8290-FD40F115A594}"/>
            </a:ext>
          </a:extLst>
        </xdr:cNvPr>
        <xdr:cNvSpPr txBox="1"/>
      </xdr:nvSpPr>
      <xdr:spPr>
        <a:xfrm>
          <a:off x="4673600" y="1831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135637</xdr:rowOff>
    </xdr:from>
    <xdr:to>
      <xdr:col>24</xdr:col>
      <xdr:colOff>152400</xdr:colOff>
      <xdr:row>106</xdr:row>
      <xdr:rowOff>135637</xdr:rowOff>
    </xdr:to>
    <xdr:cxnSp macro="">
      <xdr:nvCxnSpPr>
        <xdr:cNvPr id="377" name="直線コネクタ 376">
          <a:extLst>
            <a:ext uri="{FF2B5EF4-FFF2-40B4-BE49-F238E27FC236}">
              <a16:creationId xmlns:a16="http://schemas.microsoft.com/office/drawing/2014/main" id="{2B35C748-CEBD-45C9-AB2D-75B07836F7FA}"/>
            </a:ext>
          </a:extLst>
        </xdr:cNvPr>
        <xdr:cNvCxnSpPr/>
      </xdr:nvCxnSpPr>
      <xdr:spPr>
        <a:xfrm>
          <a:off x="4546600" y="1830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27449</xdr:rowOff>
    </xdr:from>
    <xdr:ext cx="405111" cy="259045"/>
    <xdr:sp macro="" textlink="">
      <xdr:nvSpPr>
        <xdr:cNvPr id="378" name="【港湾・漁港】&#10;有形固定資産減価償却率最大値テキスト">
          <a:extLst>
            <a:ext uri="{FF2B5EF4-FFF2-40B4-BE49-F238E27FC236}">
              <a16:creationId xmlns:a16="http://schemas.microsoft.com/office/drawing/2014/main" id="{AE3F85B0-3CA5-4607-A8DE-8CD4CE147D45}"/>
            </a:ext>
          </a:extLst>
        </xdr:cNvPr>
        <xdr:cNvSpPr txBox="1"/>
      </xdr:nvSpPr>
      <xdr:spPr>
        <a:xfrm>
          <a:off x="4673600" y="1700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80772</xdr:rowOff>
    </xdr:from>
    <xdr:to>
      <xdr:col>24</xdr:col>
      <xdr:colOff>152400</xdr:colOff>
      <xdr:row>100</xdr:row>
      <xdr:rowOff>80772</xdr:rowOff>
    </xdr:to>
    <xdr:cxnSp macro="">
      <xdr:nvCxnSpPr>
        <xdr:cNvPr id="379" name="直線コネクタ 378">
          <a:extLst>
            <a:ext uri="{FF2B5EF4-FFF2-40B4-BE49-F238E27FC236}">
              <a16:creationId xmlns:a16="http://schemas.microsoft.com/office/drawing/2014/main" id="{C8DDF699-B1EE-4FBD-A8D0-EE86509C8B3F}"/>
            </a:ext>
          </a:extLst>
        </xdr:cNvPr>
        <xdr:cNvCxnSpPr/>
      </xdr:nvCxnSpPr>
      <xdr:spPr>
        <a:xfrm>
          <a:off x="4546600" y="1722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59707</xdr:rowOff>
    </xdr:from>
    <xdr:ext cx="405111" cy="259045"/>
    <xdr:sp macro="" textlink="">
      <xdr:nvSpPr>
        <xdr:cNvPr id="380" name="【港湾・漁港】&#10;有形固定資産減価償却率平均値テキスト">
          <a:extLst>
            <a:ext uri="{FF2B5EF4-FFF2-40B4-BE49-F238E27FC236}">
              <a16:creationId xmlns:a16="http://schemas.microsoft.com/office/drawing/2014/main" id="{96DA7303-3444-424B-87E2-C46F846B28D7}"/>
            </a:ext>
          </a:extLst>
        </xdr:cNvPr>
        <xdr:cNvSpPr txBox="1"/>
      </xdr:nvSpPr>
      <xdr:spPr>
        <a:xfrm>
          <a:off x="4673600" y="1754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381" name="フローチャート: 判断 380">
          <a:extLst>
            <a:ext uri="{FF2B5EF4-FFF2-40B4-BE49-F238E27FC236}">
              <a16:creationId xmlns:a16="http://schemas.microsoft.com/office/drawing/2014/main" id="{61192719-51AE-48F2-9CD7-E08A10BEC85F}"/>
            </a:ext>
          </a:extLst>
        </xdr:cNvPr>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144272</xdr:rowOff>
    </xdr:from>
    <xdr:to>
      <xdr:col>20</xdr:col>
      <xdr:colOff>38100</xdr:colOff>
      <xdr:row>103</xdr:row>
      <xdr:rowOff>74422</xdr:rowOff>
    </xdr:to>
    <xdr:sp macro="" textlink="">
      <xdr:nvSpPr>
        <xdr:cNvPr id="382" name="フローチャート: 判断 381">
          <a:extLst>
            <a:ext uri="{FF2B5EF4-FFF2-40B4-BE49-F238E27FC236}">
              <a16:creationId xmlns:a16="http://schemas.microsoft.com/office/drawing/2014/main" id="{9FACC4E9-1F79-45BB-96EC-FB566F792353}"/>
            </a:ext>
          </a:extLst>
        </xdr:cNvPr>
        <xdr:cNvSpPr/>
      </xdr:nvSpPr>
      <xdr:spPr>
        <a:xfrm>
          <a:off x="3746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84837</xdr:rowOff>
    </xdr:from>
    <xdr:to>
      <xdr:col>15</xdr:col>
      <xdr:colOff>101600</xdr:colOff>
      <xdr:row>103</xdr:row>
      <xdr:rowOff>14987</xdr:rowOff>
    </xdr:to>
    <xdr:sp macro="" textlink="">
      <xdr:nvSpPr>
        <xdr:cNvPr id="383" name="フローチャート: 判断 382">
          <a:extLst>
            <a:ext uri="{FF2B5EF4-FFF2-40B4-BE49-F238E27FC236}">
              <a16:creationId xmlns:a16="http://schemas.microsoft.com/office/drawing/2014/main" id="{B6476E18-A698-4350-9849-BAEAACBB4D44}"/>
            </a:ext>
          </a:extLst>
        </xdr:cNvPr>
        <xdr:cNvSpPr/>
      </xdr:nvSpPr>
      <xdr:spPr>
        <a:xfrm>
          <a:off x="2857500" y="1757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43687</xdr:rowOff>
    </xdr:from>
    <xdr:to>
      <xdr:col>10</xdr:col>
      <xdr:colOff>165100</xdr:colOff>
      <xdr:row>102</xdr:row>
      <xdr:rowOff>145287</xdr:rowOff>
    </xdr:to>
    <xdr:sp macro="" textlink="">
      <xdr:nvSpPr>
        <xdr:cNvPr id="384" name="フローチャート: 判断 383">
          <a:extLst>
            <a:ext uri="{FF2B5EF4-FFF2-40B4-BE49-F238E27FC236}">
              <a16:creationId xmlns:a16="http://schemas.microsoft.com/office/drawing/2014/main" id="{919EE6BE-4418-4C53-8A8E-CDA4110C2691}"/>
            </a:ext>
          </a:extLst>
        </xdr:cNvPr>
        <xdr:cNvSpPr/>
      </xdr:nvSpPr>
      <xdr:spPr>
        <a:xfrm>
          <a:off x="1968500" y="1753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41402</xdr:rowOff>
    </xdr:from>
    <xdr:to>
      <xdr:col>6</xdr:col>
      <xdr:colOff>38100</xdr:colOff>
      <xdr:row>103</xdr:row>
      <xdr:rowOff>143002</xdr:rowOff>
    </xdr:to>
    <xdr:sp macro="" textlink="">
      <xdr:nvSpPr>
        <xdr:cNvPr id="385" name="フローチャート: 判断 384">
          <a:extLst>
            <a:ext uri="{FF2B5EF4-FFF2-40B4-BE49-F238E27FC236}">
              <a16:creationId xmlns:a16="http://schemas.microsoft.com/office/drawing/2014/main" id="{216F49A1-3C15-4690-BF06-11DFE0DA540B}"/>
            </a:ext>
          </a:extLst>
        </xdr:cNvPr>
        <xdr:cNvSpPr/>
      </xdr:nvSpPr>
      <xdr:spPr>
        <a:xfrm>
          <a:off x="10795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451CAE91-296F-461A-87D4-E48B393A65D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DFB18B45-DF36-40DE-AAA3-D1743DBD9F1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9A0CB81F-1FBD-4AE9-ACCA-0F4DAA10B8A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2D650135-A607-47BE-8A1C-C9634F38835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CC1D77AB-2F95-48C3-8A50-2540574FD45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84837</xdr:rowOff>
    </xdr:from>
    <xdr:to>
      <xdr:col>24</xdr:col>
      <xdr:colOff>114300</xdr:colOff>
      <xdr:row>107</xdr:row>
      <xdr:rowOff>14987</xdr:rowOff>
    </xdr:to>
    <xdr:sp macro="" textlink="">
      <xdr:nvSpPr>
        <xdr:cNvPr id="391" name="楕円 390">
          <a:extLst>
            <a:ext uri="{FF2B5EF4-FFF2-40B4-BE49-F238E27FC236}">
              <a16:creationId xmlns:a16="http://schemas.microsoft.com/office/drawing/2014/main" id="{5707EE76-A90B-4201-B052-C9C80E826827}"/>
            </a:ext>
          </a:extLst>
        </xdr:cNvPr>
        <xdr:cNvSpPr/>
      </xdr:nvSpPr>
      <xdr:spPr>
        <a:xfrm>
          <a:off x="45847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171214</xdr:rowOff>
    </xdr:from>
    <xdr:ext cx="405111" cy="259045"/>
    <xdr:sp macro="" textlink="">
      <xdr:nvSpPr>
        <xdr:cNvPr id="392" name="【港湾・漁港】&#10;有形固定資産減価償却率該当値テキスト">
          <a:extLst>
            <a:ext uri="{FF2B5EF4-FFF2-40B4-BE49-F238E27FC236}">
              <a16:creationId xmlns:a16="http://schemas.microsoft.com/office/drawing/2014/main" id="{1E0B9978-2960-4C39-A58E-63B1C6475A77}"/>
            </a:ext>
          </a:extLst>
        </xdr:cNvPr>
        <xdr:cNvSpPr txBox="1"/>
      </xdr:nvSpPr>
      <xdr:spPr>
        <a:xfrm>
          <a:off x="4673600" y="18173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39115</xdr:rowOff>
    </xdr:from>
    <xdr:to>
      <xdr:col>20</xdr:col>
      <xdr:colOff>38100</xdr:colOff>
      <xdr:row>106</xdr:row>
      <xdr:rowOff>140715</xdr:rowOff>
    </xdr:to>
    <xdr:sp macro="" textlink="">
      <xdr:nvSpPr>
        <xdr:cNvPr id="393" name="楕円 392">
          <a:extLst>
            <a:ext uri="{FF2B5EF4-FFF2-40B4-BE49-F238E27FC236}">
              <a16:creationId xmlns:a16="http://schemas.microsoft.com/office/drawing/2014/main" id="{534562F5-794B-4B22-ADE7-AC17956C9EE1}"/>
            </a:ext>
          </a:extLst>
        </xdr:cNvPr>
        <xdr:cNvSpPr/>
      </xdr:nvSpPr>
      <xdr:spPr>
        <a:xfrm>
          <a:off x="3746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89915</xdr:rowOff>
    </xdr:from>
    <xdr:to>
      <xdr:col>24</xdr:col>
      <xdr:colOff>63500</xdr:colOff>
      <xdr:row>106</xdr:row>
      <xdr:rowOff>135637</xdr:rowOff>
    </xdr:to>
    <xdr:cxnSp macro="">
      <xdr:nvCxnSpPr>
        <xdr:cNvPr id="394" name="直線コネクタ 393">
          <a:extLst>
            <a:ext uri="{FF2B5EF4-FFF2-40B4-BE49-F238E27FC236}">
              <a16:creationId xmlns:a16="http://schemas.microsoft.com/office/drawing/2014/main" id="{0CCBFB30-B533-41CB-B133-726A109D0760}"/>
            </a:ext>
          </a:extLst>
        </xdr:cNvPr>
        <xdr:cNvCxnSpPr/>
      </xdr:nvCxnSpPr>
      <xdr:spPr>
        <a:xfrm>
          <a:off x="3797300" y="18263615"/>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7113</xdr:rowOff>
    </xdr:from>
    <xdr:to>
      <xdr:col>15</xdr:col>
      <xdr:colOff>101600</xdr:colOff>
      <xdr:row>106</xdr:row>
      <xdr:rowOff>108713</xdr:rowOff>
    </xdr:to>
    <xdr:sp macro="" textlink="">
      <xdr:nvSpPr>
        <xdr:cNvPr id="395" name="楕円 394">
          <a:extLst>
            <a:ext uri="{FF2B5EF4-FFF2-40B4-BE49-F238E27FC236}">
              <a16:creationId xmlns:a16="http://schemas.microsoft.com/office/drawing/2014/main" id="{40928998-B36F-44DC-8E21-D415549A2052}"/>
            </a:ext>
          </a:extLst>
        </xdr:cNvPr>
        <xdr:cNvSpPr/>
      </xdr:nvSpPr>
      <xdr:spPr>
        <a:xfrm>
          <a:off x="2857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57913</xdr:rowOff>
    </xdr:from>
    <xdr:to>
      <xdr:col>19</xdr:col>
      <xdr:colOff>177800</xdr:colOff>
      <xdr:row>106</xdr:row>
      <xdr:rowOff>89915</xdr:rowOff>
    </xdr:to>
    <xdr:cxnSp macro="">
      <xdr:nvCxnSpPr>
        <xdr:cNvPr id="396" name="直線コネクタ 395">
          <a:extLst>
            <a:ext uri="{FF2B5EF4-FFF2-40B4-BE49-F238E27FC236}">
              <a16:creationId xmlns:a16="http://schemas.microsoft.com/office/drawing/2014/main" id="{F9663F4E-442B-419F-A569-FCC66FA0405E}"/>
            </a:ext>
          </a:extLst>
        </xdr:cNvPr>
        <xdr:cNvCxnSpPr/>
      </xdr:nvCxnSpPr>
      <xdr:spPr>
        <a:xfrm>
          <a:off x="2908300" y="182316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55118</xdr:rowOff>
    </xdr:from>
    <xdr:to>
      <xdr:col>6</xdr:col>
      <xdr:colOff>38100</xdr:colOff>
      <xdr:row>105</xdr:row>
      <xdr:rowOff>156718</xdr:rowOff>
    </xdr:to>
    <xdr:sp macro="" textlink="">
      <xdr:nvSpPr>
        <xdr:cNvPr id="397" name="楕円 396">
          <a:extLst>
            <a:ext uri="{FF2B5EF4-FFF2-40B4-BE49-F238E27FC236}">
              <a16:creationId xmlns:a16="http://schemas.microsoft.com/office/drawing/2014/main" id="{61CDDEA7-80EC-4D7B-99E8-7FD65EF63DBB}"/>
            </a:ext>
          </a:extLst>
        </xdr:cNvPr>
        <xdr:cNvSpPr/>
      </xdr:nvSpPr>
      <xdr:spPr>
        <a:xfrm>
          <a:off x="1079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90949</xdr:rowOff>
    </xdr:from>
    <xdr:ext cx="405111" cy="259045"/>
    <xdr:sp macro="" textlink="">
      <xdr:nvSpPr>
        <xdr:cNvPr id="398" name="n_1aveValue【港湾・漁港】&#10;有形固定資産減価償却率">
          <a:extLst>
            <a:ext uri="{FF2B5EF4-FFF2-40B4-BE49-F238E27FC236}">
              <a16:creationId xmlns:a16="http://schemas.microsoft.com/office/drawing/2014/main" id="{14FE9432-C1BA-4BC3-BA4E-B1818AD9E3D6}"/>
            </a:ext>
          </a:extLst>
        </xdr:cNvPr>
        <xdr:cNvSpPr txBox="1"/>
      </xdr:nvSpPr>
      <xdr:spPr>
        <a:xfrm>
          <a:off x="35820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31514</xdr:rowOff>
    </xdr:from>
    <xdr:ext cx="405111" cy="259045"/>
    <xdr:sp macro="" textlink="">
      <xdr:nvSpPr>
        <xdr:cNvPr id="399" name="n_2aveValue【港湾・漁港】&#10;有形固定資産減価償却率">
          <a:extLst>
            <a:ext uri="{FF2B5EF4-FFF2-40B4-BE49-F238E27FC236}">
              <a16:creationId xmlns:a16="http://schemas.microsoft.com/office/drawing/2014/main" id="{41521117-BB57-416F-A611-F5819F2B123B}"/>
            </a:ext>
          </a:extLst>
        </xdr:cNvPr>
        <xdr:cNvSpPr txBox="1"/>
      </xdr:nvSpPr>
      <xdr:spPr>
        <a:xfrm>
          <a:off x="2705744" y="1734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161814</xdr:rowOff>
    </xdr:from>
    <xdr:ext cx="405111" cy="259045"/>
    <xdr:sp macro="" textlink="">
      <xdr:nvSpPr>
        <xdr:cNvPr id="400" name="n_3aveValue【港湾・漁港】&#10;有形固定資産減価償却率">
          <a:extLst>
            <a:ext uri="{FF2B5EF4-FFF2-40B4-BE49-F238E27FC236}">
              <a16:creationId xmlns:a16="http://schemas.microsoft.com/office/drawing/2014/main" id="{E6B0DF91-60E2-478A-85F7-724AAB197911}"/>
            </a:ext>
          </a:extLst>
        </xdr:cNvPr>
        <xdr:cNvSpPr txBox="1"/>
      </xdr:nvSpPr>
      <xdr:spPr>
        <a:xfrm>
          <a:off x="1816744" y="1730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159529</xdr:rowOff>
    </xdr:from>
    <xdr:ext cx="405111" cy="259045"/>
    <xdr:sp macro="" textlink="">
      <xdr:nvSpPr>
        <xdr:cNvPr id="401" name="n_4aveValue【港湾・漁港】&#10;有形固定資産減価償却率">
          <a:extLst>
            <a:ext uri="{FF2B5EF4-FFF2-40B4-BE49-F238E27FC236}">
              <a16:creationId xmlns:a16="http://schemas.microsoft.com/office/drawing/2014/main" id="{733A4152-BA9B-44B8-B56F-DB4831E73EC2}"/>
            </a:ext>
          </a:extLst>
        </xdr:cNvPr>
        <xdr:cNvSpPr txBox="1"/>
      </xdr:nvSpPr>
      <xdr:spPr>
        <a:xfrm>
          <a:off x="927744" y="1747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131842</xdr:rowOff>
    </xdr:from>
    <xdr:ext cx="405111" cy="259045"/>
    <xdr:sp macro="" textlink="">
      <xdr:nvSpPr>
        <xdr:cNvPr id="402" name="n_1mainValue【港湾・漁港】&#10;有形固定資産減価償却率">
          <a:extLst>
            <a:ext uri="{FF2B5EF4-FFF2-40B4-BE49-F238E27FC236}">
              <a16:creationId xmlns:a16="http://schemas.microsoft.com/office/drawing/2014/main" id="{D158998C-38CA-46BA-89ED-255F20780892}"/>
            </a:ext>
          </a:extLst>
        </xdr:cNvPr>
        <xdr:cNvSpPr txBox="1"/>
      </xdr:nvSpPr>
      <xdr:spPr>
        <a:xfrm>
          <a:off x="35820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99840</xdr:rowOff>
    </xdr:from>
    <xdr:ext cx="405111" cy="259045"/>
    <xdr:sp macro="" textlink="">
      <xdr:nvSpPr>
        <xdr:cNvPr id="403" name="n_2mainValue【港湾・漁港】&#10;有形固定資産減価償却率">
          <a:extLst>
            <a:ext uri="{FF2B5EF4-FFF2-40B4-BE49-F238E27FC236}">
              <a16:creationId xmlns:a16="http://schemas.microsoft.com/office/drawing/2014/main" id="{DDD7EE55-9C6D-44D1-A8D7-D32ED16FD13F}"/>
            </a:ext>
          </a:extLst>
        </xdr:cNvPr>
        <xdr:cNvSpPr txBox="1"/>
      </xdr:nvSpPr>
      <xdr:spPr>
        <a:xfrm>
          <a:off x="2705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147845</xdr:rowOff>
    </xdr:from>
    <xdr:ext cx="405111" cy="259045"/>
    <xdr:sp macro="" textlink="">
      <xdr:nvSpPr>
        <xdr:cNvPr id="404" name="n_4mainValue【港湾・漁港】&#10;有形固定資産減価償却率">
          <a:extLst>
            <a:ext uri="{FF2B5EF4-FFF2-40B4-BE49-F238E27FC236}">
              <a16:creationId xmlns:a16="http://schemas.microsoft.com/office/drawing/2014/main" id="{A7671125-D3FD-438B-97C5-E73521A2998B}"/>
            </a:ext>
          </a:extLst>
        </xdr:cNvPr>
        <xdr:cNvSpPr txBox="1"/>
      </xdr:nvSpPr>
      <xdr:spPr>
        <a:xfrm>
          <a:off x="9277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a:extLst>
            <a:ext uri="{FF2B5EF4-FFF2-40B4-BE49-F238E27FC236}">
              <a16:creationId xmlns:a16="http://schemas.microsoft.com/office/drawing/2014/main" id="{0E60AC8E-FAE8-461B-8A5B-14DCBA25907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a:extLst>
            <a:ext uri="{FF2B5EF4-FFF2-40B4-BE49-F238E27FC236}">
              <a16:creationId xmlns:a16="http://schemas.microsoft.com/office/drawing/2014/main" id="{BC8BE120-3565-4485-AF67-95839A2E38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a:extLst>
            <a:ext uri="{FF2B5EF4-FFF2-40B4-BE49-F238E27FC236}">
              <a16:creationId xmlns:a16="http://schemas.microsoft.com/office/drawing/2014/main" id="{0DBB0891-C8D6-418A-AD18-FE62BD9C98D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a:extLst>
            <a:ext uri="{FF2B5EF4-FFF2-40B4-BE49-F238E27FC236}">
              <a16:creationId xmlns:a16="http://schemas.microsoft.com/office/drawing/2014/main" id="{F7CD2C07-8DD4-4B54-BC21-B8A9349138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a:extLst>
            <a:ext uri="{FF2B5EF4-FFF2-40B4-BE49-F238E27FC236}">
              <a16:creationId xmlns:a16="http://schemas.microsoft.com/office/drawing/2014/main" id="{88B4D247-EC17-4451-ADC6-46C85462B4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a:extLst>
            <a:ext uri="{FF2B5EF4-FFF2-40B4-BE49-F238E27FC236}">
              <a16:creationId xmlns:a16="http://schemas.microsoft.com/office/drawing/2014/main" id="{57C4C970-4ADE-481B-936B-30DE318700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a:extLst>
            <a:ext uri="{FF2B5EF4-FFF2-40B4-BE49-F238E27FC236}">
              <a16:creationId xmlns:a16="http://schemas.microsoft.com/office/drawing/2014/main" id="{70DC2C27-CF7F-4ADC-A5B0-6FC2ABC81F4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a:extLst>
            <a:ext uri="{FF2B5EF4-FFF2-40B4-BE49-F238E27FC236}">
              <a16:creationId xmlns:a16="http://schemas.microsoft.com/office/drawing/2014/main" id="{EDB4D885-5B61-4C02-83E4-56DFA8CFB7D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a:extLst>
            <a:ext uri="{FF2B5EF4-FFF2-40B4-BE49-F238E27FC236}">
              <a16:creationId xmlns:a16="http://schemas.microsoft.com/office/drawing/2014/main" id="{ADDAD48B-1081-4E49-89A9-11139747B58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a:extLst>
            <a:ext uri="{FF2B5EF4-FFF2-40B4-BE49-F238E27FC236}">
              <a16:creationId xmlns:a16="http://schemas.microsoft.com/office/drawing/2014/main" id="{374A1AD3-FCCF-4729-B2F4-A6D8B05BC3D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5" name="直線コネクタ 414">
          <a:extLst>
            <a:ext uri="{FF2B5EF4-FFF2-40B4-BE49-F238E27FC236}">
              <a16:creationId xmlns:a16="http://schemas.microsoft.com/office/drawing/2014/main" id="{2B0AE87F-9CBE-41CF-B48D-C3A4C8D201F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16" name="テキスト ボックス 415">
          <a:extLst>
            <a:ext uri="{FF2B5EF4-FFF2-40B4-BE49-F238E27FC236}">
              <a16:creationId xmlns:a16="http://schemas.microsoft.com/office/drawing/2014/main" id="{7E4C8341-1A82-4321-B9A4-857A2821C00F}"/>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7" name="直線コネクタ 416">
          <a:extLst>
            <a:ext uri="{FF2B5EF4-FFF2-40B4-BE49-F238E27FC236}">
              <a16:creationId xmlns:a16="http://schemas.microsoft.com/office/drawing/2014/main" id="{C4499221-ECA0-4598-84EB-1A7455FFEB5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18" name="テキスト ボックス 417">
          <a:extLst>
            <a:ext uri="{FF2B5EF4-FFF2-40B4-BE49-F238E27FC236}">
              <a16:creationId xmlns:a16="http://schemas.microsoft.com/office/drawing/2014/main" id="{1A292C5D-94DE-4397-9A50-F3561D6D1AF4}"/>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9" name="直線コネクタ 418">
          <a:extLst>
            <a:ext uri="{FF2B5EF4-FFF2-40B4-BE49-F238E27FC236}">
              <a16:creationId xmlns:a16="http://schemas.microsoft.com/office/drawing/2014/main" id="{5AC94B81-9D2C-4E1E-94A0-AA4C03B5FA3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20" name="テキスト ボックス 419">
          <a:extLst>
            <a:ext uri="{FF2B5EF4-FFF2-40B4-BE49-F238E27FC236}">
              <a16:creationId xmlns:a16="http://schemas.microsoft.com/office/drawing/2014/main" id="{7F497F8E-4E0B-4DE3-B6FF-BE334949BA06}"/>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1" name="直線コネクタ 420">
          <a:extLst>
            <a:ext uri="{FF2B5EF4-FFF2-40B4-BE49-F238E27FC236}">
              <a16:creationId xmlns:a16="http://schemas.microsoft.com/office/drawing/2014/main" id="{60EECE97-F9A9-47B2-846E-6D66B4923EE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22" name="テキスト ボックス 421">
          <a:extLst>
            <a:ext uri="{FF2B5EF4-FFF2-40B4-BE49-F238E27FC236}">
              <a16:creationId xmlns:a16="http://schemas.microsoft.com/office/drawing/2014/main" id="{1FA8D31F-FC40-4D72-8E50-7639C2C8B9C6}"/>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a:extLst>
            <a:ext uri="{FF2B5EF4-FFF2-40B4-BE49-F238E27FC236}">
              <a16:creationId xmlns:a16="http://schemas.microsoft.com/office/drawing/2014/main" id="{CB0DB5DD-78EA-45DF-A630-D479ABE9F02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24" name="テキスト ボックス 423">
          <a:extLst>
            <a:ext uri="{FF2B5EF4-FFF2-40B4-BE49-F238E27FC236}">
              <a16:creationId xmlns:a16="http://schemas.microsoft.com/office/drawing/2014/main" id="{34D93FC5-7FC1-4867-BCB6-9A447C2BBE43}"/>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5" name="直線コネクタ 424">
          <a:extLst>
            <a:ext uri="{FF2B5EF4-FFF2-40B4-BE49-F238E27FC236}">
              <a16:creationId xmlns:a16="http://schemas.microsoft.com/office/drawing/2014/main" id="{182235DE-026A-4417-BD1A-8F05EA64248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26" name="テキスト ボックス 425">
          <a:extLst>
            <a:ext uri="{FF2B5EF4-FFF2-40B4-BE49-F238E27FC236}">
              <a16:creationId xmlns:a16="http://schemas.microsoft.com/office/drawing/2014/main" id="{CDB591ED-FDF6-43D6-B9B7-1B427EF50E1D}"/>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a:extLst>
            <a:ext uri="{FF2B5EF4-FFF2-40B4-BE49-F238E27FC236}">
              <a16:creationId xmlns:a16="http://schemas.microsoft.com/office/drawing/2014/main" id="{FC08C1F2-BC8A-4D08-BC10-5BC43D135D8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8" name="テキスト ボックス 427">
          <a:extLst>
            <a:ext uri="{FF2B5EF4-FFF2-40B4-BE49-F238E27FC236}">
              <a16:creationId xmlns:a16="http://schemas.microsoft.com/office/drawing/2014/main" id="{9C2B34AC-9177-4B40-838B-CF213A3D2055}"/>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港湾・漁港】&#10;一人当たり有形固定資産（償却資産）額グラフ枠">
          <a:extLst>
            <a:ext uri="{FF2B5EF4-FFF2-40B4-BE49-F238E27FC236}">
              <a16:creationId xmlns:a16="http://schemas.microsoft.com/office/drawing/2014/main" id="{24D2FAF4-3BA3-4D4F-8966-D2AC1C34825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3935</xdr:rowOff>
    </xdr:from>
    <xdr:to>
      <xdr:col>54</xdr:col>
      <xdr:colOff>189865</xdr:colOff>
      <xdr:row>108</xdr:row>
      <xdr:rowOff>75321</xdr:rowOff>
    </xdr:to>
    <xdr:cxnSp macro="">
      <xdr:nvCxnSpPr>
        <xdr:cNvPr id="430" name="直線コネクタ 429">
          <a:extLst>
            <a:ext uri="{FF2B5EF4-FFF2-40B4-BE49-F238E27FC236}">
              <a16:creationId xmlns:a16="http://schemas.microsoft.com/office/drawing/2014/main" id="{52CF7DC3-02F4-4A35-82D7-1DE2AB80E066}"/>
            </a:ext>
          </a:extLst>
        </xdr:cNvPr>
        <xdr:cNvCxnSpPr/>
      </xdr:nvCxnSpPr>
      <xdr:spPr>
        <a:xfrm flipV="1">
          <a:off x="10476865" y="17148935"/>
          <a:ext cx="0" cy="1442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79148</xdr:rowOff>
    </xdr:from>
    <xdr:ext cx="599010" cy="259045"/>
    <xdr:sp macro="" textlink="">
      <xdr:nvSpPr>
        <xdr:cNvPr id="431" name="【港湾・漁港】&#10;一人当たり有形固定資産（償却資産）額最小値テキスト">
          <a:extLst>
            <a:ext uri="{FF2B5EF4-FFF2-40B4-BE49-F238E27FC236}">
              <a16:creationId xmlns:a16="http://schemas.microsoft.com/office/drawing/2014/main" id="{E57FF3B0-E29D-401E-92EB-A8C5D6EAADE4}"/>
            </a:ext>
          </a:extLst>
        </xdr:cNvPr>
        <xdr:cNvSpPr txBox="1"/>
      </xdr:nvSpPr>
      <xdr:spPr>
        <a:xfrm>
          <a:off x="10515600" y="1859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75321</xdr:rowOff>
    </xdr:from>
    <xdr:to>
      <xdr:col>55</xdr:col>
      <xdr:colOff>88900</xdr:colOff>
      <xdr:row>108</xdr:row>
      <xdr:rowOff>75321</xdr:rowOff>
    </xdr:to>
    <xdr:cxnSp macro="">
      <xdr:nvCxnSpPr>
        <xdr:cNvPr id="432" name="直線コネクタ 431">
          <a:extLst>
            <a:ext uri="{FF2B5EF4-FFF2-40B4-BE49-F238E27FC236}">
              <a16:creationId xmlns:a16="http://schemas.microsoft.com/office/drawing/2014/main" id="{55E9AE1E-41BE-405A-AF55-3F06D7FA77EC}"/>
            </a:ext>
          </a:extLst>
        </xdr:cNvPr>
        <xdr:cNvCxnSpPr/>
      </xdr:nvCxnSpPr>
      <xdr:spPr>
        <a:xfrm>
          <a:off x="10388600" y="185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122062</xdr:rowOff>
    </xdr:from>
    <xdr:ext cx="690189" cy="259045"/>
    <xdr:sp macro="" textlink="">
      <xdr:nvSpPr>
        <xdr:cNvPr id="433" name="【港湾・漁港】&#10;一人当たり有形固定資産（償却資産）額最大値テキスト">
          <a:extLst>
            <a:ext uri="{FF2B5EF4-FFF2-40B4-BE49-F238E27FC236}">
              <a16:creationId xmlns:a16="http://schemas.microsoft.com/office/drawing/2014/main" id="{2087E11B-1A24-4E77-9870-2B9697B3AD4D}"/>
            </a:ext>
          </a:extLst>
        </xdr:cNvPr>
        <xdr:cNvSpPr txBox="1"/>
      </xdr:nvSpPr>
      <xdr:spPr>
        <a:xfrm>
          <a:off x="10515600" y="169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3935</xdr:rowOff>
    </xdr:from>
    <xdr:to>
      <xdr:col>55</xdr:col>
      <xdr:colOff>88900</xdr:colOff>
      <xdr:row>100</xdr:row>
      <xdr:rowOff>3935</xdr:rowOff>
    </xdr:to>
    <xdr:cxnSp macro="">
      <xdr:nvCxnSpPr>
        <xdr:cNvPr id="434" name="直線コネクタ 433">
          <a:extLst>
            <a:ext uri="{FF2B5EF4-FFF2-40B4-BE49-F238E27FC236}">
              <a16:creationId xmlns:a16="http://schemas.microsoft.com/office/drawing/2014/main" id="{93E1BAAF-910E-46E4-803F-A25553C69151}"/>
            </a:ext>
          </a:extLst>
        </xdr:cNvPr>
        <xdr:cNvCxnSpPr/>
      </xdr:nvCxnSpPr>
      <xdr:spPr>
        <a:xfrm>
          <a:off x="10388600" y="171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98446</xdr:rowOff>
    </xdr:from>
    <xdr:ext cx="599010" cy="259045"/>
    <xdr:sp macro="" textlink="">
      <xdr:nvSpPr>
        <xdr:cNvPr id="435" name="【港湾・漁港】&#10;一人当たり有形固定資産（償却資産）額平均値テキスト">
          <a:extLst>
            <a:ext uri="{FF2B5EF4-FFF2-40B4-BE49-F238E27FC236}">
              <a16:creationId xmlns:a16="http://schemas.microsoft.com/office/drawing/2014/main" id="{B987258A-5683-4EDC-B85F-2B3E0BED9AC6}"/>
            </a:ext>
          </a:extLst>
        </xdr:cNvPr>
        <xdr:cNvSpPr txBox="1"/>
      </xdr:nvSpPr>
      <xdr:spPr>
        <a:xfrm>
          <a:off x="10515600" y="17757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120019</xdr:rowOff>
    </xdr:from>
    <xdr:to>
      <xdr:col>55</xdr:col>
      <xdr:colOff>50800</xdr:colOff>
      <xdr:row>104</xdr:row>
      <xdr:rowOff>50169</xdr:rowOff>
    </xdr:to>
    <xdr:sp macro="" textlink="">
      <xdr:nvSpPr>
        <xdr:cNvPr id="436" name="フローチャート: 判断 435">
          <a:extLst>
            <a:ext uri="{FF2B5EF4-FFF2-40B4-BE49-F238E27FC236}">
              <a16:creationId xmlns:a16="http://schemas.microsoft.com/office/drawing/2014/main" id="{FBF32C3D-C9E9-43BE-8459-8C0C33835110}"/>
            </a:ext>
          </a:extLst>
        </xdr:cNvPr>
        <xdr:cNvSpPr/>
      </xdr:nvSpPr>
      <xdr:spPr>
        <a:xfrm>
          <a:off x="10426700" y="17779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144737</xdr:rowOff>
    </xdr:from>
    <xdr:to>
      <xdr:col>50</xdr:col>
      <xdr:colOff>165100</xdr:colOff>
      <xdr:row>104</xdr:row>
      <xdr:rowOff>74887</xdr:rowOff>
    </xdr:to>
    <xdr:sp macro="" textlink="">
      <xdr:nvSpPr>
        <xdr:cNvPr id="437" name="フローチャート: 判断 436">
          <a:extLst>
            <a:ext uri="{FF2B5EF4-FFF2-40B4-BE49-F238E27FC236}">
              <a16:creationId xmlns:a16="http://schemas.microsoft.com/office/drawing/2014/main" id="{78ADE842-9166-4FA2-A6DE-0B9C1B27C89B}"/>
            </a:ext>
          </a:extLst>
        </xdr:cNvPr>
        <xdr:cNvSpPr/>
      </xdr:nvSpPr>
      <xdr:spPr>
        <a:xfrm>
          <a:off x="9588500" y="1780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169439</xdr:rowOff>
    </xdr:from>
    <xdr:to>
      <xdr:col>46</xdr:col>
      <xdr:colOff>38100</xdr:colOff>
      <xdr:row>104</xdr:row>
      <xdr:rowOff>99589</xdr:rowOff>
    </xdr:to>
    <xdr:sp macro="" textlink="">
      <xdr:nvSpPr>
        <xdr:cNvPr id="438" name="フローチャート: 判断 437">
          <a:extLst>
            <a:ext uri="{FF2B5EF4-FFF2-40B4-BE49-F238E27FC236}">
              <a16:creationId xmlns:a16="http://schemas.microsoft.com/office/drawing/2014/main" id="{7D23A817-3BD6-4F96-952C-5B3B3BF74E4F}"/>
            </a:ext>
          </a:extLst>
        </xdr:cNvPr>
        <xdr:cNvSpPr/>
      </xdr:nvSpPr>
      <xdr:spPr>
        <a:xfrm>
          <a:off x="8699500" y="1782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32648</xdr:rowOff>
    </xdr:from>
    <xdr:to>
      <xdr:col>41</xdr:col>
      <xdr:colOff>101600</xdr:colOff>
      <xdr:row>105</xdr:row>
      <xdr:rowOff>134248</xdr:rowOff>
    </xdr:to>
    <xdr:sp macro="" textlink="">
      <xdr:nvSpPr>
        <xdr:cNvPr id="439" name="フローチャート: 判断 438">
          <a:extLst>
            <a:ext uri="{FF2B5EF4-FFF2-40B4-BE49-F238E27FC236}">
              <a16:creationId xmlns:a16="http://schemas.microsoft.com/office/drawing/2014/main" id="{1565B1A5-BE8D-419D-A69D-228CD6357E91}"/>
            </a:ext>
          </a:extLst>
        </xdr:cNvPr>
        <xdr:cNvSpPr/>
      </xdr:nvSpPr>
      <xdr:spPr>
        <a:xfrm>
          <a:off x="7810500" y="180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55756</xdr:rowOff>
    </xdr:from>
    <xdr:to>
      <xdr:col>36</xdr:col>
      <xdr:colOff>165100</xdr:colOff>
      <xdr:row>104</xdr:row>
      <xdr:rowOff>157356</xdr:rowOff>
    </xdr:to>
    <xdr:sp macro="" textlink="">
      <xdr:nvSpPr>
        <xdr:cNvPr id="440" name="フローチャート: 判断 439">
          <a:extLst>
            <a:ext uri="{FF2B5EF4-FFF2-40B4-BE49-F238E27FC236}">
              <a16:creationId xmlns:a16="http://schemas.microsoft.com/office/drawing/2014/main" id="{F41A493D-160A-44F5-88E8-8C60B73C3ED5}"/>
            </a:ext>
          </a:extLst>
        </xdr:cNvPr>
        <xdr:cNvSpPr/>
      </xdr:nvSpPr>
      <xdr:spPr>
        <a:xfrm>
          <a:off x="6921500" y="1788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952E6163-DEAF-404B-9581-5F2E24893B1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59586212-0B86-4CE8-855F-543B4FC21FC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DEBE644-F85D-418A-A248-857BCB19F52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94A913A1-0416-42B3-8CB7-763AEB0AC40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DDF43E57-74ED-4173-A23F-8D89D30476B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124585</xdr:rowOff>
    </xdr:from>
    <xdr:to>
      <xdr:col>55</xdr:col>
      <xdr:colOff>50800</xdr:colOff>
      <xdr:row>100</xdr:row>
      <xdr:rowOff>54735</xdr:rowOff>
    </xdr:to>
    <xdr:sp macro="" textlink="">
      <xdr:nvSpPr>
        <xdr:cNvPr id="446" name="楕円 445">
          <a:extLst>
            <a:ext uri="{FF2B5EF4-FFF2-40B4-BE49-F238E27FC236}">
              <a16:creationId xmlns:a16="http://schemas.microsoft.com/office/drawing/2014/main" id="{3559D638-0330-4106-8CC3-12D727B0C6B3}"/>
            </a:ext>
          </a:extLst>
        </xdr:cNvPr>
        <xdr:cNvSpPr/>
      </xdr:nvSpPr>
      <xdr:spPr>
        <a:xfrm>
          <a:off x="10426700" y="170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77612</xdr:rowOff>
    </xdr:from>
    <xdr:ext cx="690189" cy="259045"/>
    <xdr:sp macro="" textlink="">
      <xdr:nvSpPr>
        <xdr:cNvPr id="447" name="【港湾・漁港】&#10;一人当たり有形固定資産（償却資産）額該当値テキスト">
          <a:extLst>
            <a:ext uri="{FF2B5EF4-FFF2-40B4-BE49-F238E27FC236}">
              <a16:creationId xmlns:a16="http://schemas.microsoft.com/office/drawing/2014/main" id="{C8D74B34-5832-4E63-B30D-8CD7F66A4981}"/>
            </a:ext>
          </a:extLst>
        </xdr:cNvPr>
        <xdr:cNvSpPr txBox="1"/>
      </xdr:nvSpPr>
      <xdr:spPr>
        <a:xfrm>
          <a:off x="10515600" y="17051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168308</xdr:rowOff>
    </xdr:from>
    <xdr:to>
      <xdr:col>50</xdr:col>
      <xdr:colOff>165100</xdr:colOff>
      <xdr:row>100</xdr:row>
      <xdr:rowOff>98458</xdr:rowOff>
    </xdr:to>
    <xdr:sp macro="" textlink="">
      <xdr:nvSpPr>
        <xdr:cNvPr id="448" name="楕円 447">
          <a:extLst>
            <a:ext uri="{FF2B5EF4-FFF2-40B4-BE49-F238E27FC236}">
              <a16:creationId xmlns:a16="http://schemas.microsoft.com/office/drawing/2014/main" id="{6E84BA1F-2BD2-4EAF-8B66-64A2831D7BC6}"/>
            </a:ext>
          </a:extLst>
        </xdr:cNvPr>
        <xdr:cNvSpPr/>
      </xdr:nvSpPr>
      <xdr:spPr>
        <a:xfrm>
          <a:off x="9588500" y="1714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3935</xdr:rowOff>
    </xdr:from>
    <xdr:to>
      <xdr:col>55</xdr:col>
      <xdr:colOff>0</xdr:colOff>
      <xdr:row>100</xdr:row>
      <xdr:rowOff>47658</xdr:rowOff>
    </xdr:to>
    <xdr:cxnSp macro="">
      <xdr:nvCxnSpPr>
        <xdr:cNvPr id="449" name="直線コネクタ 448">
          <a:extLst>
            <a:ext uri="{FF2B5EF4-FFF2-40B4-BE49-F238E27FC236}">
              <a16:creationId xmlns:a16="http://schemas.microsoft.com/office/drawing/2014/main" id="{F5C33AFF-BCCA-453E-BC0F-7DDE441426D2}"/>
            </a:ext>
          </a:extLst>
        </xdr:cNvPr>
        <xdr:cNvCxnSpPr/>
      </xdr:nvCxnSpPr>
      <xdr:spPr>
        <a:xfrm flipV="1">
          <a:off x="9639300" y="17148935"/>
          <a:ext cx="838200" cy="4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47383</xdr:rowOff>
    </xdr:from>
    <xdr:to>
      <xdr:col>46</xdr:col>
      <xdr:colOff>38100</xdr:colOff>
      <xdr:row>100</xdr:row>
      <xdr:rowOff>148983</xdr:rowOff>
    </xdr:to>
    <xdr:sp macro="" textlink="">
      <xdr:nvSpPr>
        <xdr:cNvPr id="450" name="楕円 449">
          <a:extLst>
            <a:ext uri="{FF2B5EF4-FFF2-40B4-BE49-F238E27FC236}">
              <a16:creationId xmlns:a16="http://schemas.microsoft.com/office/drawing/2014/main" id="{EEAFF472-88BD-4B5E-828B-FF54A9EA4FBA}"/>
            </a:ext>
          </a:extLst>
        </xdr:cNvPr>
        <xdr:cNvSpPr/>
      </xdr:nvSpPr>
      <xdr:spPr>
        <a:xfrm>
          <a:off x="8699500" y="1719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47658</xdr:rowOff>
    </xdr:from>
    <xdr:to>
      <xdr:col>50</xdr:col>
      <xdr:colOff>114300</xdr:colOff>
      <xdr:row>100</xdr:row>
      <xdr:rowOff>98183</xdr:rowOff>
    </xdr:to>
    <xdr:cxnSp macro="">
      <xdr:nvCxnSpPr>
        <xdr:cNvPr id="451" name="直線コネクタ 450">
          <a:extLst>
            <a:ext uri="{FF2B5EF4-FFF2-40B4-BE49-F238E27FC236}">
              <a16:creationId xmlns:a16="http://schemas.microsoft.com/office/drawing/2014/main" id="{FBBB3DC6-FD9D-4F39-990D-57F2D6B514AB}"/>
            </a:ext>
          </a:extLst>
        </xdr:cNvPr>
        <xdr:cNvCxnSpPr/>
      </xdr:nvCxnSpPr>
      <xdr:spPr>
        <a:xfrm flipV="1">
          <a:off x="8750300" y="17192658"/>
          <a:ext cx="889000" cy="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74071</xdr:rowOff>
    </xdr:from>
    <xdr:to>
      <xdr:col>36</xdr:col>
      <xdr:colOff>165100</xdr:colOff>
      <xdr:row>101</xdr:row>
      <xdr:rowOff>4221</xdr:rowOff>
    </xdr:to>
    <xdr:sp macro="" textlink="">
      <xdr:nvSpPr>
        <xdr:cNvPr id="452" name="楕円 451">
          <a:extLst>
            <a:ext uri="{FF2B5EF4-FFF2-40B4-BE49-F238E27FC236}">
              <a16:creationId xmlns:a16="http://schemas.microsoft.com/office/drawing/2014/main" id="{5E584F14-2E63-4B7F-9EC4-F3FF57423605}"/>
            </a:ext>
          </a:extLst>
        </xdr:cNvPr>
        <xdr:cNvSpPr/>
      </xdr:nvSpPr>
      <xdr:spPr>
        <a:xfrm>
          <a:off x="6921500" y="172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104</xdr:row>
      <xdr:rowOff>66014</xdr:rowOff>
    </xdr:from>
    <xdr:ext cx="599010" cy="259045"/>
    <xdr:sp macro="" textlink="">
      <xdr:nvSpPr>
        <xdr:cNvPr id="453" name="n_1aveValue【港湾・漁港】&#10;一人当たり有形固定資産（償却資産）額">
          <a:extLst>
            <a:ext uri="{FF2B5EF4-FFF2-40B4-BE49-F238E27FC236}">
              <a16:creationId xmlns:a16="http://schemas.microsoft.com/office/drawing/2014/main" id="{7EE12DAE-6E18-4A95-B09A-08E375D6E03A}"/>
            </a:ext>
          </a:extLst>
        </xdr:cNvPr>
        <xdr:cNvSpPr txBox="1"/>
      </xdr:nvSpPr>
      <xdr:spPr>
        <a:xfrm>
          <a:off x="9327095" y="1789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90716</xdr:rowOff>
    </xdr:from>
    <xdr:ext cx="599010" cy="259045"/>
    <xdr:sp macro="" textlink="">
      <xdr:nvSpPr>
        <xdr:cNvPr id="454" name="n_2aveValue【港湾・漁港】&#10;一人当たり有形固定資産（償却資産）額">
          <a:extLst>
            <a:ext uri="{FF2B5EF4-FFF2-40B4-BE49-F238E27FC236}">
              <a16:creationId xmlns:a16="http://schemas.microsoft.com/office/drawing/2014/main" id="{06569246-97E0-464C-83F9-F979FDF44271}"/>
            </a:ext>
          </a:extLst>
        </xdr:cNvPr>
        <xdr:cNvSpPr txBox="1"/>
      </xdr:nvSpPr>
      <xdr:spPr>
        <a:xfrm>
          <a:off x="8450795" y="1792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150775</xdr:rowOff>
    </xdr:from>
    <xdr:ext cx="599010" cy="259045"/>
    <xdr:sp macro="" textlink="">
      <xdr:nvSpPr>
        <xdr:cNvPr id="455" name="n_3aveValue【港湾・漁港】&#10;一人当たり有形固定資産（償却資産）額">
          <a:extLst>
            <a:ext uri="{FF2B5EF4-FFF2-40B4-BE49-F238E27FC236}">
              <a16:creationId xmlns:a16="http://schemas.microsoft.com/office/drawing/2014/main" id="{C247E477-1C8F-4726-BFD4-61D4090DB4FB}"/>
            </a:ext>
          </a:extLst>
        </xdr:cNvPr>
        <xdr:cNvSpPr txBox="1"/>
      </xdr:nvSpPr>
      <xdr:spPr>
        <a:xfrm>
          <a:off x="7561795" y="1781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148483</xdr:rowOff>
    </xdr:from>
    <xdr:ext cx="599010" cy="259045"/>
    <xdr:sp macro="" textlink="">
      <xdr:nvSpPr>
        <xdr:cNvPr id="456" name="n_4aveValue【港湾・漁港】&#10;一人当たり有形固定資産（償却資産）額">
          <a:extLst>
            <a:ext uri="{FF2B5EF4-FFF2-40B4-BE49-F238E27FC236}">
              <a16:creationId xmlns:a16="http://schemas.microsoft.com/office/drawing/2014/main" id="{5BEBA200-7957-4735-BF4A-F143D9645ED6}"/>
            </a:ext>
          </a:extLst>
        </xdr:cNvPr>
        <xdr:cNvSpPr txBox="1"/>
      </xdr:nvSpPr>
      <xdr:spPr>
        <a:xfrm>
          <a:off x="6672795" y="1797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114985</xdr:rowOff>
    </xdr:from>
    <xdr:ext cx="690189" cy="259045"/>
    <xdr:sp macro="" textlink="">
      <xdr:nvSpPr>
        <xdr:cNvPr id="457" name="n_1mainValue【港湾・漁港】&#10;一人当たり有形固定資産（償却資産）額">
          <a:extLst>
            <a:ext uri="{FF2B5EF4-FFF2-40B4-BE49-F238E27FC236}">
              <a16:creationId xmlns:a16="http://schemas.microsoft.com/office/drawing/2014/main" id="{6116126E-8007-4E8D-B4A6-309DF7A38B38}"/>
            </a:ext>
          </a:extLst>
        </xdr:cNvPr>
        <xdr:cNvSpPr txBox="1"/>
      </xdr:nvSpPr>
      <xdr:spPr>
        <a:xfrm>
          <a:off x="9281505" y="16917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165510</xdr:rowOff>
    </xdr:from>
    <xdr:ext cx="690189" cy="259045"/>
    <xdr:sp macro="" textlink="">
      <xdr:nvSpPr>
        <xdr:cNvPr id="458" name="n_2mainValue【港湾・漁港】&#10;一人当たり有形固定資産（償却資産）額">
          <a:extLst>
            <a:ext uri="{FF2B5EF4-FFF2-40B4-BE49-F238E27FC236}">
              <a16:creationId xmlns:a16="http://schemas.microsoft.com/office/drawing/2014/main" id="{46A65171-6E1B-456F-9BEC-CD93DC6BBC33}"/>
            </a:ext>
          </a:extLst>
        </xdr:cNvPr>
        <xdr:cNvSpPr txBox="1"/>
      </xdr:nvSpPr>
      <xdr:spPr>
        <a:xfrm>
          <a:off x="8405205" y="16967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20748</xdr:rowOff>
    </xdr:from>
    <xdr:ext cx="690189" cy="259045"/>
    <xdr:sp macro="" textlink="">
      <xdr:nvSpPr>
        <xdr:cNvPr id="459" name="n_4mainValue【港湾・漁港】&#10;一人当たり有形固定資産（償却資産）額">
          <a:extLst>
            <a:ext uri="{FF2B5EF4-FFF2-40B4-BE49-F238E27FC236}">
              <a16:creationId xmlns:a16="http://schemas.microsoft.com/office/drawing/2014/main" id="{D16CEC62-FDCB-47BC-9CBD-73D9DDE0170C}"/>
            </a:ext>
          </a:extLst>
        </xdr:cNvPr>
        <xdr:cNvSpPr txBox="1"/>
      </xdr:nvSpPr>
      <xdr:spPr>
        <a:xfrm>
          <a:off x="6627205" y="16994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0" name="正方形/長方形 459">
          <a:extLst>
            <a:ext uri="{FF2B5EF4-FFF2-40B4-BE49-F238E27FC236}">
              <a16:creationId xmlns:a16="http://schemas.microsoft.com/office/drawing/2014/main" id="{68186DB8-4B54-4B9F-8449-1FAA13909C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1" name="正方形/長方形 460">
          <a:extLst>
            <a:ext uri="{FF2B5EF4-FFF2-40B4-BE49-F238E27FC236}">
              <a16:creationId xmlns:a16="http://schemas.microsoft.com/office/drawing/2014/main" id="{03E2909E-15BA-4D7B-9F21-F9EA364AE3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2" name="正方形/長方形 461">
          <a:extLst>
            <a:ext uri="{FF2B5EF4-FFF2-40B4-BE49-F238E27FC236}">
              <a16:creationId xmlns:a16="http://schemas.microsoft.com/office/drawing/2014/main" id="{102D664E-065A-45A5-AD42-0FF446B5FE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3" name="正方形/長方形 462">
          <a:extLst>
            <a:ext uri="{FF2B5EF4-FFF2-40B4-BE49-F238E27FC236}">
              <a16:creationId xmlns:a16="http://schemas.microsoft.com/office/drawing/2014/main" id="{4EE57601-361E-4226-A2BF-4591AB96A90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4" name="正方形/長方形 463">
          <a:extLst>
            <a:ext uri="{FF2B5EF4-FFF2-40B4-BE49-F238E27FC236}">
              <a16:creationId xmlns:a16="http://schemas.microsoft.com/office/drawing/2014/main" id="{4489C7C0-A2A8-483B-AAAA-D871616C92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5" name="正方形/長方形 464">
          <a:extLst>
            <a:ext uri="{FF2B5EF4-FFF2-40B4-BE49-F238E27FC236}">
              <a16:creationId xmlns:a16="http://schemas.microsoft.com/office/drawing/2014/main" id="{C5472050-2B9D-4D39-B5A7-694DA659AE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6" name="正方形/長方形 465">
          <a:extLst>
            <a:ext uri="{FF2B5EF4-FFF2-40B4-BE49-F238E27FC236}">
              <a16:creationId xmlns:a16="http://schemas.microsoft.com/office/drawing/2014/main" id="{6892E102-E3F0-4F0B-A118-FCA275AF55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7" name="正方形/長方形 466">
          <a:extLst>
            <a:ext uri="{FF2B5EF4-FFF2-40B4-BE49-F238E27FC236}">
              <a16:creationId xmlns:a16="http://schemas.microsoft.com/office/drawing/2014/main" id="{D67414A8-871A-4C32-B175-073EE3EB57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8" name="テキスト ボックス 467">
          <a:extLst>
            <a:ext uri="{FF2B5EF4-FFF2-40B4-BE49-F238E27FC236}">
              <a16:creationId xmlns:a16="http://schemas.microsoft.com/office/drawing/2014/main" id="{E964EBB6-0ABF-486E-B5EE-D498CCBFDCE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9" name="直線コネクタ 468">
          <a:extLst>
            <a:ext uri="{FF2B5EF4-FFF2-40B4-BE49-F238E27FC236}">
              <a16:creationId xmlns:a16="http://schemas.microsoft.com/office/drawing/2014/main" id="{8F0F54AD-7DC7-482B-A519-D06DF882B89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0" name="テキスト ボックス 469">
          <a:extLst>
            <a:ext uri="{FF2B5EF4-FFF2-40B4-BE49-F238E27FC236}">
              <a16:creationId xmlns:a16="http://schemas.microsoft.com/office/drawing/2014/main" id="{C07FC217-AF75-4174-A90C-9914EFFEE6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1" name="直線コネクタ 470">
          <a:extLst>
            <a:ext uri="{FF2B5EF4-FFF2-40B4-BE49-F238E27FC236}">
              <a16:creationId xmlns:a16="http://schemas.microsoft.com/office/drawing/2014/main" id="{458A451D-83F2-42FC-B1F1-89AEDD2D3B3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2" name="テキスト ボックス 471">
          <a:extLst>
            <a:ext uri="{FF2B5EF4-FFF2-40B4-BE49-F238E27FC236}">
              <a16:creationId xmlns:a16="http://schemas.microsoft.com/office/drawing/2014/main" id="{453E34B9-E2DA-4ED5-BB78-A5F91E984F3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3" name="直線コネクタ 472">
          <a:extLst>
            <a:ext uri="{FF2B5EF4-FFF2-40B4-BE49-F238E27FC236}">
              <a16:creationId xmlns:a16="http://schemas.microsoft.com/office/drawing/2014/main" id="{9276BD59-87F7-4D1D-98CE-C7AEA3B394B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4" name="テキスト ボックス 473">
          <a:extLst>
            <a:ext uri="{FF2B5EF4-FFF2-40B4-BE49-F238E27FC236}">
              <a16:creationId xmlns:a16="http://schemas.microsoft.com/office/drawing/2014/main" id="{33F9D1DA-EBB5-4B72-9E91-4BC7F4F59E6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5" name="直線コネクタ 474">
          <a:extLst>
            <a:ext uri="{FF2B5EF4-FFF2-40B4-BE49-F238E27FC236}">
              <a16:creationId xmlns:a16="http://schemas.microsoft.com/office/drawing/2014/main" id="{3D21B086-64B6-45C4-B100-1EAA1E573BE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6" name="テキスト ボックス 475">
          <a:extLst>
            <a:ext uri="{FF2B5EF4-FFF2-40B4-BE49-F238E27FC236}">
              <a16:creationId xmlns:a16="http://schemas.microsoft.com/office/drawing/2014/main" id="{ACBE99C9-24E4-4063-8628-BE377E8E4AA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7" name="直線コネクタ 476">
          <a:extLst>
            <a:ext uri="{FF2B5EF4-FFF2-40B4-BE49-F238E27FC236}">
              <a16:creationId xmlns:a16="http://schemas.microsoft.com/office/drawing/2014/main" id="{4C899000-14CC-492A-A437-096AF5E0E1B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8" name="テキスト ボックス 477">
          <a:extLst>
            <a:ext uri="{FF2B5EF4-FFF2-40B4-BE49-F238E27FC236}">
              <a16:creationId xmlns:a16="http://schemas.microsoft.com/office/drawing/2014/main" id="{0E60D4D5-114F-49C2-AC48-01C17E54913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9" name="直線コネクタ 478">
          <a:extLst>
            <a:ext uri="{FF2B5EF4-FFF2-40B4-BE49-F238E27FC236}">
              <a16:creationId xmlns:a16="http://schemas.microsoft.com/office/drawing/2014/main" id="{0F780B9C-D6C0-4BAC-BC6C-D5A3CA38224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0" name="テキスト ボックス 479">
          <a:extLst>
            <a:ext uri="{FF2B5EF4-FFF2-40B4-BE49-F238E27FC236}">
              <a16:creationId xmlns:a16="http://schemas.microsoft.com/office/drawing/2014/main" id="{EDD1D4B9-4E07-4D6C-88A8-BB2B9A7A453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1" name="直線コネクタ 480">
          <a:extLst>
            <a:ext uri="{FF2B5EF4-FFF2-40B4-BE49-F238E27FC236}">
              <a16:creationId xmlns:a16="http://schemas.microsoft.com/office/drawing/2014/main" id="{6EC96326-4791-45D8-A582-8F2300AEF44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82" name="テキスト ボックス 481">
          <a:extLst>
            <a:ext uri="{FF2B5EF4-FFF2-40B4-BE49-F238E27FC236}">
              <a16:creationId xmlns:a16="http://schemas.microsoft.com/office/drawing/2014/main" id="{3B48C00D-1873-4679-A887-050AA4C8E2EF}"/>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3" name="直線コネクタ 482">
          <a:extLst>
            <a:ext uri="{FF2B5EF4-FFF2-40B4-BE49-F238E27FC236}">
              <a16:creationId xmlns:a16="http://schemas.microsoft.com/office/drawing/2014/main" id="{F637587C-1727-43D0-BA11-3C72E959A4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4" name="テキスト ボックス 483">
          <a:extLst>
            <a:ext uri="{FF2B5EF4-FFF2-40B4-BE49-F238E27FC236}">
              <a16:creationId xmlns:a16="http://schemas.microsoft.com/office/drawing/2014/main" id="{7149ECFC-2549-4787-819B-67A1D4C6A1E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5" name="【認定こども園・幼稚園・保育所】&#10;有形固定資産減価償却率グラフ枠">
          <a:extLst>
            <a:ext uri="{FF2B5EF4-FFF2-40B4-BE49-F238E27FC236}">
              <a16:creationId xmlns:a16="http://schemas.microsoft.com/office/drawing/2014/main" id="{44DF8317-2AAE-405B-B4B0-D72DD7E08D6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15784</xdr:rowOff>
    </xdr:from>
    <xdr:to>
      <xdr:col>85</xdr:col>
      <xdr:colOff>126364</xdr:colOff>
      <xdr:row>42</xdr:row>
      <xdr:rowOff>10885</xdr:rowOff>
    </xdr:to>
    <xdr:cxnSp macro="">
      <xdr:nvCxnSpPr>
        <xdr:cNvPr id="486" name="直線コネクタ 485">
          <a:extLst>
            <a:ext uri="{FF2B5EF4-FFF2-40B4-BE49-F238E27FC236}">
              <a16:creationId xmlns:a16="http://schemas.microsoft.com/office/drawing/2014/main" id="{C9E89D61-3FB7-4C70-B294-6D811D36C1B9}"/>
            </a:ext>
          </a:extLst>
        </xdr:cNvPr>
        <xdr:cNvCxnSpPr/>
      </xdr:nvCxnSpPr>
      <xdr:spPr>
        <a:xfrm flipV="1">
          <a:off x="16318864" y="5673634"/>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14712</xdr:rowOff>
    </xdr:from>
    <xdr:ext cx="405111" cy="259045"/>
    <xdr:sp macro="" textlink="">
      <xdr:nvSpPr>
        <xdr:cNvPr id="487" name="【認定こども園・幼稚園・保育所】&#10;有形固定資産減価償却率最小値テキスト">
          <a:extLst>
            <a:ext uri="{FF2B5EF4-FFF2-40B4-BE49-F238E27FC236}">
              <a16:creationId xmlns:a16="http://schemas.microsoft.com/office/drawing/2014/main" id="{DBEEC7E6-C615-4152-AB52-52E566A80F48}"/>
            </a:ext>
          </a:extLst>
        </xdr:cNvPr>
        <xdr:cNvSpPr txBox="1"/>
      </xdr:nvSpPr>
      <xdr:spPr>
        <a:xfrm>
          <a:off x="16357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10885</xdr:rowOff>
    </xdr:from>
    <xdr:to>
      <xdr:col>86</xdr:col>
      <xdr:colOff>25400</xdr:colOff>
      <xdr:row>42</xdr:row>
      <xdr:rowOff>10885</xdr:rowOff>
    </xdr:to>
    <xdr:cxnSp macro="">
      <xdr:nvCxnSpPr>
        <xdr:cNvPr id="488" name="直線コネクタ 487">
          <a:extLst>
            <a:ext uri="{FF2B5EF4-FFF2-40B4-BE49-F238E27FC236}">
              <a16:creationId xmlns:a16="http://schemas.microsoft.com/office/drawing/2014/main" id="{BCDE6014-ECF7-4C34-B133-53F27D311889}"/>
            </a:ext>
          </a:extLst>
        </xdr:cNvPr>
        <xdr:cNvCxnSpPr/>
      </xdr:nvCxnSpPr>
      <xdr:spPr>
        <a:xfrm>
          <a:off x="16230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133911</xdr:rowOff>
    </xdr:from>
    <xdr:ext cx="405111" cy="259045"/>
    <xdr:sp macro="" textlink="">
      <xdr:nvSpPr>
        <xdr:cNvPr id="489" name="【認定こども園・幼稚園・保育所】&#10;有形固定資産減価償却率最大値テキスト">
          <a:extLst>
            <a:ext uri="{FF2B5EF4-FFF2-40B4-BE49-F238E27FC236}">
              <a16:creationId xmlns:a16="http://schemas.microsoft.com/office/drawing/2014/main" id="{528ED953-CA1C-41E4-B272-0A738FC28059}"/>
            </a:ext>
          </a:extLst>
        </xdr:cNvPr>
        <xdr:cNvSpPr txBox="1"/>
      </xdr:nvSpPr>
      <xdr:spPr>
        <a:xfrm>
          <a:off x="16357600" y="54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15784</xdr:rowOff>
    </xdr:from>
    <xdr:to>
      <xdr:col>86</xdr:col>
      <xdr:colOff>25400</xdr:colOff>
      <xdr:row>33</xdr:row>
      <xdr:rowOff>15784</xdr:rowOff>
    </xdr:to>
    <xdr:cxnSp macro="">
      <xdr:nvCxnSpPr>
        <xdr:cNvPr id="490" name="直線コネクタ 489">
          <a:extLst>
            <a:ext uri="{FF2B5EF4-FFF2-40B4-BE49-F238E27FC236}">
              <a16:creationId xmlns:a16="http://schemas.microsoft.com/office/drawing/2014/main" id="{754EF08A-8F50-4A01-BDFE-4CB49D781E58}"/>
            </a:ext>
          </a:extLst>
        </xdr:cNvPr>
        <xdr:cNvCxnSpPr/>
      </xdr:nvCxnSpPr>
      <xdr:spPr>
        <a:xfrm>
          <a:off x="16230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98533</xdr:rowOff>
    </xdr:from>
    <xdr:ext cx="405111" cy="259045"/>
    <xdr:sp macro="" textlink="">
      <xdr:nvSpPr>
        <xdr:cNvPr id="491" name="【認定こども園・幼稚園・保育所】&#10;有形固定資産減価償却率平均値テキスト">
          <a:extLst>
            <a:ext uri="{FF2B5EF4-FFF2-40B4-BE49-F238E27FC236}">
              <a16:creationId xmlns:a16="http://schemas.microsoft.com/office/drawing/2014/main" id="{F09336D2-4F6E-4238-9D32-07BF2DAE0F82}"/>
            </a:ext>
          </a:extLst>
        </xdr:cNvPr>
        <xdr:cNvSpPr txBox="1"/>
      </xdr:nvSpPr>
      <xdr:spPr>
        <a:xfrm>
          <a:off x="16357600" y="627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92" name="フローチャート: 判断 491">
          <a:extLst>
            <a:ext uri="{FF2B5EF4-FFF2-40B4-BE49-F238E27FC236}">
              <a16:creationId xmlns:a16="http://schemas.microsoft.com/office/drawing/2014/main" id="{B7EBF10C-4745-40D9-8F5B-0F31CEF3D405}"/>
            </a:ext>
          </a:extLst>
        </xdr:cNvPr>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167458</xdr:rowOff>
    </xdr:from>
    <xdr:to>
      <xdr:col>81</xdr:col>
      <xdr:colOff>101600</xdr:colOff>
      <xdr:row>36</xdr:row>
      <xdr:rowOff>97608</xdr:rowOff>
    </xdr:to>
    <xdr:sp macro="" textlink="">
      <xdr:nvSpPr>
        <xdr:cNvPr id="493" name="フローチャート: 判断 492">
          <a:extLst>
            <a:ext uri="{FF2B5EF4-FFF2-40B4-BE49-F238E27FC236}">
              <a16:creationId xmlns:a16="http://schemas.microsoft.com/office/drawing/2014/main" id="{11930ADC-24B3-4CD6-8871-AE39526729D6}"/>
            </a:ext>
          </a:extLst>
        </xdr:cNvPr>
        <xdr:cNvSpPr/>
      </xdr:nvSpPr>
      <xdr:spPr>
        <a:xfrm>
          <a:off x="15430500" y="61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33564</xdr:rowOff>
    </xdr:from>
    <xdr:to>
      <xdr:col>76</xdr:col>
      <xdr:colOff>165100</xdr:colOff>
      <xdr:row>35</xdr:row>
      <xdr:rowOff>135164</xdr:rowOff>
    </xdr:to>
    <xdr:sp macro="" textlink="">
      <xdr:nvSpPr>
        <xdr:cNvPr id="494" name="フローチャート: 判断 493">
          <a:extLst>
            <a:ext uri="{FF2B5EF4-FFF2-40B4-BE49-F238E27FC236}">
              <a16:creationId xmlns:a16="http://schemas.microsoft.com/office/drawing/2014/main" id="{CC632919-B562-410D-89B0-14E2A0BA687C}"/>
            </a:ext>
          </a:extLst>
        </xdr:cNvPr>
        <xdr:cNvSpPr/>
      </xdr:nvSpPr>
      <xdr:spPr>
        <a:xfrm>
          <a:off x="14541500" y="60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95" name="フローチャート: 判断 494">
          <a:extLst>
            <a:ext uri="{FF2B5EF4-FFF2-40B4-BE49-F238E27FC236}">
              <a16:creationId xmlns:a16="http://schemas.microsoft.com/office/drawing/2014/main" id="{F96D79BA-F6E1-4100-BEAA-190C7901E852}"/>
            </a:ext>
          </a:extLst>
        </xdr:cNvPr>
        <xdr:cNvSpPr/>
      </xdr:nvSpPr>
      <xdr:spPr>
        <a:xfrm>
          <a:off x="13652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64589</xdr:rowOff>
    </xdr:from>
    <xdr:to>
      <xdr:col>67</xdr:col>
      <xdr:colOff>101600</xdr:colOff>
      <xdr:row>34</xdr:row>
      <xdr:rowOff>166189</xdr:rowOff>
    </xdr:to>
    <xdr:sp macro="" textlink="">
      <xdr:nvSpPr>
        <xdr:cNvPr id="496" name="フローチャート: 判断 495">
          <a:extLst>
            <a:ext uri="{FF2B5EF4-FFF2-40B4-BE49-F238E27FC236}">
              <a16:creationId xmlns:a16="http://schemas.microsoft.com/office/drawing/2014/main" id="{6E1FE074-FFBE-427C-A6E7-20E93D8B485F}"/>
            </a:ext>
          </a:extLst>
        </xdr:cNvPr>
        <xdr:cNvSpPr/>
      </xdr:nvSpPr>
      <xdr:spPr>
        <a:xfrm>
          <a:off x="12763500" y="589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DC8A127F-555F-434E-8D91-FB7C1F16ED5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8EA248E2-FA1B-4ED6-81FE-B1F212B84A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1B2F06CA-09CF-4E91-BDE0-6A49B356826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C9CECCD0-6430-49FB-8075-51E4C76CE2C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C2E46150-18C0-4068-BFED-05C087739FE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95613</xdr:rowOff>
    </xdr:from>
    <xdr:to>
      <xdr:col>85</xdr:col>
      <xdr:colOff>177800</xdr:colOff>
      <xdr:row>36</xdr:row>
      <xdr:rowOff>25763</xdr:rowOff>
    </xdr:to>
    <xdr:sp macro="" textlink="">
      <xdr:nvSpPr>
        <xdr:cNvPr id="502" name="楕円 501">
          <a:extLst>
            <a:ext uri="{FF2B5EF4-FFF2-40B4-BE49-F238E27FC236}">
              <a16:creationId xmlns:a16="http://schemas.microsoft.com/office/drawing/2014/main" id="{739EDB34-289A-4130-975F-41B634B285D8}"/>
            </a:ext>
          </a:extLst>
        </xdr:cNvPr>
        <xdr:cNvSpPr/>
      </xdr:nvSpPr>
      <xdr:spPr>
        <a:xfrm>
          <a:off x="162687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118490</xdr:rowOff>
    </xdr:from>
    <xdr:ext cx="405111" cy="259045"/>
    <xdr:sp macro="" textlink="">
      <xdr:nvSpPr>
        <xdr:cNvPr id="503" name="【認定こども園・幼稚園・保育所】&#10;有形固定資産減価償却率該当値テキスト">
          <a:extLst>
            <a:ext uri="{FF2B5EF4-FFF2-40B4-BE49-F238E27FC236}">
              <a16:creationId xmlns:a16="http://schemas.microsoft.com/office/drawing/2014/main" id="{FDACEFE9-5045-4E1F-8C13-A6ABB6E3C758}"/>
            </a:ext>
          </a:extLst>
        </xdr:cNvPr>
        <xdr:cNvSpPr txBox="1"/>
      </xdr:nvSpPr>
      <xdr:spPr>
        <a:xfrm>
          <a:off x="16357600" y="59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xdr:rowOff>
    </xdr:from>
    <xdr:to>
      <xdr:col>81</xdr:col>
      <xdr:colOff>101600</xdr:colOff>
      <xdr:row>35</xdr:row>
      <xdr:rowOff>115570</xdr:rowOff>
    </xdr:to>
    <xdr:sp macro="" textlink="">
      <xdr:nvSpPr>
        <xdr:cNvPr id="504" name="楕円 503">
          <a:extLst>
            <a:ext uri="{FF2B5EF4-FFF2-40B4-BE49-F238E27FC236}">
              <a16:creationId xmlns:a16="http://schemas.microsoft.com/office/drawing/2014/main" id="{B907C7C7-9246-4966-A70B-3587DE4FB110}"/>
            </a:ext>
          </a:extLst>
        </xdr:cNvPr>
        <xdr:cNvSpPr/>
      </xdr:nvSpPr>
      <xdr:spPr>
        <a:xfrm>
          <a:off x="15430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64770</xdr:rowOff>
    </xdr:from>
    <xdr:to>
      <xdr:col>85</xdr:col>
      <xdr:colOff>127000</xdr:colOff>
      <xdr:row>35</xdr:row>
      <xdr:rowOff>146413</xdr:rowOff>
    </xdr:to>
    <xdr:cxnSp macro="">
      <xdr:nvCxnSpPr>
        <xdr:cNvPr id="505" name="直線コネクタ 504">
          <a:extLst>
            <a:ext uri="{FF2B5EF4-FFF2-40B4-BE49-F238E27FC236}">
              <a16:creationId xmlns:a16="http://schemas.microsoft.com/office/drawing/2014/main" id="{F3D22672-2A39-404E-A77B-DF5CC8881C3A}"/>
            </a:ext>
          </a:extLst>
        </xdr:cNvPr>
        <xdr:cNvCxnSpPr/>
      </xdr:nvCxnSpPr>
      <xdr:spPr>
        <a:xfrm>
          <a:off x="15481300" y="606552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27033</xdr:rowOff>
    </xdr:from>
    <xdr:to>
      <xdr:col>76</xdr:col>
      <xdr:colOff>165100</xdr:colOff>
      <xdr:row>35</xdr:row>
      <xdr:rowOff>128633</xdr:rowOff>
    </xdr:to>
    <xdr:sp macro="" textlink="">
      <xdr:nvSpPr>
        <xdr:cNvPr id="506" name="楕円 505">
          <a:extLst>
            <a:ext uri="{FF2B5EF4-FFF2-40B4-BE49-F238E27FC236}">
              <a16:creationId xmlns:a16="http://schemas.microsoft.com/office/drawing/2014/main" id="{1EF751EA-97A7-469C-8904-50A5FBD83EB5}"/>
            </a:ext>
          </a:extLst>
        </xdr:cNvPr>
        <xdr:cNvSpPr/>
      </xdr:nvSpPr>
      <xdr:spPr>
        <a:xfrm>
          <a:off x="14541500" y="6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35</xdr:row>
      <xdr:rowOff>77833</xdr:rowOff>
    </xdr:to>
    <xdr:cxnSp macro="">
      <xdr:nvCxnSpPr>
        <xdr:cNvPr id="507" name="直線コネクタ 506">
          <a:extLst>
            <a:ext uri="{FF2B5EF4-FFF2-40B4-BE49-F238E27FC236}">
              <a16:creationId xmlns:a16="http://schemas.microsoft.com/office/drawing/2014/main" id="{4E76A810-11A6-429F-9131-05C847260A04}"/>
            </a:ext>
          </a:extLst>
        </xdr:cNvPr>
        <xdr:cNvCxnSpPr/>
      </xdr:nvCxnSpPr>
      <xdr:spPr>
        <a:xfrm flipV="1">
          <a:off x="14592300" y="60655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64589</xdr:rowOff>
    </xdr:from>
    <xdr:to>
      <xdr:col>67</xdr:col>
      <xdr:colOff>101600</xdr:colOff>
      <xdr:row>36</xdr:row>
      <xdr:rowOff>166189</xdr:rowOff>
    </xdr:to>
    <xdr:sp macro="" textlink="">
      <xdr:nvSpPr>
        <xdr:cNvPr id="508" name="楕円 507">
          <a:extLst>
            <a:ext uri="{FF2B5EF4-FFF2-40B4-BE49-F238E27FC236}">
              <a16:creationId xmlns:a16="http://schemas.microsoft.com/office/drawing/2014/main" id="{3FE430F3-0F27-45B9-A785-E15C1E1BBA91}"/>
            </a:ext>
          </a:extLst>
        </xdr:cNvPr>
        <xdr:cNvSpPr/>
      </xdr:nvSpPr>
      <xdr:spPr>
        <a:xfrm>
          <a:off x="12763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88735</xdr:rowOff>
    </xdr:from>
    <xdr:ext cx="405111" cy="259045"/>
    <xdr:sp macro="" textlink="">
      <xdr:nvSpPr>
        <xdr:cNvPr id="509" name="n_1aveValue【認定こども園・幼稚園・保育所】&#10;有形固定資産減価償却率">
          <a:extLst>
            <a:ext uri="{FF2B5EF4-FFF2-40B4-BE49-F238E27FC236}">
              <a16:creationId xmlns:a16="http://schemas.microsoft.com/office/drawing/2014/main" id="{6D3A4F60-FC38-4EC7-A85C-46A272717154}"/>
            </a:ext>
          </a:extLst>
        </xdr:cNvPr>
        <xdr:cNvSpPr txBox="1"/>
      </xdr:nvSpPr>
      <xdr:spPr>
        <a:xfrm>
          <a:off x="15266044" y="626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126291</xdr:rowOff>
    </xdr:from>
    <xdr:ext cx="405111" cy="259045"/>
    <xdr:sp macro="" textlink="">
      <xdr:nvSpPr>
        <xdr:cNvPr id="510" name="n_2aveValue【認定こども園・幼稚園・保育所】&#10;有形固定資産減価償却率">
          <a:extLst>
            <a:ext uri="{FF2B5EF4-FFF2-40B4-BE49-F238E27FC236}">
              <a16:creationId xmlns:a16="http://schemas.microsoft.com/office/drawing/2014/main" id="{DB24696D-BD38-4F9A-BA80-0C992C02159D}"/>
            </a:ext>
          </a:extLst>
        </xdr:cNvPr>
        <xdr:cNvSpPr txBox="1"/>
      </xdr:nvSpPr>
      <xdr:spPr>
        <a:xfrm>
          <a:off x="14389744" y="61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166387</xdr:rowOff>
    </xdr:from>
    <xdr:ext cx="405111" cy="259045"/>
    <xdr:sp macro="" textlink="">
      <xdr:nvSpPr>
        <xdr:cNvPr id="511" name="n_3aveValue【認定こども園・幼稚園・保育所】&#10;有形固定資産減価償却率">
          <a:extLst>
            <a:ext uri="{FF2B5EF4-FFF2-40B4-BE49-F238E27FC236}">
              <a16:creationId xmlns:a16="http://schemas.microsoft.com/office/drawing/2014/main" id="{EC2C558D-DD15-4470-AF4F-EF5D59A0352D}"/>
            </a:ext>
          </a:extLst>
        </xdr:cNvPr>
        <xdr:cNvSpPr txBox="1"/>
      </xdr:nvSpPr>
      <xdr:spPr>
        <a:xfrm>
          <a:off x="13500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11266</xdr:rowOff>
    </xdr:from>
    <xdr:ext cx="405111" cy="259045"/>
    <xdr:sp macro="" textlink="">
      <xdr:nvSpPr>
        <xdr:cNvPr id="512" name="n_4aveValue【認定こども園・幼稚園・保育所】&#10;有形固定資産減価償却率">
          <a:extLst>
            <a:ext uri="{FF2B5EF4-FFF2-40B4-BE49-F238E27FC236}">
              <a16:creationId xmlns:a16="http://schemas.microsoft.com/office/drawing/2014/main" id="{5C7F9360-3557-4765-B777-BC9DE18F24CD}"/>
            </a:ext>
          </a:extLst>
        </xdr:cNvPr>
        <xdr:cNvSpPr txBox="1"/>
      </xdr:nvSpPr>
      <xdr:spPr>
        <a:xfrm>
          <a:off x="126117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132097</xdr:rowOff>
    </xdr:from>
    <xdr:ext cx="405111" cy="259045"/>
    <xdr:sp macro="" textlink="">
      <xdr:nvSpPr>
        <xdr:cNvPr id="513" name="n_1mainValue【認定こども園・幼稚園・保育所】&#10;有形固定資産減価償却率">
          <a:extLst>
            <a:ext uri="{FF2B5EF4-FFF2-40B4-BE49-F238E27FC236}">
              <a16:creationId xmlns:a16="http://schemas.microsoft.com/office/drawing/2014/main" id="{DBF104E5-B9FB-4B89-A287-04E515817649}"/>
            </a:ext>
          </a:extLst>
        </xdr:cNvPr>
        <xdr:cNvSpPr txBox="1"/>
      </xdr:nvSpPr>
      <xdr:spPr>
        <a:xfrm>
          <a:off x="15266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145160</xdr:rowOff>
    </xdr:from>
    <xdr:ext cx="405111" cy="259045"/>
    <xdr:sp macro="" textlink="">
      <xdr:nvSpPr>
        <xdr:cNvPr id="514" name="n_2mainValue【認定こども園・幼稚園・保育所】&#10;有形固定資産減価償却率">
          <a:extLst>
            <a:ext uri="{FF2B5EF4-FFF2-40B4-BE49-F238E27FC236}">
              <a16:creationId xmlns:a16="http://schemas.microsoft.com/office/drawing/2014/main" id="{071A5EF8-1802-4E75-AFBA-29B8E9685DB2}"/>
            </a:ext>
          </a:extLst>
        </xdr:cNvPr>
        <xdr:cNvSpPr txBox="1"/>
      </xdr:nvSpPr>
      <xdr:spPr>
        <a:xfrm>
          <a:off x="14389744" y="580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157316</xdr:rowOff>
    </xdr:from>
    <xdr:ext cx="405111" cy="259045"/>
    <xdr:sp macro="" textlink="">
      <xdr:nvSpPr>
        <xdr:cNvPr id="515" name="n_4mainValue【認定こども園・幼稚園・保育所】&#10;有形固定資産減価償却率">
          <a:extLst>
            <a:ext uri="{FF2B5EF4-FFF2-40B4-BE49-F238E27FC236}">
              <a16:creationId xmlns:a16="http://schemas.microsoft.com/office/drawing/2014/main" id="{D5CB253B-76F3-45BF-99A6-277FAF655AC2}"/>
            </a:ext>
          </a:extLst>
        </xdr:cNvPr>
        <xdr:cNvSpPr txBox="1"/>
      </xdr:nvSpPr>
      <xdr:spPr>
        <a:xfrm>
          <a:off x="12611744" y="632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a:extLst>
            <a:ext uri="{FF2B5EF4-FFF2-40B4-BE49-F238E27FC236}">
              <a16:creationId xmlns:a16="http://schemas.microsoft.com/office/drawing/2014/main" id="{C3983935-10BD-446B-A583-98C381BF2E5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a:extLst>
            <a:ext uri="{FF2B5EF4-FFF2-40B4-BE49-F238E27FC236}">
              <a16:creationId xmlns:a16="http://schemas.microsoft.com/office/drawing/2014/main" id="{9EEBF50D-0DD4-49CB-8988-04A74136E16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a:extLst>
            <a:ext uri="{FF2B5EF4-FFF2-40B4-BE49-F238E27FC236}">
              <a16:creationId xmlns:a16="http://schemas.microsoft.com/office/drawing/2014/main" id="{BDB532AC-162F-46EE-86F8-53128B2CDC0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a:extLst>
            <a:ext uri="{FF2B5EF4-FFF2-40B4-BE49-F238E27FC236}">
              <a16:creationId xmlns:a16="http://schemas.microsoft.com/office/drawing/2014/main" id="{8FC3680F-FF79-4D2A-8419-786F28ED05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a:extLst>
            <a:ext uri="{FF2B5EF4-FFF2-40B4-BE49-F238E27FC236}">
              <a16:creationId xmlns:a16="http://schemas.microsoft.com/office/drawing/2014/main" id="{DB71DA6F-1E58-404F-AAD5-8339CF8C21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a:extLst>
            <a:ext uri="{FF2B5EF4-FFF2-40B4-BE49-F238E27FC236}">
              <a16:creationId xmlns:a16="http://schemas.microsoft.com/office/drawing/2014/main" id="{D717FB09-A3EE-4160-AD46-2B0255F2D5B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a:extLst>
            <a:ext uri="{FF2B5EF4-FFF2-40B4-BE49-F238E27FC236}">
              <a16:creationId xmlns:a16="http://schemas.microsoft.com/office/drawing/2014/main" id="{AF542BAD-9149-41E7-846A-1AB0738AC0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a:extLst>
            <a:ext uri="{FF2B5EF4-FFF2-40B4-BE49-F238E27FC236}">
              <a16:creationId xmlns:a16="http://schemas.microsoft.com/office/drawing/2014/main" id="{E5319ADC-96E3-4389-93F3-C10095BD509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a:extLst>
            <a:ext uri="{FF2B5EF4-FFF2-40B4-BE49-F238E27FC236}">
              <a16:creationId xmlns:a16="http://schemas.microsoft.com/office/drawing/2014/main" id="{5E9EAC4E-C259-42F4-80BA-E26AD333A4D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a:extLst>
            <a:ext uri="{FF2B5EF4-FFF2-40B4-BE49-F238E27FC236}">
              <a16:creationId xmlns:a16="http://schemas.microsoft.com/office/drawing/2014/main" id="{1B077644-CB6D-4C15-9063-0C2FB4D883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6" name="直線コネクタ 525">
          <a:extLst>
            <a:ext uri="{FF2B5EF4-FFF2-40B4-BE49-F238E27FC236}">
              <a16:creationId xmlns:a16="http://schemas.microsoft.com/office/drawing/2014/main" id="{ADB781D0-68AE-49BF-99C2-E650CD89C31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7" name="テキスト ボックス 526">
          <a:extLst>
            <a:ext uri="{FF2B5EF4-FFF2-40B4-BE49-F238E27FC236}">
              <a16:creationId xmlns:a16="http://schemas.microsoft.com/office/drawing/2014/main" id="{24F0BA55-D0C5-40CC-A3BE-D749307FEDF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8" name="直線コネクタ 527">
          <a:extLst>
            <a:ext uri="{FF2B5EF4-FFF2-40B4-BE49-F238E27FC236}">
              <a16:creationId xmlns:a16="http://schemas.microsoft.com/office/drawing/2014/main" id="{D6580A03-F71A-47C9-9D41-C4C1FC4B5E4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9" name="テキスト ボックス 528">
          <a:extLst>
            <a:ext uri="{FF2B5EF4-FFF2-40B4-BE49-F238E27FC236}">
              <a16:creationId xmlns:a16="http://schemas.microsoft.com/office/drawing/2014/main" id="{2F2C0070-A097-4DDF-ACF2-7CBF66A317F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0" name="直線コネクタ 529">
          <a:extLst>
            <a:ext uri="{FF2B5EF4-FFF2-40B4-BE49-F238E27FC236}">
              <a16:creationId xmlns:a16="http://schemas.microsoft.com/office/drawing/2014/main" id="{4C9244A8-4450-478F-8DB4-7C648BB23DC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1" name="テキスト ボックス 530">
          <a:extLst>
            <a:ext uri="{FF2B5EF4-FFF2-40B4-BE49-F238E27FC236}">
              <a16:creationId xmlns:a16="http://schemas.microsoft.com/office/drawing/2014/main" id="{D705CF3E-7AEE-4694-B3B5-6B5E96939FA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2" name="直線コネクタ 531">
          <a:extLst>
            <a:ext uri="{FF2B5EF4-FFF2-40B4-BE49-F238E27FC236}">
              <a16:creationId xmlns:a16="http://schemas.microsoft.com/office/drawing/2014/main" id="{238A4189-BCC1-4EC8-B76B-B80F5BEF53F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33" name="テキスト ボックス 532">
          <a:extLst>
            <a:ext uri="{FF2B5EF4-FFF2-40B4-BE49-F238E27FC236}">
              <a16:creationId xmlns:a16="http://schemas.microsoft.com/office/drawing/2014/main" id="{0001B98B-B5AE-4EE9-B331-AB6501EF827F}"/>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4" name="直線コネクタ 533">
          <a:extLst>
            <a:ext uri="{FF2B5EF4-FFF2-40B4-BE49-F238E27FC236}">
              <a16:creationId xmlns:a16="http://schemas.microsoft.com/office/drawing/2014/main" id="{5CFD7913-E8A9-43C2-B763-604EFADB9ECD}"/>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5" name="テキスト ボックス 534">
          <a:extLst>
            <a:ext uri="{FF2B5EF4-FFF2-40B4-BE49-F238E27FC236}">
              <a16:creationId xmlns:a16="http://schemas.microsoft.com/office/drawing/2014/main" id="{16EEC04C-F0A0-4B19-9C80-3A036095C2B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6" name="直線コネクタ 535">
          <a:extLst>
            <a:ext uri="{FF2B5EF4-FFF2-40B4-BE49-F238E27FC236}">
              <a16:creationId xmlns:a16="http://schemas.microsoft.com/office/drawing/2014/main" id="{B6AB36D1-699E-49B8-9329-EE29F816E90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7" name="テキスト ボックス 536">
          <a:extLst>
            <a:ext uri="{FF2B5EF4-FFF2-40B4-BE49-F238E27FC236}">
              <a16:creationId xmlns:a16="http://schemas.microsoft.com/office/drawing/2014/main" id="{865D2B67-7AAD-48F4-B9CD-2C4F5D3FBF3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a:extLst>
            <a:ext uri="{FF2B5EF4-FFF2-40B4-BE49-F238E27FC236}">
              <a16:creationId xmlns:a16="http://schemas.microsoft.com/office/drawing/2014/main" id="{0F7C256C-FBDD-4077-A5E3-682068C1A38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9" name="テキスト ボックス 538">
          <a:extLst>
            <a:ext uri="{FF2B5EF4-FFF2-40B4-BE49-F238E27FC236}">
              <a16:creationId xmlns:a16="http://schemas.microsoft.com/office/drawing/2014/main" id="{A879E224-E9CB-42D2-8F7D-C89E125D262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認定こども園・幼稚園・保育所】&#10;一人当たり面積グラフ枠">
          <a:extLst>
            <a:ext uri="{FF2B5EF4-FFF2-40B4-BE49-F238E27FC236}">
              <a16:creationId xmlns:a16="http://schemas.microsoft.com/office/drawing/2014/main" id="{3B4D730F-F507-47ED-8BBD-88779A77BEA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541" name="直線コネクタ 540">
          <a:extLst>
            <a:ext uri="{FF2B5EF4-FFF2-40B4-BE49-F238E27FC236}">
              <a16:creationId xmlns:a16="http://schemas.microsoft.com/office/drawing/2014/main" id="{483477B7-236A-45A9-B9D5-AB132D0AB7F0}"/>
            </a:ext>
          </a:extLst>
        </xdr:cNvPr>
        <xdr:cNvCxnSpPr/>
      </xdr:nvCxnSpPr>
      <xdr:spPr>
        <a:xfrm flipV="1">
          <a:off x="22160864" y="578793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542" name="【認定こども園・幼稚園・保育所】&#10;一人当たり面積最小値テキスト">
          <a:extLst>
            <a:ext uri="{FF2B5EF4-FFF2-40B4-BE49-F238E27FC236}">
              <a16:creationId xmlns:a16="http://schemas.microsoft.com/office/drawing/2014/main" id="{2A5A32E9-912D-4714-978C-F0F2FCA5927C}"/>
            </a:ext>
          </a:extLst>
        </xdr:cNvPr>
        <xdr:cNvSpPr txBox="1"/>
      </xdr:nvSpPr>
      <xdr:spPr>
        <a:xfrm>
          <a:off x="22199600" y="70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543" name="直線コネクタ 542">
          <a:extLst>
            <a:ext uri="{FF2B5EF4-FFF2-40B4-BE49-F238E27FC236}">
              <a16:creationId xmlns:a16="http://schemas.microsoft.com/office/drawing/2014/main" id="{F151A3CE-1704-47DF-BAD8-18AB27FD9552}"/>
            </a:ext>
          </a:extLst>
        </xdr:cNvPr>
        <xdr:cNvCxnSpPr/>
      </xdr:nvCxnSpPr>
      <xdr:spPr>
        <a:xfrm>
          <a:off x="22072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544" name="【認定こども園・幼稚園・保育所】&#10;一人当たり面積最大値テキスト">
          <a:extLst>
            <a:ext uri="{FF2B5EF4-FFF2-40B4-BE49-F238E27FC236}">
              <a16:creationId xmlns:a16="http://schemas.microsoft.com/office/drawing/2014/main" id="{5C67BA7C-7ACC-4485-BCC6-39CC48786EBE}"/>
            </a:ext>
          </a:extLst>
        </xdr:cNvPr>
        <xdr:cNvSpPr txBox="1"/>
      </xdr:nvSpPr>
      <xdr:spPr>
        <a:xfrm>
          <a:off x="22199600" y="55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545" name="直線コネクタ 544">
          <a:extLst>
            <a:ext uri="{FF2B5EF4-FFF2-40B4-BE49-F238E27FC236}">
              <a16:creationId xmlns:a16="http://schemas.microsoft.com/office/drawing/2014/main" id="{B9A0474A-08A5-4C88-963C-93900C23CCAF}"/>
            </a:ext>
          </a:extLst>
        </xdr:cNvPr>
        <xdr:cNvCxnSpPr/>
      </xdr:nvCxnSpPr>
      <xdr:spPr>
        <a:xfrm>
          <a:off x="22072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546" name="【認定こども園・幼稚園・保育所】&#10;一人当たり面積平均値テキスト">
          <a:extLst>
            <a:ext uri="{FF2B5EF4-FFF2-40B4-BE49-F238E27FC236}">
              <a16:creationId xmlns:a16="http://schemas.microsoft.com/office/drawing/2014/main" id="{EFCA155F-7255-4806-B556-156C091EDB68}"/>
            </a:ext>
          </a:extLst>
        </xdr:cNvPr>
        <xdr:cNvSpPr txBox="1"/>
      </xdr:nvSpPr>
      <xdr:spPr>
        <a:xfrm>
          <a:off x="22199600" y="622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547" name="フローチャート: 判断 546">
          <a:extLst>
            <a:ext uri="{FF2B5EF4-FFF2-40B4-BE49-F238E27FC236}">
              <a16:creationId xmlns:a16="http://schemas.microsoft.com/office/drawing/2014/main" id="{6BF78A97-9398-46A4-BCAD-ADAF5C45292E}"/>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548" name="フローチャート: 判断 547">
          <a:extLst>
            <a:ext uri="{FF2B5EF4-FFF2-40B4-BE49-F238E27FC236}">
              <a16:creationId xmlns:a16="http://schemas.microsoft.com/office/drawing/2014/main" id="{CC102C58-A06F-4D99-BC63-E8212887F0B7}"/>
            </a:ext>
          </a:extLst>
        </xdr:cNvPr>
        <xdr:cNvSpPr/>
      </xdr:nvSpPr>
      <xdr:spPr>
        <a:xfrm>
          <a:off x="21272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549" name="フローチャート: 判断 548">
          <a:extLst>
            <a:ext uri="{FF2B5EF4-FFF2-40B4-BE49-F238E27FC236}">
              <a16:creationId xmlns:a16="http://schemas.microsoft.com/office/drawing/2014/main" id="{0F07B858-D613-4B81-B0D4-7F928A3D402D}"/>
            </a:ext>
          </a:extLst>
        </xdr:cNvPr>
        <xdr:cNvSpPr/>
      </xdr:nvSpPr>
      <xdr:spPr>
        <a:xfrm>
          <a:off x="20383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550" name="フローチャート: 判断 549">
          <a:extLst>
            <a:ext uri="{FF2B5EF4-FFF2-40B4-BE49-F238E27FC236}">
              <a16:creationId xmlns:a16="http://schemas.microsoft.com/office/drawing/2014/main" id="{E9633BD3-716D-45D0-8A81-2FEA6383B38C}"/>
            </a:ext>
          </a:extLst>
        </xdr:cNvPr>
        <xdr:cNvSpPr/>
      </xdr:nvSpPr>
      <xdr:spPr>
        <a:xfrm>
          <a:off x="19494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551" name="フローチャート: 判断 550">
          <a:extLst>
            <a:ext uri="{FF2B5EF4-FFF2-40B4-BE49-F238E27FC236}">
              <a16:creationId xmlns:a16="http://schemas.microsoft.com/office/drawing/2014/main" id="{10863BB3-1D16-4997-8E30-2D62B7016606}"/>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BCE04467-1611-464B-86A6-EAD19ED322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D347DF94-7EAF-4615-82FA-069EE4C00A7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B95F6E6E-A211-4560-AC84-D813B6005C2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4FF17DBC-1CE2-4636-8594-2EFA0E9AE6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BF687048-1C13-4C8E-88F1-9042AB4F7E9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38463</xdr:rowOff>
    </xdr:from>
    <xdr:to>
      <xdr:col>116</xdr:col>
      <xdr:colOff>114300</xdr:colOff>
      <xdr:row>38</xdr:row>
      <xdr:rowOff>140063</xdr:rowOff>
    </xdr:to>
    <xdr:sp macro="" textlink="">
      <xdr:nvSpPr>
        <xdr:cNvPr id="557" name="楕円 556">
          <a:extLst>
            <a:ext uri="{FF2B5EF4-FFF2-40B4-BE49-F238E27FC236}">
              <a16:creationId xmlns:a16="http://schemas.microsoft.com/office/drawing/2014/main" id="{CCDF6382-C8C4-411B-9678-CC780A9FAD13}"/>
            </a:ext>
          </a:extLst>
        </xdr:cNvPr>
        <xdr:cNvSpPr/>
      </xdr:nvSpPr>
      <xdr:spPr>
        <a:xfrm>
          <a:off x="221107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16890</xdr:rowOff>
    </xdr:from>
    <xdr:ext cx="469744" cy="259045"/>
    <xdr:sp macro="" textlink="">
      <xdr:nvSpPr>
        <xdr:cNvPr id="558" name="【認定こども園・幼稚園・保育所】&#10;一人当たり面積該当値テキスト">
          <a:extLst>
            <a:ext uri="{FF2B5EF4-FFF2-40B4-BE49-F238E27FC236}">
              <a16:creationId xmlns:a16="http://schemas.microsoft.com/office/drawing/2014/main" id="{F5D9DE1A-6365-470C-98A8-689F8DEF529F}"/>
            </a:ext>
          </a:extLst>
        </xdr:cNvPr>
        <xdr:cNvSpPr txBox="1"/>
      </xdr:nvSpPr>
      <xdr:spPr>
        <a:xfrm>
          <a:off x="22199600" y="653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31931</xdr:rowOff>
    </xdr:from>
    <xdr:to>
      <xdr:col>112</xdr:col>
      <xdr:colOff>38100</xdr:colOff>
      <xdr:row>38</xdr:row>
      <xdr:rowOff>133531</xdr:rowOff>
    </xdr:to>
    <xdr:sp macro="" textlink="">
      <xdr:nvSpPr>
        <xdr:cNvPr id="559" name="楕円 558">
          <a:extLst>
            <a:ext uri="{FF2B5EF4-FFF2-40B4-BE49-F238E27FC236}">
              <a16:creationId xmlns:a16="http://schemas.microsoft.com/office/drawing/2014/main" id="{BE81B05A-7252-4949-9F66-EB1B53D93CF6}"/>
            </a:ext>
          </a:extLst>
        </xdr:cNvPr>
        <xdr:cNvSpPr/>
      </xdr:nvSpPr>
      <xdr:spPr>
        <a:xfrm>
          <a:off x="21272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82731</xdr:rowOff>
    </xdr:from>
    <xdr:to>
      <xdr:col>116</xdr:col>
      <xdr:colOff>63500</xdr:colOff>
      <xdr:row>38</xdr:row>
      <xdr:rowOff>89263</xdr:rowOff>
    </xdr:to>
    <xdr:cxnSp macro="">
      <xdr:nvCxnSpPr>
        <xdr:cNvPr id="560" name="直線コネクタ 559">
          <a:extLst>
            <a:ext uri="{FF2B5EF4-FFF2-40B4-BE49-F238E27FC236}">
              <a16:creationId xmlns:a16="http://schemas.microsoft.com/office/drawing/2014/main" id="{60C0C8FA-933A-4481-99CD-A63B7022BAD6}"/>
            </a:ext>
          </a:extLst>
        </xdr:cNvPr>
        <xdr:cNvCxnSpPr/>
      </xdr:nvCxnSpPr>
      <xdr:spPr>
        <a:xfrm>
          <a:off x="21323300" y="65978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66222</xdr:rowOff>
    </xdr:from>
    <xdr:to>
      <xdr:col>107</xdr:col>
      <xdr:colOff>101600</xdr:colOff>
      <xdr:row>37</xdr:row>
      <xdr:rowOff>167822</xdr:rowOff>
    </xdr:to>
    <xdr:sp macro="" textlink="">
      <xdr:nvSpPr>
        <xdr:cNvPr id="561" name="楕円 560">
          <a:extLst>
            <a:ext uri="{FF2B5EF4-FFF2-40B4-BE49-F238E27FC236}">
              <a16:creationId xmlns:a16="http://schemas.microsoft.com/office/drawing/2014/main" id="{14DAD681-ACD8-4FC1-A4A3-A2F90C34B19B}"/>
            </a:ext>
          </a:extLst>
        </xdr:cNvPr>
        <xdr:cNvSpPr/>
      </xdr:nvSpPr>
      <xdr:spPr>
        <a:xfrm>
          <a:off x="20383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117022</xdr:rowOff>
    </xdr:from>
    <xdr:to>
      <xdr:col>111</xdr:col>
      <xdr:colOff>177800</xdr:colOff>
      <xdr:row>38</xdr:row>
      <xdr:rowOff>82731</xdr:rowOff>
    </xdr:to>
    <xdr:cxnSp macro="">
      <xdr:nvCxnSpPr>
        <xdr:cNvPr id="562" name="直線コネクタ 561">
          <a:extLst>
            <a:ext uri="{FF2B5EF4-FFF2-40B4-BE49-F238E27FC236}">
              <a16:creationId xmlns:a16="http://schemas.microsoft.com/office/drawing/2014/main" id="{385B94F4-A4F5-45A5-B563-6951C603CF7B}"/>
            </a:ext>
          </a:extLst>
        </xdr:cNvPr>
        <xdr:cNvCxnSpPr/>
      </xdr:nvCxnSpPr>
      <xdr:spPr>
        <a:xfrm>
          <a:off x="20434300" y="6460672"/>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64588</xdr:rowOff>
    </xdr:from>
    <xdr:to>
      <xdr:col>98</xdr:col>
      <xdr:colOff>38100</xdr:colOff>
      <xdr:row>38</xdr:row>
      <xdr:rowOff>166188</xdr:rowOff>
    </xdr:to>
    <xdr:sp macro="" textlink="">
      <xdr:nvSpPr>
        <xdr:cNvPr id="563" name="楕円 562">
          <a:extLst>
            <a:ext uri="{FF2B5EF4-FFF2-40B4-BE49-F238E27FC236}">
              <a16:creationId xmlns:a16="http://schemas.microsoft.com/office/drawing/2014/main" id="{2EA9A17C-FDC1-4832-95A5-A1FE8C647332}"/>
            </a:ext>
          </a:extLst>
        </xdr:cNvPr>
        <xdr:cNvSpPr/>
      </xdr:nvSpPr>
      <xdr:spPr>
        <a:xfrm>
          <a:off x="18605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35</xdr:row>
      <xdr:rowOff>164754</xdr:rowOff>
    </xdr:from>
    <xdr:ext cx="469744" cy="259045"/>
    <xdr:sp macro="" textlink="">
      <xdr:nvSpPr>
        <xdr:cNvPr id="564" name="n_1aveValue【認定こども園・幼稚園・保育所】&#10;一人当たり面積">
          <a:extLst>
            <a:ext uri="{FF2B5EF4-FFF2-40B4-BE49-F238E27FC236}">
              <a16:creationId xmlns:a16="http://schemas.microsoft.com/office/drawing/2014/main" id="{D080B80B-F4AD-4464-B4CA-15027314909E}"/>
            </a:ext>
          </a:extLst>
        </xdr:cNvPr>
        <xdr:cNvSpPr txBox="1"/>
      </xdr:nvSpPr>
      <xdr:spPr>
        <a:xfrm>
          <a:off x="21075727" y="6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138628</xdr:rowOff>
    </xdr:from>
    <xdr:ext cx="469744" cy="259045"/>
    <xdr:sp macro="" textlink="">
      <xdr:nvSpPr>
        <xdr:cNvPr id="565" name="n_2aveValue【認定こども園・幼稚園・保育所】&#10;一人当たり面積">
          <a:extLst>
            <a:ext uri="{FF2B5EF4-FFF2-40B4-BE49-F238E27FC236}">
              <a16:creationId xmlns:a16="http://schemas.microsoft.com/office/drawing/2014/main" id="{C216C304-8533-481D-8184-0629C68E4054}"/>
            </a:ext>
          </a:extLst>
        </xdr:cNvPr>
        <xdr:cNvSpPr txBox="1"/>
      </xdr:nvSpPr>
      <xdr:spPr>
        <a:xfrm>
          <a:off x="2019942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102705</xdr:rowOff>
    </xdr:from>
    <xdr:ext cx="469744" cy="259045"/>
    <xdr:sp macro="" textlink="">
      <xdr:nvSpPr>
        <xdr:cNvPr id="566" name="n_3aveValue【認定こども園・幼稚園・保育所】&#10;一人当たり面積">
          <a:extLst>
            <a:ext uri="{FF2B5EF4-FFF2-40B4-BE49-F238E27FC236}">
              <a16:creationId xmlns:a16="http://schemas.microsoft.com/office/drawing/2014/main" id="{7F42B1AC-95D0-4959-AD5F-A832B27CB721}"/>
            </a:ext>
          </a:extLst>
        </xdr:cNvPr>
        <xdr:cNvSpPr txBox="1"/>
      </xdr:nvSpPr>
      <xdr:spPr>
        <a:xfrm>
          <a:off x="19310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567" name="n_4aveValue【認定こども園・幼稚園・保育所】&#10;一人当たり面積">
          <a:extLst>
            <a:ext uri="{FF2B5EF4-FFF2-40B4-BE49-F238E27FC236}">
              <a16:creationId xmlns:a16="http://schemas.microsoft.com/office/drawing/2014/main" id="{12F04529-A2D9-4F1F-8225-1CE8737FDFB5}"/>
            </a:ext>
          </a:extLst>
        </xdr:cNvPr>
        <xdr:cNvSpPr txBox="1"/>
      </xdr:nvSpPr>
      <xdr:spPr>
        <a:xfrm>
          <a:off x="18421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124658</xdr:rowOff>
    </xdr:from>
    <xdr:ext cx="469744" cy="259045"/>
    <xdr:sp macro="" textlink="">
      <xdr:nvSpPr>
        <xdr:cNvPr id="568" name="n_1mainValue【認定こども園・幼稚園・保育所】&#10;一人当たり面積">
          <a:extLst>
            <a:ext uri="{FF2B5EF4-FFF2-40B4-BE49-F238E27FC236}">
              <a16:creationId xmlns:a16="http://schemas.microsoft.com/office/drawing/2014/main" id="{2842B80D-29A5-4BA8-AF91-E1305ED5D32D}"/>
            </a:ext>
          </a:extLst>
        </xdr:cNvPr>
        <xdr:cNvSpPr txBox="1"/>
      </xdr:nvSpPr>
      <xdr:spPr>
        <a:xfrm>
          <a:off x="210757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158949</xdr:rowOff>
    </xdr:from>
    <xdr:ext cx="469744" cy="259045"/>
    <xdr:sp macro="" textlink="">
      <xdr:nvSpPr>
        <xdr:cNvPr id="569" name="n_2mainValue【認定こども園・幼稚園・保育所】&#10;一人当たり面積">
          <a:extLst>
            <a:ext uri="{FF2B5EF4-FFF2-40B4-BE49-F238E27FC236}">
              <a16:creationId xmlns:a16="http://schemas.microsoft.com/office/drawing/2014/main" id="{C3E2D47C-CAAB-44C5-A03F-5A79BE515341}"/>
            </a:ext>
          </a:extLst>
        </xdr:cNvPr>
        <xdr:cNvSpPr txBox="1"/>
      </xdr:nvSpPr>
      <xdr:spPr>
        <a:xfrm>
          <a:off x="20199427" y="650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157315</xdr:rowOff>
    </xdr:from>
    <xdr:ext cx="469744" cy="259045"/>
    <xdr:sp macro="" textlink="">
      <xdr:nvSpPr>
        <xdr:cNvPr id="570" name="n_4mainValue【認定こども園・幼稚園・保育所】&#10;一人当たり面積">
          <a:extLst>
            <a:ext uri="{FF2B5EF4-FFF2-40B4-BE49-F238E27FC236}">
              <a16:creationId xmlns:a16="http://schemas.microsoft.com/office/drawing/2014/main" id="{A825F723-5A88-4C6C-8768-22C45F52874A}"/>
            </a:ext>
          </a:extLst>
        </xdr:cNvPr>
        <xdr:cNvSpPr txBox="1"/>
      </xdr:nvSpPr>
      <xdr:spPr>
        <a:xfrm>
          <a:off x="18421427" y="667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1" name="正方形/長方形 570">
          <a:extLst>
            <a:ext uri="{FF2B5EF4-FFF2-40B4-BE49-F238E27FC236}">
              <a16:creationId xmlns:a16="http://schemas.microsoft.com/office/drawing/2014/main" id="{66E69034-BE4D-490B-9D87-04B6BECAF59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2" name="正方形/長方形 571">
          <a:extLst>
            <a:ext uri="{FF2B5EF4-FFF2-40B4-BE49-F238E27FC236}">
              <a16:creationId xmlns:a16="http://schemas.microsoft.com/office/drawing/2014/main" id="{0B7B6DBD-4790-470C-9B30-760B77E71D7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3" name="正方形/長方形 572">
          <a:extLst>
            <a:ext uri="{FF2B5EF4-FFF2-40B4-BE49-F238E27FC236}">
              <a16:creationId xmlns:a16="http://schemas.microsoft.com/office/drawing/2014/main" id="{4BFC35BC-256A-4848-B043-F753E418E94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4" name="正方形/長方形 573">
          <a:extLst>
            <a:ext uri="{FF2B5EF4-FFF2-40B4-BE49-F238E27FC236}">
              <a16:creationId xmlns:a16="http://schemas.microsoft.com/office/drawing/2014/main" id="{6D632E9D-0575-4635-BBA0-7B24C1CEB37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5" name="正方形/長方形 574">
          <a:extLst>
            <a:ext uri="{FF2B5EF4-FFF2-40B4-BE49-F238E27FC236}">
              <a16:creationId xmlns:a16="http://schemas.microsoft.com/office/drawing/2014/main" id="{5C914647-04B7-4572-AA88-AE3F8A6DAA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6" name="正方形/長方形 575">
          <a:extLst>
            <a:ext uri="{FF2B5EF4-FFF2-40B4-BE49-F238E27FC236}">
              <a16:creationId xmlns:a16="http://schemas.microsoft.com/office/drawing/2014/main" id="{9296529F-D7DE-46E8-8400-734F036BE8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7" name="正方形/長方形 576">
          <a:extLst>
            <a:ext uri="{FF2B5EF4-FFF2-40B4-BE49-F238E27FC236}">
              <a16:creationId xmlns:a16="http://schemas.microsoft.com/office/drawing/2014/main" id="{836A3ADA-7BD7-4BA8-9D93-E951ED1AFF2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8" name="正方形/長方形 577">
          <a:extLst>
            <a:ext uri="{FF2B5EF4-FFF2-40B4-BE49-F238E27FC236}">
              <a16:creationId xmlns:a16="http://schemas.microsoft.com/office/drawing/2014/main" id="{A20B54B2-18D6-4E47-B145-1D300B0A51F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9" name="テキスト ボックス 578">
          <a:extLst>
            <a:ext uri="{FF2B5EF4-FFF2-40B4-BE49-F238E27FC236}">
              <a16:creationId xmlns:a16="http://schemas.microsoft.com/office/drawing/2014/main" id="{F3C95A2F-D952-4CD3-B7C6-73B658C70B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0" name="直線コネクタ 579">
          <a:extLst>
            <a:ext uri="{FF2B5EF4-FFF2-40B4-BE49-F238E27FC236}">
              <a16:creationId xmlns:a16="http://schemas.microsoft.com/office/drawing/2014/main" id="{D4FD80DB-0904-4245-BA8F-AA53B37B6E8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1" name="テキスト ボックス 580">
          <a:extLst>
            <a:ext uri="{FF2B5EF4-FFF2-40B4-BE49-F238E27FC236}">
              <a16:creationId xmlns:a16="http://schemas.microsoft.com/office/drawing/2014/main" id="{4C630F40-EC2F-4354-8CC3-290F8ECDC42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2" name="直線コネクタ 581">
          <a:extLst>
            <a:ext uri="{FF2B5EF4-FFF2-40B4-BE49-F238E27FC236}">
              <a16:creationId xmlns:a16="http://schemas.microsoft.com/office/drawing/2014/main" id="{0DEA9542-76C4-46D9-9529-F36481BD60A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3" name="テキスト ボックス 582">
          <a:extLst>
            <a:ext uri="{FF2B5EF4-FFF2-40B4-BE49-F238E27FC236}">
              <a16:creationId xmlns:a16="http://schemas.microsoft.com/office/drawing/2014/main" id="{C36AC61F-CB0B-459B-A12B-9936B1B3958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4" name="直線コネクタ 583">
          <a:extLst>
            <a:ext uri="{FF2B5EF4-FFF2-40B4-BE49-F238E27FC236}">
              <a16:creationId xmlns:a16="http://schemas.microsoft.com/office/drawing/2014/main" id="{F116999D-5A90-4613-A050-384E8DD926D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5" name="テキスト ボックス 584">
          <a:extLst>
            <a:ext uri="{FF2B5EF4-FFF2-40B4-BE49-F238E27FC236}">
              <a16:creationId xmlns:a16="http://schemas.microsoft.com/office/drawing/2014/main" id="{D6A16DEA-26F7-4E5F-B06D-A578742A634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6" name="直線コネクタ 585">
          <a:extLst>
            <a:ext uri="{FF2B5EF4-FFF2-40B4-BE49-F238E27FC236}">
              <a16:creationId xmlns:a16="http://schemas.microsoft.com/office/drawing/2014/main" id="{43C1C7C3-0595-4DAB-B753-B624A8A545D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7" name="テキスト ボックス 586">
          <a:extLst>
            <a:ext uri="{FF2B5EF4-FFF2-40B4-BE49-F238E27FC236}">
              <a16:creationId xmlns:a16="http://schemas.microsoft.com/office/drawing/2014/main" id="{FE240A75-1686-43AB-9ACE-1E11C65932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8" name="直線コネクタ 587">
          <a:extLst>
            <a:ext uri="{FF2B5EF4-FFF2-40B4-BE49-F238E27FC236}">
              <a16:creationId xmlns:a16="http://schemas.microsoft.com/office/drawing/2014/main" id="{1C8386A8-7A4E-4EEE-8A78-DA7F6CC4C00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9" name="テキスト ボックス 588">
          <a:extLst>
            <a:ext uri="{FF2B5EF4-FFF2-40B4-BE49-F238E27FC236}">
              <a16:creationId xmlns:a16="http://schemas.microsoft.com/office/drawing/2014/main" id="{1EB18321-782C-4CC7-9AF7-19DE093A575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0" name="直線コネクタ 589">
          <a:extLst>
            <a:ext uri="{FF2B5EF4-FFF2-40B4-BE49-F238E27FC236}">
              <a16:creationId xmlns:a16="http://schemas.microsoft.com/office/drawing/2014/main" id="{E5D1DB90-E3BF-437F-8BA8-419EA23089B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1" name="テキスト ボックス 590">
          <a:extLst>
            <a:ext uri="{FF2B5EF4-FFF2-40B4-BE49-F238E27FC236}">
              <a16:creationId xmlns:a16="http://schemas.microsoft.com/office/drawing/2014/main" id="{894FC38A-4632-4033-82DC-98CDE429826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2" name="直線コネクタ 591">
          <a:extLst>
            <a:ext uri="{FF2B5EF4-FFF2-40B4-BE49-F238E27FC236}">
              <a16:creationId xmlns:a16="http://schemas.microsoft.com/office/drawing/2014/main" id="{E9C636FE-C02C-4FF2-9389-26A75D48EDF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3" name="テキスト ボックス 592">
          <a:extLst>
            <a:ext uri="{FF2B5EF4-FFF2-40B4-BE49-F238E27FC236}">
              <a16:creationId xmlns:a16="http://schemas.microsoft.com/office/drawing/2014/main" id="{8E240E27-CBAF-4C69-A458-E54A254AF3F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4" name="【学校施設】&#10;有形固定資産減価償却率グラフ枠">
          <a:extLst>
            <a:ext uri="{FF2B5EF4-FFF2-40B4-BE49-F238E27FC236}">
              <a16:creationId xmlns:a16="http://schemas.microsoft.com/office/drawing/2014/main" id="{576BC82A-BF7D-43EC-943E-0F2833921C5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34290</xdr:rowOff>
    </xdr:from>
    <xdr:to>
      <xdr:col>85</xdr:col>
      <xdr:colOff>126364</xdr:colOff>
      <xdr:row>62</xdr:row>
      <xdr:rowOff>34290</xdr:rowOff>
    </xdr:to>
    <xdr:cxnSp macro="">
      <xdr:nvCxnSpPr>
        <xdr:cNvPr id="595" name="直線コネクタ 594">
          <a:extLst>
            <a:ext uri="{FF2B5EF4-FFF2-40B4-BE49-F238E27FC236}">
              <a16:creationId xmlns:a16="http://schemas.microsoft.com/office/drawing/2014/main" id="{91AD3C96-A2CE-47A0-B660-52BFD02C4F9F}"/>
            </a:ext>
          </a:extLst>
        </xdr:cNvPr>
        <xdr:cNvCxnSpPr/>
      </xdr:nvCxnSpPr>
      <xdr:spPr>
        <a:xfrm flipV="1">
          <a:off x="16318864" y="963549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38117</xdr:rowOff>
    </xdr:from>
    <xdr:ext cx="405111" cy="259045"/>
    <xdr:sp macro="" textlink="">
      <xdr:nvSpPr>
        <xdr:cNvPr id="596" name="【学校施設】&#10;有形固定資産減価償却率最小値テキスト">
          <a:extLst>
            <a:ext uri="{FF2B5EF4-FFF2-40B4-BE49-F238E27FC236}">
              <a16:creationId xmlns:a16="http://schemas.microsoft.com/office/drawing/2014/main" id="{EE461417-B511-432A-A65D-CFAD7C2FD33D}"/>
            </a:ext>
          </a:extLst>
        </xdr:cNvPr>
        <xdr:cNvSpPr txBox="1"/>
      </xdr:nvSpPr>
      <xdr:spPr>
        <a:xfrm>
          <a:off x="163576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34290</xdr:rowOff>
    </xdr:from>
    <xdr:to>
      <xdr:col>86</xdr:col>
      <xdr:colOff>25400</xdr:colOff>
      <xdr:row>62</xdr:row>
      <xdr:rowOff>34290</xdr:rowOff>
    </xdr:to>
    <xdr:cxnSp macro="">
      <xdr:nvCxnSpPr>
        <xdr:cNvPr id="597" name="直線コネクタ 596">
          <a:extLst>
            <a:ext uri="{FF2B5EF4-FFF2-40B4-BE49-F238E27FC236}">
              <a16:creationId xmlns:a16="http://schemas.microsoft.com/office/drawing/2014/main" id="{AA2232D6-29C3-46B2-BF86-83415B18E0F0}"/>
            </a:ext>
          </a:extLst>
        </xdr:cNvPr>
        <xdr:cNvCxnSpPr/>
      </xdr:nvCxnSpPr>
      <xdr:spPr>
        <a:xfrm>
          <a:off x="16230600" y="1066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152417</xdr:rowOff>
    </xdr:from>
    <xdr:ext cx="405111" cy="259045"/>
    <xdr:sp macro="" textlink="">
      <xdr:nvSpPr>
        <xdr:cNvPr id="598" name="【学校施設】&#10;有形固定資産減価償却率最大値テキスト">
          <a:extLst>
            <a:ext uri="{FF2B5EF4-FFF2-40B4-BE49-F238E27FC236}">
              <a16:creationId xmlns:a16="http://schemas.microsoft.com/office/drawing/2014/main" id="{8773500C-CECC-4F54-9FF6-6B48BE121474}"/>
            </a:ext>
          </a:extLst>
        </xdr:cNvPr>
        <xdr:cNvSpPr txBox="1"/>
      </xdr:nvSpPr>
      <xdr:spPr>
        <a:xfrm>
          <a:off x="16357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34290</xdr:rowOff>
    </xdr:from>
    <xdr:to>
      <xdr:col>86</xdr:col>
      <xdr:colOff>25400</xdr:colOff>
      <xdr:row>56</xdr:row>
      <xdr:rowOff>34290</xdr:rowOff>
    </xdr:to>
    <xdr:cxnSp macro="">
      <xdr:nvCxnSpPr>
        <xdr:cNvPr id="599" name="直線コネクタ 598">
          <a:extLst>
            <a:ext uri="{FF2B5EF4-FFF2-40B4-BE49-F238E27FC236}">
              <a16:creationId xmlns:a16="http://schemas.microsoft.com/office/drawing/2014/main" id="{F20308BE-7CE1-45C6-99E1-AB874A45B2EA}"/>
            </a:ext>
          </a:extLst>
        </xdr:cNvPr>
        <xdr:cNvCxnSpPr/>
      </xdr:nvCxnSpPr>
      <xdr:spPr>
        <a:xfrm>
          <a:off x="16230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600" name="【学校施設】&#10;有形固定資産減価償却率平均値テキスト">
          <a:extLst>
            <a:ext uri="{FF2B5EF4-FFF2-40B4-BE49-F238E27FC236}">
              <a16:creationId xmlns:a16="http://schemas.microsoft.com/office/drawing/2014/main" id="{8576A755-697E-4FCF-83A2-36D64B302974}"/>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01" name="フローチャート: 判断 600">
          <a:extLst>
            <a:ext uri="{FF2B5EF4-FFF2-40B4-BE49-F238E27FC236}">
              <a16:creationId xmlns:a16="http://schemas.microsoft.com/office/drawing/2014/main" id="{8FA3DDA7-3B5D-4A78-AA98-6933DBA4C3F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113030</xdr:rowOff>
    </xdr:from>
    <xdr:to>
      <xdr:col>81</xdr:col>
      <xdr:colOff>101600</xdr:colOff>
      <xdr:row>60</xdr:row>
      <xdr:rowOff>43180</xdr:rowOff>
    </xdr:to>
    <xdr:sp macro="" textlink="">
      <xdr:nvSpPr>
        <xdr:cNvPr id="602" name="フローチャート: 判断 601">
          <a:extLst>
            <a:ext uri="{FF2B5EF4-FFF2-40B4-BE49-F238E27FC236}">
              <a16:creationId xmlns:a16="http://schemas.microsoft.com/office/drawing/2014/main" id="{D6180B62-B9DE-49E9-9241-B464DFCAC24B}"/>
            </a:ext>
          </a:extLst>
        </xdr:cNvPr>
        <xdr:cNvSpPr/>
      </xdr:nvSpPr>
      <xdr:spPr>
        <a:xfrm>
          <a:off x="15430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55880</xdr:rowOff>
    </xdr:from>
    <xdr:to>
      <xdr:col>76</xdr:col>
      <xdr:colOff>165100</xdr:colOff>
      <xdr:row>59</xdr:row>
      <xdr:rowOff>157480</xdr:rowOff>
    </xdr:to>
    <xdr:sp macro="" textlink="">
      <xdr:nvSpPr>
        <xdr:cNvPr id="603" name="フローチャート: 判断 602">
          <a:extLst>
            <a:ext uri="{FF2B5EF4-FFF2-40B4-BE49-F238E27FC236}">
              <a16:creationId xmlns:a16="http://schemas.microsoft.com/office/drawing/2014/main" id="{29AD40EE-D4AE-4526-83EB-FF418742C589}"/>
            </a:ext>
          </a:extLst>
        </xdr:cNvPr>
        <xdr:cNvSpPr/>
      </xdr:nvSpPr>
      <xdr:spPr>
        <a:xfrm>
          <a:off x="14541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162560</xdr:rowOff>
    </xdr:from>
    <xdr:to>
      <xdr:col>72</xdr:col>
      <xdr:colOff>38100</xdr:colOff>
      <xdr:row>59</xdr:row>
      <xdr:rowOff>92710</xdr:rowOff>
    </xdr:to>
    <xdr:sp macro="" textlink="">
      <xdr:nvSpPr>
        <xdr:cNvPr id="604" name="フローチャート: 判断 603">
          <a:extLst>
            <a:ext uri="{FF2B5EF4-FFF2-40B4-BE49-F238E27FC236}">
              <a16:creationId xmlns:a16="http://schemas.microsoft.com/office/drawing/2014/main" id="{95602A3F-1769-4F64-9A06-466C293F901E}"/>
            </a:ext>
          </a:extLst>
        </xdr:cNvPr>
        <xdr:cNvSpPr/>
      </xdr:nvSpPr>
      <xdr:spPr>
        <a:xfrm>
          <a:off x="13652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605" name="フローチャート: 判断 604">
          <a:extLst>
            <a:ext uri="{FF2B5EF4-FFF2-40B4-BE49-F238E27FC236}">
              <a16:creationId xmlns:a16="http://schemas.microsoft.com/office/drawing/2014/main" id="{ABF9E2C4-205C-4DF6-B601-BDC876F17F5B}"/>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A1BDF81-7131-4131-825D-4B62F3F0FCA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ED34BE0-0D5A-4F3A-B230-1DD2D98BC0A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5752DCFF-E933-4F2D-A629-3D07145980E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26DB5BC-07A7-460F-9289-DEBF6DA6FFA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30861848-BB27-4F02-A518-FDEA5F899AD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611" name="楕円 610">
          <a:extLst>
            <a:ext uri="{FF2B5EF4-FFF2-40B4-BE49-F238E27FC236}">
              <a16:creationId xmlns:a16="http://schemas.microsoft.com/office/drawing/2014/main" id="{50A2ADD5-25D6-4648-877B-FC943BAD01DB}"/>
            </a:ext>
          </a:extLst>
        </xdr:cNvPr>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12717</xdr:rowOff>
    </xdr:from>
    <xdr:ext cx="405111" cy="259045"/>
    <xdr:sp macro="" textlink="">
      <xdr:nvSpPr>
        <xdr:cNvPr id="612" name="【学校施設】&#10;有形固定資産減価償却率該当値テキスト">
          <a:extLst>
            <a:ext uri="{FF2B5EF4-FFF2-40B4-BE49-F238E27FC236}">
              <a16:creationId xmlns:a16="http://schemas.microsoft.com/office/drawing/2014/main" id="{E3C09AF0-8F7A-4419-AE51-F4409323149F}"/>
            </a:ext>
          </a:extLst>
        </xdr:cNvPr>
        <xdr:cNvSpPr txBox="1"/>
      </xdr:nvSpPr>
      <xdr:spPr>
        <a:xfrm>
          <a:off x="16357600" y="1047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40640</xdr:rowOff>
    </xdr:from>
    <xdr:to>
      <xdr:col>81</xdr:col>
      <xdr:colOff>101600</xdr:colOff>
      <xdr:row>61</xdr:row>
      <xdr:rowOff>142240</xdr:rowOff>
    </xdr:to>
    <xdr:sp macro="" textlink="">
      <xdr:nvSpPr>
        <xdr:cNvPr id="613" name="楕円 612">
          <a:extLst>
            <a:ext uri="{FF2B5EF4-FFF2-40B4-BE49-F238E27FC236}">
              <a16:creationId xmlns:a16="http://schemas.microsoft.com/office/drawing/2014/main" id="{C3C6FBD2-7D80-4CED-9B37-4C3EBF793A39}"/>
            </a:ext>
          </a:extLst>
        </xdr:cNvPr>
        <xdr:cNvSpPr/>
      </xdr:nvSpPr>
      <xdr:spPr>
        <a:xfrm>
          <a:off x="1543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91440</xdr:rowOff>
    </xdr:from>
    <xdr:to>
      <xdr:col>85</xdr:col>
      <xdr:colOff>127000</xdr:colOff>
      <xdr:row>61</xdr:row>
      <xdr:rowOff>148590</xdr:rowOff>
    </xdr:to>
    <xdr:cxnSp macro="">
      <xdr:nvCxnSpPr>
        <xdr:cNvPr id="614" name="直線コネクタ 613">
          <a:extLst>
            <a:ext uri="{FF2B5EF4-FFF2-40B4-BE49-F238E27FC236}">
              <a16:creationId xmlns:a16="http://schemas.microsoft.com/office/drawing/2014/main" id="{CB9822C0-381B-4AAA-94D7-16702C764682}"/>
            </a:ext>
          </a:extLst>
        </xdr:cNvPr>
        <xdr:cNvCxnSpPr/>
      </xdr:nvCxnSpPr>
      <xdr:spPr>
        <a:xfrm>
          <a:off x="15481300" y="105498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xdr:rowOff>
    </xdr:from>
    <xdr:to>
      <xdr:col>76</xdr:col>
      <xdr:colOff>165100</xdr:colOff>
      <xdr:row>61</xdr:row>
      <xdr:rowOff>111760</xdr:rowOff>
    </xdr:to>
    <xdr:sp macro="" textlink="">
      <xdr:nvSpPr>
        <xdr:cNvPr id="615" name="楕円 614">
          <a:extLst>
            <a:ext uri="{FF2B5EF4-FFF2-40B4-BE49-F238E27FC236}">
              <a16:creationId xmlns:a16="http://schemas.microsoft.com/office/drawing/2014/main" id="{EC71F8D6-8F86-4B34-B3BA-65DDDCA1C26B}"/>
            </a:ext>
          </a:extLst>
        </xdr:cNvPr>
        <xdr:cNvSpPr/>
      </xdr:nvSpPr>
      <xdr:spPr>
        <a:xfrm>
          <a:off x="14541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60960</xdr:rowOff>
    </xdr:from>
    <xdr:to>
      <xdr:col>81</xdr:col>
      <xdr:colOff>50800</xdr:colOff>
      <xdr:row>61</xdr:row>
      <xdr:rowOff>91440</xdr:rowOff>
    </xdr:to>
    <xdr:cxnSp macro="">
      <xdr:nvCxnSpPr>
        <xdr:cNvPr id="616" name="直線コネクタ 615">
          <a:extLst>
            <a:ext uri="{FF2B5EF4-FFF2-40B4-BE49-F238E27FC236}">
              <a16:creationId xmlns:a16="http://schemas.microsoft.com/office/drawing/2014/main" id="{DB59A3B2-B2AC-41AF-83ED-0665D46BEE21}"/>
            </a:ext>
          </a:extLst>
        </xdr:cNvPr>
        <xdr:cNvCxnSpPr/>
      </xdr:nvCxnSpPr>
      <xdr:spPr>
        <a:xfrm>
          <a:off x="14592300" y="10519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151130</xdr:rowOff>
    </xdr:from>
    <xdr:to>
      <xdr:col>67</xdr:col>
      <xdr:colOff>101600</xdr:colOff>
      <xdr:row>64</xdr:row>
      <xdr:rowOff>81280</xdr:rowOff>
    </xdr:to>
    <xdr:sp macro="" textlink="">
      <xdr:nvSpPr>
        <xdr:cNvPr id="617" name="楕円 616">
          <a:extLst>
            <a:ext uri="{FF2B5EF4-FFF2-40B4-BE49-F238E27FC236}">
              <a16:creationId xmlns:a16="http://schemas.microsoft.com/office/drawing/2014/main" id="{A09889C6-27EF-48EC-B5BC-2BCB38BC8DC6}"/>
            </a:ext>
          </a:extLst>
        </xdr:cNvPr>
        <xdr:cNvSpPr/>
      </xdr:nvSpPr>
      <xdr:spPr>
        <a:xfrm>
          <a:off x="12763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59707</xdr:rowOff>
    </xdr:from>
    <xdr:ext cx="405111" cy="259045"/>
    <xdr:sp macro="" textlink="">
      <xdr:nvSpPr>
        <xdr:cNvPr id="618" name="n_1aveValue【学校施設】&#10;有形固定資産減価償却率">
          <a:extLst>
            <a:ext uri="{FF2B5EF4-FFF2-40B4-BE49-F238E27FC236}">
              <a16:creationId xmlns:a16="http://schemas.microsoft.com/office/drawing/2014/main" id="{A3708917-5F37-484C-A7E2-4FFB67F04564}"/>
            </a:ext>
          </a:extLst>
        </xdr:cNvPr>
        <xdr:cNvSpPr txBox="1"/>
      </xdr:nvSpPr>
      <xdr:spPr>
        <a:xfrm>
          <a:off x="15266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619" name="n_2aveValue【学校施設】&#10;有形固定資産減価償却率">
          <a:extLst>
            <a:ext uri="{FF2B5EF4-FFF2-40B4-BE49-F238E27FC236}">
              <a16:creationId xmlns:a16="http://schemas.microsoft.com/office/drawing/2014/main" id="{D51FEAE0-08AB-46A4-BC58-929CA9D07F6F}"/>
            </a:ext>
          </a:extLst>
        </xdr:cNvPr>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109237</xdr:rowOff>
    </xdr:from>
    <xdr:ext cx="405111" cy="259045"/>
    <xdr:sp macro="" textlink="">
      <xdr:nvSpPr>
        <xdr:cNvPr id="620" name="n_3aveValue【学校施設】&#10;有形固定資産減価償却率">
          <a:extLst>
            <a:ext uri="{FF2B5EF4-FFF2-40B4-BE49-F238E27FC236}">
              <a16:creationId xmlns:a16="http://schemas.microsoft.com/office/drawing/2014/main" id="{CF516D45-9C1B-43C5-A8C5-0C062DF58C0D}"/>
            </a:ext>
          </a:extLst>
        </xdr:cNvPr>
        <xdr:cNvSpPr txBox="1"/>
      </xdr:nvSpPr>
      <xdr:spPr>
        <a:xfrm>
          <a:off x="13500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621" name="n_4aveValue【学校施設】&#10;有形固定資産減価償却率">
          <a:extLst>
            <a:ext uri="{FF2B5EF4-FFF2-40B4-BE49-F238E27FC236}">
              <a16:creationId xmlns:a16="http://schemas.microsoft.com/office/drawing/2014/main" id="{18F61150-C992-4F1B-B67F-15BA35B33B78}"/>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133367</xdr:rowOff>
    </xdr:from>
    <xdr:ext cx="405111" cy="259045"/>
    <xdr:sp macro="" textlink="">
      <xdr:nvSpPr>
        <xdr:cNvPr id="622" name="n_1mainValue【学校施設】&#10;有形固定資産減価償却率">
          <a:extLst>
            <a:ext uri="{FF2B5EF4-FFF2-40B4-BE49-F238E27FC236}">
              <a16:creationId xmlns:a16="http://schemas.microsoft.com/office/drawing/2014/main" id="{23225269-945C-4A8F-8B6F-E57B2CF93D50}"/>
            </a:ext>
          </a:extLst>
        </xdr:cNvPr>
        <xdr:cNvSpPr txBox="1"/>
      </xdr:nvSpPr>
      <xdr:spPr>
        <a:xfrm>
          <a:off x="15266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102887</xdr:rowOff>
    </xdr:from>
    <xdr:ext cx="405111" cy="259045"/>
    <xdr:sp macro="" textlink="">
      <xdr:nvSpPr>
        <xdr:cNvPr id="623" name="n_2mainValue【学校施設】&#10;有形固定資産減価償却率">
          <a:extLst>
            <a:ext uri="{FF2B5EF4-FFF2-40B4-BE49-F238E27FC236}">
              <a16:creationId xmlns:a16="http://schemas.microsoft.com/office/drawing/2014/main" id="{8F423BBB-3013-472B-BE9F-F1544291AA1C}"/>
            </a:ext>
          </a:extLst>
        </xdr:cNvPr>
        <xdr:cNvSpPr txBox="1"/>
      </xdr:nvSpPr>
      <xdr:spPr>
        <a:xfrm>
          <a:off x="14389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72407</xdr:rowOff>
    </xdr:from>
    <xdr:ext cx="405111" cy="259045"/>
    <xdr:sp macro="" textlink="">
      <xdr:nvSpPr>
        <xdr:cNvPr id="624" name="n_4mainValue【学校施設】&#10;有形固定資産減価償却率">
          <a:extLst>
            <a:ext uri="{FF2B5EF4-FFF2-40B4-BE49-F238E27FC236}">
              <a16:creationId xmlns:a16="http://schemas.microsoft.com/office/drawing/2014/main" id="{194B7ACC-A8B6-4B3C-BEC1-659A34D13771}"/>
            </a:ext>
          </a:extLst>
        </xdr:cNvPr>
        <xdr:cNvSpPr txBox="1"/>
      </xdr:nvSpPr>
      <xdr:spPr>
        <a:xfrm>
          <a:off x="12611744"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a:extLst>
            <a:ext uri="{FF2B5EF4-FFF2-40B4-BE49-F238E27FC236}">
              <a16:creationId xmlns:a16="http://schemas.microsoft.com/office/drawing/2014/main" id="{E4D679F1-A9F6-42E1-86BE-A516567E83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a:extLst>
            <a:ext uri="{FF2B5EF4-FFF2-40B4-BE49-F238E27FC236}">
              <a16:creationId xmlns:a16="http://schemas.microsoft.com/office/drawing/2014/main" id="{C1CA6376-52F9-4326-9ACC-D278374BAD0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a:extLst>
            <a:ext uri="{FF2B5EF4-FFF2-40B4-BE49-F238E27FC236}">
              <a16:creationId xmlns:a16="http://schemas.microsoft.com/office/drawing/2014/main" id="{7750C854-DEDA-4FAD-BFFF-E98CFEB0D1A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a:extLst>
            <a:ext uri="{FF2B5EF4-FFF2-40B4-BE49-F238E27FC236}">
              <a16:creationId xmlns:a16="http://schemas.microsoft.com/office/drawing/2014/main" id="{05A1897F-DBA7-4760-A9C7-9F6385DD5A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a:extLst>
            <a:ext uri="{FF2B5EF4-FFF2-40B4-BE49-F238E27FC236}">
              <a16:creationId xmlns:a16="http://schemas.microsoft.com/office/drawing/2014/main" id="{90A16138-73B5-418A-83A2-13FADE1D24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a:extLst>
            <a:ext uri="{FF2B5EF4-FFF2-40B4-BE49-F238E27FC236}">
              <a16:creationId xmlns:a16="http://schemas.microsoft.com/office/drawing/2014/main" id="{A75F5956-A6D6-4497-A2F0-D0CD0355979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a:extLst>
            <a:ext uri="{FF2B5EF4-FFF2-40B4-BE49-F238E27FC236}">
              <a16:creationId xmlns:a16="http://schemas.microsoft.com/office/drawing/2014/main" id="{872A3355-65AE-48C1-9911-BC085AD7667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a:extLst>
            <a:ext uri="{FF2B5EF4-FFF2-40B4-BE49-F238E27FC236}">
              <a16:creationId xmlns:a16="http://schemas.microsoft.com/office/drawing/2014/main" id="{A184FC96-34C1-42E9-8254-434BE220E25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a:extLst>
            <a:ext uri="{FF2B5EF4-FFF2-40B4-BE49-F238E27FC236}">
              <a16:creationId xmlns:a16="http://schemas.microsoft.com/office/drawing/2014/main" id="{F4690DFB-015C-4F9A-8A13-1B949207EB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a:extLst>
            <a:ext uri="{FF2B5EF4-FFF2-40B4-BE49-F238E27FC236}">
              <a16:creationId xmlns:a16="http://schemas.microsoft.com/office/drawing/2014/main" id="{1971A258-2006-45D6-90D8-57997A0B05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5" name="テキスト ボックス 634">
          <a:extLst>
            <a:ext uri="{FF2B5EF4-FFF2-40B4-BE49-F238E27FC236}">
              <a16:creationId xmlns:a16="http://schemas.microsoft.com/office/drawing/2014/main" id="{A66FDEF2-9E20-455E-86E9-9F3F469745D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36" name="直線コネクタ 635">
          <a:extLst>
            <a:ext uri="{FF2B5EF4-FFF2-40B4-BE49-F238E27FC236}">
              <a16:creationId xmlns:a16="http://schemas.microsoft.com/office/drawing/2014/main" id="{0938CC71-B752-4A02-9977-F79282E9D5E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7" name="テキスト ボックス 636">
          <a:extLst>
            <a:ext uri="{FF2B5EF4-FFF2-40B4-BE49-F238E27FC236}">
              <a16:creationId xmlns:a16="http://schemas.microsoft.com/office/drawing/2014/main" id="{29A714B9-FC74-43DC-9371-9F5815D65B0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8" name="直線コネクタ 637">
          <a:extLst>
            <a:ext uri="{FF2B5EF4-FFF2-40B4-BE49-F238E27FC236}">
              <a16:creationId xmlns:a16="http://schemas.microsoft.com/office/drawing/2014/main" id="{E7AE384D-B905-4D2E-B63C-4366B28736D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9" name="テキスト ボックス 638">
          <a:extLst>
            <a:ext uri="{FF2B5EF4-FFF2-40B4-BE49-F238E27FC236}">
              <a16:creationId xmlns:a16="http://schemas.microsoft.com/office/drawing/2014/main" id="{BB70DF70-1CD7-4BA7-AB1D-ED416DD9055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0" name="直線コネクタ 639">
          <a:extLst>
            <a:ext uri="{FF2B5EF4-FFF2-40B4-BE49-F238E27FC236}">
              <a16:creationId xmlns:a16="http://schemas.microsoft.com/office/drawing/2014/main" id="{52CF8AA8-EF05-4709-8638-353F7A28772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1" name="テキスト ボックス 640">
          <a:extLst>
            <a:ext uri="{FF2B5EF4-FFF2-40B4-BE49-F238E27FC236}">
              <a16:creationId xmlns:a16="http://schemas.microsoft.com/office/drawing/2014/main" id="{1C0BAF15-86D4-4BAF-BA4D-B82D8C3918E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2" name="直線コネクタ 641">
          <a:extLst>
            <a:ext uri="{FF2B5EF4-FFF2-40B4-BE49-F238E27FC236}">
              <a16:creationId xmlns:a16="http://schemas.microsoft.com/office/drawing/2014/main" id="{FC44B52B-AADE-46A3-B3CF-4997E75079A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3" name="テキスト ボックス 642">
          <a:extLst>
            <a:ext uri="{FF2B5EF4-FFF2-40B4-BE49-F238E27FC236}">
              <a16:creationId xmlns:a16="http://schemas.microsoft.com/office/drawing/2014/main" id="{B83665DF-9383-4133-A655-8B916BEEFC2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E6077A28-9CDA-4148-8C09-94730BAF387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5" name="テキスト ボックス 644">
          <a:extLst>
            <a:ext uri="{FF2B5EF4-FFF2-40B4-BE49-F238E27FC236}">
              <a16:creationId xmlns:a16="http://schemas.microsoft.com/office/drawing/2014/main" id="{29837B92-F98E-4DF4-A719-41655BF9F82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F7F6A36E-A827-44DA-9BA8-352A678BDB7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647" name="直線コネクタ 646">
          <a:extLst>
            <a:ext uri="{FF2B5EF4-FFF2-40B4-BE49-F238E27FC236}">
              <a16:creationId xmlns:a16="http://schemas.microsoft.com/office/drawing/2014/main" id="{69DD1F99-8FE0-4BCA-9004-049504AF1476}"/>
            </a:ext>
          </a:extLst>
        </xdr:cNvPr>
        <xdr:cNvCxnSpPr/>
      </xdr:nvCxnSpPr>
      <xdr:spPr>
        <a:xfrm flipV="1">
          <a:off x="22160864" y="9617659"/>
          <a:ext cx="0" cy="124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648" name="【学校施設】&#10;一人当たり面積最小値テキスト">
          <a:extLst>
            <a:ext uri="{FF2B5EF4-FFF2-40B4-BE49-F238E27FC236}">
              <a16:creationId xmlns:a16="http://schemas.microsoft.com/office/drawing/2014/main" id="{9C64E702-722D-4D67-AFAD-284F1B2F6444}"/>
            </a:ext>
          </a:extLst>
        </xdr:cNvPr>
        <xdr:cNvSpPr txBox="1"/>
      </xdr:nvSpPr>
      <xdr:spPr>
        <a:xfrm>
          <a:off x="22199600" y="108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649" name="直線コネクタ 648">
          <a:extLst>
            <a:ext uri="{FF2B5EF4-FFF2-40B4-BE49-F238E27FC236}">
              <a16:creationId xmlns:a16="http://schemas.microsoft.com/office/drawing/2014/main" id="{772DE9F9-EAA9-43FF-B1A6-A0B4296C5F29}"/>
            </a:ext>
          </a:extLst>
        </xdr:cNvPr>
        <xdr:cNvCxnSpPr/>
      </xdr:nvCxnSpPr>
      <xdr:spPr>
        <a:xfrm>
          <a:off x="22072600" y="1086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650" name="【学校施設】&#10;一人当たり面積最大値テキスト">
          <a:extLst>
            <a:ext uri="{FF2B5EF4-FFF2-40B4-BE49-F238E27FC236}">
              <a16:creationId xmlns:a16="http://schemas.microsoft.com/office/drawing/2014/main" id="{DDE2ADB8-E74B-4CEC-A13B-2806CB8EEF6C}"/>
            </a:ext>
          </a:extLst>
        </xdr:cNvPr>
        <xdr:cNvSpPr txBox="1"/>
      </xdr:nvSpPr>
      <xdr:spPr>
        <a:xfrm>
          <a:off x="22199600" y="939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651" name="直線コネクタ 650">
          <a:extLst>
            <a:ext uri="{FF2B5EF4-FFF2-40B4-BE49-F238E27FC236}">
              <a16:creationId xmlns:a16="http://schemas.microsoft.com/office/drawing/2014/main" id="{6B14BC9F-29C1-4849-B6D0-1691FEED8C0E}"/>
            </a:ext>
          </a:extLst>
        </xdr:cNvPr>
        <xdr:cNvCxnSpPr/>
      </xdr:nvCxnSpPr>
      <xdr:spPr>
        <a:xfrm>
          <a:off x="22072600" y="961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146626</xdr:rowOff>
    </xdr:from>
    <xdr:ext cx="469744" cy="259045"/>
    <xdr:sp macro="" textlink="">
      <xdr:nvSpPr>
        <xdr:cNvPr id="652" name="【学校施設】&#10;一人当たり面積平均値テキスト">
          <a:extLst>
            <a:ext uri="{FF2B5EF4-FFF2-40B4-BE49-F238E27FC236}">
              <a16:creationId xmlns:a16="http://schemas.microsoft.com/office/drawing/2014/main" id="{44E8F6CC-2687-4D64-8C70-74433E2914DF}"/>
            </a:ext>
          </a:extLst>
        </xdr:cNvPr>
        <xdr:cNvSpPr txBox="1"/>
      </xdr:nvSpPr>
      <xdr:spPr>
        <a:xfrm>
          <a:off x="22199600" y="1043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653" name="フローチャート: 判断 652">
          <a:extLst>
            <a:ext uri="{FF2B5EF4-FFF2-40B4-BE49-F238E27FC236}">
              <a16:creationId xmlns:a16="http://schemas.microsoft.com/office/drawing/2014/main" id="{40E2607D-BF99-4C14-9CEA-EC66E824F01B}"/>
            </a:ext>
          </a:extLst>
        </xdr:cNvPr>
        <xdr:cNvSpPr/>
      </xdr:nvSpPr>
      <xdr:spPr>
        <a:xfrm>
          <a:off x="22110700" y="1045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54" name="フローチャート: 判断 653">
          <a:extLst>
            <a:ext uri="{FF2B5EF4-FFF2-40B4-BE49-F238E27FC236}">
              <a16:creationId xmlns:a16="http://schemas.microsoft.com/office/drawing/2014/main" id="{111F4DA6-1F13-42CF-B6C6-A93C14D318D7}"/>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655" name="フローチャート: 判断 654">
          <a:extLst>
            <a:ext uri="{FF2B5EF4-FFF2-40B4-BE49-F238E27FC236}">
              <a16:creationId xmlns:a16="http://schemas.microsoft.com/office/drawing/2014/main" id="{BD33BEF3-35E3-4BD6-8575-20A01392D60D}"/>
            </a:ext>
          </a:extLst>
        </xdr:cNvPr>
        <xdr:cNvSpPr/>
      </xdr:nvSpPr>
      <xdr:spPr>
        <a:xfrm>
          <a:off x="20383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656" name="フローチャート: 判断 655">
          <a:extLst>
            <a:ext uri="{FF2B5EF4-FFF2-40B4-BE49-F238E27FC236}">
              <a16:creationId xmlns:a16="http://schemas.microsoft.com/office/drawing/2014/main" id="{E1940962-9603-4694-8C8C-08568EB8934C}"/>
            </a:ext>
          </a:extLst>
        </xdr:cNvPr>
        <xdr:cNvSpPr/>
      </xdr:nvSpPr>
      <xdr:spPr>
        <a:xfrm>
          <a:off x="19494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657" name="フローチャート: 判断 656">
          <a:extLst>
            <a:ext uri="{FF2B5EF4-FFF2-40B4-BE49-F238E27FC236}">
              <a16:creationId xmlns:a16="http://schemas.microsoft.com/office/drawing/2014/main" id="{F02ED764-6F4D-445B-B796-025C8D5FCDBD}"/>
            </a:ext>
          </a:extLst>
        </xdr:cNvPr>
        <xdr:cNvSpPr/>
      </xdr:nvSpPr>
      <xdr:spPr>
        <a:xfrm>
          <a:off x="18605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9E86BEF4-4718-4DA8-945A-D72DC888AC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4BBAD33D-DEE1-41DE-87BC-4B1498AF97B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B7FDE8E4-4B52-423D-918C-00913B535D5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2F7FEFBA-9715-4977-89DC-94B2FABA5D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BECE000B-1F01-4A4B-861A-82D0EDD192F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61214</xdr:rowOff>
    </xdr:from>
    <xdr:to>
      <xdr:col>116</xdr:col>
      <xdr:colOff>114300</xdr:colOff>
      <xdr:row>60</xdr:row>
      <xdr:rowOff>162814</xdr:rowOff>
    </xdr:to>
    <xdr:sp macro="" textlink="">
      <xdr:nvSpPr>
        <xdr:cNvPr id="663" name="楕円 662">
          <a:extLst>
            <a:ext uri="{FF2B5EF4-FFF2-40B4-BE49-F238E27FC236}">
              <a16:creationId xmlns:a16="http://schemas.microsoft.com/office/drawing/2014/main" id="{6CED5349-E829-4CD1-ADED-FAD182E160AA}"/>
            </a:ext>
          </a:extLst>
        </xdr:cNvPr>
        <xdr:cNvSpPr/>
      </xdr:nvSpPr>
      <xdr:spPr>
        <a:xfrm>
          <a:off x="22110700" y="1034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84091</xdr:rowOff>
    </xdr:from>
    <xdr:ext cx="469744" cy="259045"/>
    <xdr:sp macro="" textlink="">
      <xdr:nvSpPr>
        <xdr:cNvPr id="664" name="【学校施設】&#10;一人当たり面積該当値テキスト">
          <a:extLst>
            <a:ext uri="{FF2B5EF4-FFF2-40B4-BE49-F238E27FC236}">
              <a16:creationId xmlns:a16="http://schemas.microsoft.com/office/drawing/2014/main" id="{1E88EC1C-8DAC-4F18-9E3E-5A48384E9844}"/>
            </a:ext>
          </a:extLst>
        </xdr:cNvPr>
        <xdr:cNvSpPr txBox="1"/>
      </xdr:nvSpPr>
      <xdr:spPr>
        <a:xfrm>
          <a:off x="22199600" y="1019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63957</xdr:rowOff>
    </xdr:from>
    <xdr:to>
      <xdr:col>112</xdr:col>
      <xdr:colOff>38100</xdr:colOff>
      <xdr:row>60</xdr:row>
      <xdr:rowOff>165557</xdr:rowOff>
    </xdr:to>
    <xdr:sp macro="" textlink="">
      <xdr:nvSpPr>
        <xdr:cNvPr id="665" name="楕円 664">
          <a:extLst>
            <a:ext uri="{FF2B5EF4-FFF2-40B4-BE49-F238E27FC236}">
              <a16:creationId xmlns:a16="http://schemas.microsoft.com/office/drawing/2014/main" id="{9931D3B4-0332-430E-8CDB-D7DF5ADAD5B4}"/>
            </a:ext>
          </a:extLst>
        </xdr:cNvPr>
        <xdr:cNvSpPr/>
      </xdr:nvSpPr>
      <xdr:spPr>
        <a:xfrm>
          <a:off x="21272500" y="1035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112014</xdr:rowOff>
    </xdr:from>
    <xdr:to>
      <xdr:col>116</xdr:col>
      <xdr:colOff>63500</xdr:colOff>
      <xdr:row>60</xdr:row>
      <xdr:rowOff>114757</xdr:rowOff>
    </xdr:to>
    <xdr:cxnSp macro="">
      <xdr:nvCxnSpPr>
        <xdr:cNvPr id="666" name="直線コネクタ 665">
          <a:extLst>
            <a:ext uri="{FF2B5EF4-FFF2-40B4-BE49-F238E27FC236}">
              <a16:creationId xmlns:a16="http://schemas.microsoft.com/office/drawing/2014/main" id="{BB7770CD-996A-4E38-8C75-CE48300AF480}"/>
            </a:ext>
          </a:extLst>
        </xdr:cNvPr>
        <xdr:cNvCxnSpPr/>
      </xdr:nvCxnSpPr>
      <xdr:spPr>
        <a:xfrm flipV="1">
          <a:off x="21323300" y="1039901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119279</xdr:rowOff>
    </xdr:from>
    <xdr:to>
      <xdr:col>107</xdr:col>
      <xdr:colOff>101600</xdr:colOff>
      <xdr:row>61</xdr:row>
      <xdr:rowOff>49429</xdr:rowOff>
    </xdr:to>
    <xdr:sp macro="" textlink="">
      <xdr:nvSpPr>
        <xdr:cNvPr id="667" name="楕円 666">
          <a:extLst>
            <a:ext uri="{FF2B5EF4-FFF2-40B4-BE49-F238E27FC236}">
              <a16:creationId xmlns:a16="http://schemas.microsoft.com/office/drawing/2014/main" id="{1855C7C7-C0C3-45D8-910B-25010B3BB18F}"/>
            </a:ext>
          </a:extLst>
        </xdr:cNvPr>
        <xdr:cNvSpPr/>
      </xdr:nvSpPr>
      <xdr:spPr>
        <a:xfrm>
          <a:off x="20383500" y="104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114757</xdr:rowOff>
    </xdr:from>
    <xdr:to>
      <xdr:col>111</xdr:col>
      <xdr:colOff>177800</xdr:colOff>
      <xdr:row>60</xdr:row>
      <xdr:rowOff>170079</xdr:rowOff>
    </xdr:to>
    <xdr:cxnSp macro="">
      <xdr:nvCxnSpPr>
        <xdr:cNvPr id="668" name="直線コネクタ 667">
          <a:extLst>
            <a:ext uri="{FF2B5EF4-FFF2-40B4-BE49-F238E27FC236}">
              <a16:creationId xmlns:a16="http://schemas.microsoft.com/office/drawing/2014/main" id="{DF16FEB0-7755-407E-9CE5-C703DD28718F}"/>
            </a:ext>
          </a:extLst>
        </xdr:cNvPr>
        <xdr:cNvCxnSpPr/>
      </xdr:nvCxnSpPr>
      <xdr:spPr>
        <a:xfrm flipV="1">
          <a:off x="20434300" y="10401757"/>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43383</xdr:rowOff>
    </xdr:from>
    <xdr:to>
      <xdr:col>98</xdr:col>
      <xdr:colOff>38100</xdr:colOff>
      <xdr:row>61</xdr:row>
      <xdr:rowOff>144983</xdr:rowOff>
    </xdr:to>
    <xdr:sp macro="" textlink="">
      <xdr:nvSpPr>
        <xdr:cNvPr id="669" name="楕円 668">
          <a:extLst>
            <a:ext uri="{FF2B5EF4-FFF2-40B4-BE49-F238E27FC236}">
              <a16:creationId xmlns:a16="http://schemas.microsoft.com/office/drawing/2014/main" id="{21320284-DF27-4B52-800A-0425323D4B9A}"/>
            </a:ext>
          </a:extLst>
        </xdr:cNvPr>
        <xdr:cNvSpPr/>
      </xdr:nvSpPr>
      <xdr:spPr>
        <a:xfrm>
          <a:off x="18605500" y="105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110050</xdr:rowOff>
    </xdr:from>
    <xdr:ext cx="469744" cy="259045"/>
    <xdr:sp macro="" textlink="">
      <xdr:nvSpPr>
        <xdr:cNvPr id="670" name="n_1aveValue【学校施設】&#10;一人当たり面積">
          <a:extLst>
            <a:ext uri="{FF2B5EF4-FFF2-40B4-BE49-F238E27FC236}">
              <a16:creationId xmlns:a16="http://schemas.microsoft.com/office/drawing/2014/main" id="{C50D238C-4CB3-4E06-93C8-4137358F13D7}"/>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162171</xdr:rowOff>
    </xdr:from>
    <xdr:ext cx="469744" cy="259045"/>
    <xdr:sp macro="" textlink="">
      <xdr:nvSpPr>
        <xdr:cNvPr id="671" name="n_2aveValue【学校施設】&#10;一人当たり面積">
          <a:extLst>
            <a:ext uri="{FF2B5EF4-FFF2-40B4-BE49-F238E27FC236}">
              <a16:creationId xmlns:a16="http://schemas.microsoft.com/office/drawing/2014/main" id="{85671A19-0662-4D80-B3C8-5F41F6411E94}"/>
            </a:ext>
          </a:extLst>
        </xdr:cNvPr>
        <xdr:cNvSpPr txBox="1"/>
      </xdr:nvSpPr>
      <xdr:spPr>
        <a:xfrm>
          <a:off x="20199427" y="106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48582</xdr:rowOff>
    </xdr:from>
    <xdr:ext cx="469744" cy="259045"/>
    <xdr:sp macro="" textlink="">
      <xdr:nvSpPr>
        <xdr:cNvPr id="672" name="n_3aveValue【学校施設】&#10;一人当たり面積">
          <a:extLst>
            <a:ext uri="{FF2B5EF4-FFF2-40B4-BE49-F238E27FC236}">
              <a16:creationId xmlns:a16="http://schemas.microsoft.com/office/drawing/2014/main" id="{28BD9536-51D2-4B81-BB3C-9EB99B3538BD}"/>
            </a:ext>
          </a:extLst>
        </xdr:cNvPr>
        <xdr:cNvSpPr txBox="1"/>
      </xdr:nvSpPr>
      <xdr:spPr>
        <a:xfrm>
          <a:off x="19310427" y="103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134738</xdr:rowOff>
    </xdr:from>
    <xdr:ext cx="469744" cy="259045"/>
    <xdr:sp macro="" textlink="">
      <xdr:nvSpPr>
        <xdr:cNvPr id="673" name="n_4aveValue【学校施設】&#10;一人当たり面積">
          <a:extLst>
            <a:ext uri="{FF2B5EF4-FFF2-40B4-BE49-F238E27FC236}">
              <a16:creationId xmlns:a16="http://schemas.microsoft.com/office/drawing/2014/main" id="{323AEBBE-10ED-409A-B70C-6029405FE6E6}"/>
            </a:ext>
          </a:extLst>
        </xdr:cNvPr>
        <xdr:cNvSpPr txBox="1"/>
      </xdr:nvSpPr>
      <xdr:spPr>
        <a:xfrm>
          <a:off x="18421427" y="1076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10634</xdr:rowOff>
    </xdr:from>
    <xdr:ext cx="469744" cy="259045"/>
    <xdr:sp macro="" textlink="">
      <xdr:nvSpPr>
        <xdr:cNvPr id="674" name="n_1mainValue【学校施設】&#10;一人当たり面積">
          <a:extLst>
            <a:ext uri="{FF2B5EF4-FFF2-40B4-BE49-F238E27FC236}">
              <a16:creationId xmlns:a16="http://schemas.microsoft.com/office/drawing/2014/main" id="{21D0626B-51CC-40F8-AB71-F4F886DD2A9A}"/>
            </a:ext>
          </a:extLst>
        </xdr:cNvPr>
        <xdr:cNvSpPr txBox="1"/>
      </xdr:nvSpPr>
      <xdr:spPr>
        <a:xfrm>
          <a:off x="21075727" y="10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65956</xdr:rowOff>
    </xdr:from>
    <xdr:ext cx="469744" cy="259045"/>
    <xdr:sp macro="" textlink="">
      <xdr:nvSpPr>
        <xdr:cNvPr id="675" name="n_2mainValue【学校施設】&#10;一人当たり面積">
          <a:extLst>
            <a:ext uri="{FF2B5EF4-FFF2-40B4-BE49-F238E27FC236}">
              <a16:creationId xmlns:a16="http://schemas.microsoft.com/office/drawing/2014/main" id="{A550FE5B-3469-446B-8E53-E8E53FD2BA21}"/>
            </a:ext>
          </a:extLst>
        </xdr:cNvPr>
        <xdr:cNvSpPr txBox="1"/>
      </xdr:nvSpPr>
      <xdr:spPr>
        <a:xfrm>
          <a:off x="20199427" y="101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161510</xdr:rowOff>
    </xdr:from>
    <xdr:ext cx="469744" cy="259045"/>
    <xdr:sp macro="" textlink="">
      <xdr:nvSpPr>
        <xdr:cNvPr id="676" name="n_4mainValue【学校施設】&#10;一人当たり面積">
          <a:extLst>
            <a:ext uri="{FF2B5EF4-FFF2-40B4-BE49-F238E27FC236}">
              <a16:creationId xmlns:a16="http://schemas.microsoft.com/office/drawing/2014/main" id="{0D36AAF3-FF7F-4248-BF6A-482F3CE0C6B2}"/>
            </a:ext>
          </a:extLst>
        </xdr:cNvPr>
        <xdr:cNvSpPr txBox="1"/>
      </xdr:nvSpPr>
      <xdr:spPr>
        <a:xfrm>
          <a:off x="18421427" y="102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7" name="正方形/長方形 676">
          <a:extLst>
            <a:ext uri="{FF2B5EF4-FFF2-40B4-BE49-F238E27FC236}">
              <a16:creationId xmlns:a16="http://schemas.microsoft.com/office/drawing/2014/main" id="{BB9A3CE2-6A1F-4120-B42B-3ACBE7613DD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8" name="正方形/長方形 677">
          <a:extLst>
            <a:ext uri="{FF2B5EF4-FFF2-40B4-BE49-F238E27FC236}">
              <a16:creationId xmlns:a16="http://schemas.microsoft.com/office/drawing/2014/main" id="{4A70B669-7570-423B-8795-631674DB438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9" name="正方形/長方形 678">
          <a:extLst>
            <a:ext uri="{FF2B5EF4-FFF2-40B4-BE49-F238E27FC236}">
              <a16:creationId xmlns:a16="http://schemas.microsoft.com/office/drawing/2014/main" id="{F9F95F11-C987-41A4-A7A4-7BFAA9F2EF5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0" name="正方形/長方形 679">
          <a:extLst>
            <a:ext uri="{FF2B5EF4-FFF2-40B4-BE49-F238E27FC236}">
              <a16:creationId xmlns:a16="http://schemas.microsoft.com/office/drawing/2014/main" id="{47218A35-D437-4242-A0D8-DDBC687369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1" name="正方形/長方形 680">
          <a:extLst>
            <a:ext uri="{FF2B5EF4-FFF2-40B4-BE49-F238E27FC236}">
              <a16:creationId xmlns:a16="http://schemas.microsoft.com/office/drawing/2014/main" id="{C5C946A5-25FC-4F15-AABA-2B8B2D898A9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2" name="正方形/長方形 681">
          <a:extLst>
            <a:ext uri="{FF2B5EF4-FFF2-40B4-BE49-F238E27FC236}">
              <a16:creationId xmlns:a16="http://schemas.microsoft.com/office/drawing/2014/main" id="{B295C5D2-CA06-4122-9D22-3451AF850A7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3" name="正方形/長方形 682">
          <a:extLst>
            <a:ext uri="{FF2B5EF4-FFF2-40B4-BE49-F238E27FC236}">
              <a16:creationId xmlns:a16="http://schemas.microsoft.com/office/drawing/2014/main" id="{56F73685-0CE2-4E29-A648-959E6C1C104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4" name="正方形/長方形 683">
          <a:extLst>
            <a:ext uri="{FF2B5EF4-FFF2-40B4-BE49-F238E27FC236}">
              <a16:creationId xmlns:a16="http://schemas.microsoft.com/office/drawing/2014/main" id="{2CA4FBA0-C15A-404B-BFB6-8C9DDA56319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8A31E438-84DB-4184-B670-D18226EF5D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B5BBC6BC-5772-4520-9C56-6914FC915A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33A557DF-86E3-42CE-A824-D65AF4B4F9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E480D5C7-E2B5-4882-8623-08C2E1D6616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45892936-41B8-4BE6-82AE-2EF2B1F556A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57EFBC30-A4F2-4285-AB40-C7CB8DCF513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1385318C-9C01-4538-9F41-256D585FA3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5A7500AA-E5FA-4F1F-998D-89EF2605BB1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a:extLst>
            <a:ext uri="{FF2B5EF4-FFF2-40B4-BE49-F238E27FC236}">
              <a16:creationId xmlns:a16="http://schemas.microsoft.com/office/drawing/2014/main" id="{82110612-A5D7-4A8E-A00F-89C86F09AA4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a:extLst>
            <a:ext uri="{FF2B5EF4-FFF2-40B4-BE49-F238E27FC236}">
              <a16:creationId xmlns:a16="http://schemas.microsoft.com/office/drawing/2014/main" id="{7F21D568-F349-46C0-B512-32497754E1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a:extLst>
            <a:ext uri="{FF2B5EF4-FFF2-40B4-BE49-F238E27FC236}">
              <a16:creationId xmlns:a16="http://schemas.microsoft.com/office/drawing/2014/main" id="{55FBCCC9-B59C-42B5-A1B2-5B12B5C14A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a:extLst>
            <a:ext uri="{FF2B5EF4-FFF2-40B4-BE49-F238E27FC236}">
              <a16:creationId xmlns:a16="http://schemas.microsoft.com/office/drawing/2014/main" id="{8C5AA725-FBFE-4637-82F1-89468B14836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a:extLst>
            <a:ext uri="{FF2B5EF4-FFF2-40B4-BE49-F238E27FC236}">
              <a16:creationId xmlns:a16="http://schemas.microsoft.com/office/drawing/2014/main" id="{2309B737-7B1F-4C52-AD17-23237455103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a:extLst>
            <a:ext uri="{FF2B5EF4-FFF2-40B4-BE49-F238E27FC236}">
              <a16:creationId xmlns:a16="http://schemas.microsoft.com/office/drawing/2014/main" id="{7ED692E1-E5DE-4DEA-9812-CCFC724882A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a:extLst>
            <a:ext uri="{FF2B5EF4-FFF2-40B4-BE49-F238E27FC236}">
              <a16:creationId xmlns:a16="http://schemas.microsoft.com/office/drawing/2014/main" id="{CDD39026-56FC-4ACB-8B04-FD4FCB60B00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a:extLst>
            <a:ext uri="{FF2B5EF4-FFF2-40B4-BE49-F238E27FC236}">
              <a16:creationId xmlns:a16="http://schemas.microsoft.com/office/drawing/2014/main" id="{726FDA9B-4433-4BB1-8250-2B228D6242F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a:extLst>
            <a:ext uri="{FF2B5EF4-FFF2-40B4-BE49-F238E27FC236}">
              <a16:creationId xmlns:a16="http://schemas.microsoft.com/office/drawing/2014/main" id="{ACA8EFD5-AB59-4BF6-A4B7-2AAF71A6BE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a:extLst>
            <a:ext uri="{FF2B5EF4-FFF2-40B4-BE49-F238E27FC236}">
              <a16:creationId xmlns:a16="http://schemas.microsoft.com/office/drawing/2014/main" id="{44C49EC4-A3EB-4320-B5F0-8D504F9A7F3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3547A33B-5B37-4A25-8BB0-0000A895A31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4" name="直線コネクタ 703">
          <a:extLst>
            <a:ext uri="{FF2B5EF4-FFF2-40B4-BE49-F238E27FC236}">
              <a16:creationId xmlns:a16="http://schemas.microsoft.com/office/drawing/2014/main" id="{9612E0E9-29CE-4E61-87DA-380717999322}"/>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05" name="テキスト ボックス 704">
          <a:extLst>
            <a:ext uri="{FF2B5EF4-FFF2-40B4-BE49-F238E27FC236}">
              <a16:creationId xmlns:a16="http://schemas.microsoft.com/office/drawing/2014/main" id="{8B34A99B-C9B5-4D73-8130-CFA1B1684A9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6" name="直線コネクタ 705">
          <a:extLst>
            <a:ext uri="{FF2B5EF4-FFF2-40B4-BE49-F238E27FC236}">
              <a16:creationId xmlns:a16="http://schemas.microsoft.com/office/drawing/2014/main" id="{78CD4C32-15E6-440A-9159-D7737AF1E0A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7" name="テキスト ボックス 706">
          <a:extLst>
            <a:ext uri="{FF2B5EF4-FFF2-40B4-BE49-F238E27FC236}">
              <a16:creationId xmlns:a16="http://schemas.microsoft.com/office/drawing/2014/main" id="{B7BD1856-6B3D-42A2-B58F-DFFE86BA90CB}"/>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8" name="直線コネクタ 707">
          <a:extLst>
            <a:ext uri="{FF2B5EF4-FFF2-40B4-BE49-F238E27FC236}">
              <a16:creationId xmlns:a16="http://schemas.microsoft.com/office/drawing/2014/main" id="{93E995B6-334D-40C1-9EFE-4E624D0B1C8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09" name="テキスト ボックス 708">
          <a:extLst>
            <a:ext uri="{FF2B5EF4-FFF2-40B4-BE49-F238E27FC236}">
              <a16:creationId xmlns:a16="http://schemas.microsoft.com/office/drawing/2014/main" id="{F880790A-47DA-4ED0-83B4-53D34693317F}"/>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0" name="直線コネクタ 709">
          <a:extLst>
            <a:ext uri="{FF2B5EF4-FFF2-40B4-BE49-F238E27FC236}">
              <a16:creationId xmlns:a16="http://schemas.microsoft.com/office/drawing/2014/main" id="{79CC2D37-6603-4BA2-A385-063429A1873C}"/>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1" name="テキスト ボックス 710">
          <a:extLst>
            <a:ext uri="{FF2B5EF4-FFF2-40B4-BE49-F238E27FC236}">
              <a16:creationId xmlns:a16="http://schemas.microsoft.com/office/drawing/2014/main" id="{CD16F826-67F0-461E-9886-F00CC82CB697}"/>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2" name="直線コネクタ 711">
          <a:extLst>
            <a:ext uri="{FF2B5EF4-FFF2-40B4-BE49-F238E27FC236}">
              <a16:creationId xmlns:a16="http://schemas.microsoft.com/office/drawing/2014/main" id="{B14FAE9C-CF33-4A24-A007-CF11E6DA13F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3" name="テキスト ボックス 712">
          <a:extLst>
            <a:ext uri="{FF2B5EF4-FFF2-40B4-BE49-F238E27FC236}">
              <a16:creationId xmlns:a16="http://schemas.microsoft.com/office/drawing/2014/main" id="{425F35DB-80E9-464D-80F8-8A85A8BE154C}"/>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4" name="【公民館】&#10;有形固定資産減価償却率グラフ枠">
          <a:extLst>
            <a:ext uri="{FF2B5EF4-FFF2-40B4-BE49-F238E27FC236}">
              <a16:creationId xmlns:a16="http://schemas.microsoft.com/office/drawing/2014/main" id="{5F24756F-144B-45C4-AC6F-7B346EDB45E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715" name="直線コネクタ 714">
          <a:extLst>
            <a:ext uri="{FF2B5EF4-FFF2-40B4-BE49-F238E27FC236}">
              <a16:creationId xmlns:a16="http://schemas.microsoft.com/office/drawing/2014/main" id="{2E1F9B07-EC8B-4041-BDDD-6EE9F47E6C76}"/>
            </a:ext>
          </a:extLst>
        </xdr:cNvPr>
        <xdr:cNvCxnSpPr/>
      </xdr:nvCxnSpPr>
      <xdr:spPr>
        <a:xfrm flipV="1">
          <a:off x="16318864" y="1717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16" name="【公民館】&#10;有形固定資産減価償却率最小値テキスト">
          <a:extLst>
            <a:ext uri="{FF2B5EF4-FFF2-40B4-BE49-F238E27FC236}">
              <a16:creationId xmlns:a16="http://schemas.microsoft.com/office/drawing/2014/main" id="{7E9BCE62-6DAB-4474-8B1B-BCE57A211A12}"/>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17" name="直線コネクタ 716">
          <a:extLst>
            <a:ext uri="{FF2B5EF4-FFF2-40B4-BE49-F238E27FC236}">
              <a16:creationId xmlns:a16="http://schemas.microsoft.com/office/drawing/2014/main" id="{F56A9ADC-E28E-48C7-A13B-3862806549AF}"/>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18" name="【公民館】&#10;有形固定資産減価償却率最大値テキスト">
          <a:extLst>
            <a:ext uri="{FF2B5EF4-FFF2-40B4-BE49-F238E27FC236}">
              <a16:creationId xmlns:a16="http://schemas.microsoft.com/office/drawing/2014/main" id="{3A9F47DE-0698-43BF-8F6C-6CB0CCB159F5}"/>
            </a:ext>
          </a:extLst>
        </xdr:cNvPr>
        <xdr:cNvSpPr txBox="1"/>
      </xdr:nvSpPr>
      <xdr:spPr>
        <a:xfrm>
          <a:off x="163576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19" name="直線コネクタ 718">
          <a:extLst>
            <a:ext uri="{FF2B5EF4-FFF2-40B4-BE49-F238E27FC236}">
              <a16:creationId xmlns:a16="http://schemas.microsoft.com/office/drawing/2014/main" id="{3F4A1D59-F6D8-4F6C-B985-1684C12A07A1}"/>
            </a:ext>
          </a:extLst>
        </xdr:cNvPr>
        <xdr:cNvCxnSpPr/>
      </xdr:nvCxnSpPr>
      <xdr:spPr>
        <a:xfrm>
          <a:off x="16230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135145</xdr:rowOff>
    </xdr:from>
    <xdr:ext cx="405111" cy="259045"/>
    <xdr:sp macro="" textlink="">
      <xdr:nvSpPr>
        <xdr:cNvPr id="720" name="【公民館】&#10;有形固定資産減価償却率平均値テキスト">
          <a:extLst>
            <a:ext uri="{FF2B5EF4-FFF2-40B4-BE49-F238E27FC236}">
              <a16:creationId xmlns:a16="http://schemas.microsoft.com/office/drawing/2014/main" id="{882D1E76-1262-4E55-AA4C-36A5AEFFFE5A}"/>
            </a:ext>
          </a:extLst>
        </xdr:cNvPr>
        <xdr:cNvSpPr txBox="1"/>
      </xdr:nvSpPr>
      <xdr:spPr>
        <a:xfrm>
          <a:off x="16357600" y="1779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721" name="フローチャート: 判断 720">
          <a:extLst>
            <a:ext uri="{FF2B5EF4-FFF2-40B4-BE49-F238E27FC236}">
              <a16:creationId xmlns:a16="http://schemas.microsoft.com/office/drawing/2014/main" id="{5BE7A664-432B-4138-9FB7-874FE8B1427C}"/>
            </a:ext>
          </a:extLst>
        </xdr:cNvPr>
        <xdr:cNvSpPr/>
      </xdr:nvSpPr>
      <xdr:spPr>
        <a:xfrm>
          <a:off x="162687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722" name="フローチャート: 判断 721">
          <a:extLst>
            <a:ext uri="{FF2B5EF4-FFF2-40B4-BE49-F238E27FC236}">
              <a16:creationId xmlns:a16="http://schemas.microsoft.com/office/drawing/2014/main" id="{EF44F68C-21CF-43F0-B686-856120203D6D}"/>
            </a:ext>
          </a:extLst>
        </xdr:cNvPr>
        <xdr:cNvSpPr/>
      </xdr:nvSpPr>
      <xdr:spPr>
        <a:xfrm>
          <a:off x="15430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23" name="フローチャート: 判断 722">
          <a:extLst>
            <a:ext uri="{FF2B5EF4-FFF2-40B4-BE49-F238E27FC236}">
              <a16:creationId xmlns:a16="http://schemas.microsoft.com/office/drawing/2014/main" id="{4C97AE26-7C39-4496-9EF8-65D532B4BB0A}"/>
            </a:ext>
          </a:extLst>
        </xdr:cNvPr>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724" name="フローチャート: 判断 723">
          <a:extLst>
            <a:ext uri="{FF2B5EF4-FFF2-40B4-BE49-F238E27FC236}">
              <a16:creationId xmlns:a16="http://schemas.microsoft.com/office/drawing/2014/main" id="{3F8C23F7-C600-4C2D-AD45-AD7EA2FB67DE}"/>
            </a:ext>
          </a:extLst>
        </xdr:cNvPr>
        <xdr:cNvSpPr/>
      </xdr:nvSpPr>
      <xdr:spPr>
        <a:xfrm>
          <a:off x="13652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725" name="フローチャート: 判断 724">
          <a:extLst>
            <a:ext uri="{FF2B5EF4-FFF2-40B4-BE49-F238E27FC236}">
              <a16:creationId xmlns:a16="http://schemas.microsoft.com/office/drawing/2014/main" id="{3699E032-3D13-456E-A576-CC9D753A5BB1}"/>
            </a:ext>
          </a:extLst>
        </xdr:cNvPr>
        <xdr:cNvSpPr/>
      </xdr:nvSpPr>
      <xdr:spPr>
        <a:xfrm>
          <a:off x="12763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CA453065-E730-4B67-B950-EAD1FC49557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3024D7B0-1D48-4549-BA1F-9A46631F863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CE5C648E-AD03-4C70-9137-4591C1F2BFB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6F7C8D4-E95A-4148-856F-83DF6E11076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827D3B2-82EA-4E26-B4D6-665BEFA798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7113</xdr:rowOff>
    </xdr:from>
    <xdr:to>
      <xdr:col>85</xdr:col>
      <xdr:colOff>177800</xdr:colOff>
      <xdr:row>107</xdr:row>
      <xdr:rowOff>108713</xdr:rowOff>
    </xdr:to>
    <xdr:sp macro="" textlink="">
      <xdr:nvSpPr>
        <xdr:cNvPr id="731" name="楕円 730">
          <a:extLst>
            <a:ext uri="{FF2B5EF4-FFF2-40B4-BE49-F238E27FC236}">
              <a16:creationId xmlns:a16="http://schemas.microsoft.com/office/drawing/2014/main" id="{9820E462-CF44-4A94-A840-75DB5B7A36E8}"/>
            </a:ext>
          </a:extLst>
        </xdr:cNvPr>
        <xdr:cNvSpPr/>
      </xdr:nvSpPr>
      <xdr:spPr>
        <a:xfrm>
          <a:off x="162687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156990</xdr:rowOff>
    </xdr:from>
    <xdr:ext cx="405111" cy="259045"/>
    <xdr:sp macro="" textlink="">
      <xdr:nvSpPr>
        <xdr:cNvPr id="732" name="【公民館】&#10;有形固定資産減価償却率該当値テキスト">
          <a:extLst>
            <a:ext uri="{FF2B5EF4-FFF2-40B4-BE49-F238E27FC236}">
              <a16:creationId xmlns:a16="http://schemas.microsoft.com/office/drawing/2014/main" id="{5DD91131-5059-4741-86A8-E36AC646D596}"/>
            </a:ext>
          </a:extLst>
        </xdr:cNvPr>
        <xdr:cNvSpPr txBox="1"/>
      </xdr:nvSpPr>
      <xdr:spPr>
        <a:xfrm>
          <a:off x="16357600" y="1833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146558</xdr:rowOff>
    </xdr:from>
    <xdr:to>
      <xdr:col>81</xdr:col>
      <xdr:colOff>101600</xdr:colOff>
      <xdr:row>107</xdr:row>
      <xdr:rowOff>76708</xdr:rowOff>
    </xdr:to>
    <xdr:sp macro="" textlink="">
      <xdr:nvSpPr>
        <xdr:cNvPr id="733" name="楕円 732">
          <a:extLst>
            <a:ext uri="{FF2B5EF4-FFF2-40B4-BE49-F238E27FC236}">
              <a16:creationId xmlns:a16="http://schemas.microsoft.com/office/drawing/2014/main" id="{89BEF26D-1AB4-4617-AC1B-57FD54C1D2C3}"/>
            </a:ext>
          </a:extLst>
        </xdr:cNvPr>
        <xdr:cNvSpPr/>
      </xdr:nvSpPr>
      <xdr:spPr>
        <a:xfrm>
          <a:off x="15430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25908</xdr:rowOff>
    </xdr:from>
    <xdr:to>
      <xdr:col>85</xdr:col>
      <xdr:colOff>127000</xdr:colOff>
      <xdr:row>107</xdr:row>
      <xdr:rowOff>57913</xdr:rowOff>
    </xdr:to>
    <xdr:cxnSp macro="">
      <xdr:nvCxnSpPr>
        <xdr:cNvPr id="734" name="直線コネクタ 733">
          <a:extLst>
            <a:ext uri="{FF2B5EF4-FFF2-40B4-BE49-F238E27FC236}">
              <a16:creationId xmlns:a16="http://schemas.microsoft.com/office/drawing/2014/main" id="{84B93681-513E-4F62-B86B-05BFDD7D2DB0}"/>
            </a:ext>
          </a:extLst>
        </xdr:cNvPr>
        <xdr:cNvCxnSpPr/>
      </xdr:nvCxnSpPr>
      <xdr:spPr>
        <a:xfrm>
          <a:off x="15481300" y="1837105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123698</xdr:rowOff>
    </xdr:from>
    <xdr:to>
      <xdr:col>76</xdr:col>
      <xdr:colOff>165100</xdr:colOff>
      <xdr:row>107</xdr:row>
      <xdr:rowOff>53848</xdr:rowOff>
    </xdr:to>
    <xdr:sp macro="" textlink="">
      <xdr:nvSpPr>
        <xdr:cNvPr id="735" name="楕円 734">
          <a:extLst>
            <a:ext uri="{FF2B5EF4-FFF2-40B4-BE49-F238E27FC236}">
              <a16:creationId xmlns:a16="http://schemas.microsoft.com/office/drawing/2014/main" id="{448CDE98-4EEE-46F9-80F7-D736FFC08EBF}"/>
            </a:ext>
          </a:extLst>
        </xdr:cNvPr>
        <xdr:cNvSpPr/>
      </xdr:nvSpPr>
      <xdr:spPr>
        <a:xfrm>
          <a:off x="14541500" y="182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xdr:rowOff>
    </xdr:from>
    <xdr:to>
      <xdr:col>81</xdr:col>
      <xdr:colOff>50800</xdr:colOff>
      <xdr:row>107</xdr:row>
      <xdr:rowOff>25908</xdr:rowOff>
    </xdr:to>
    <xdr:cxnSp macro="">
      <xdr:nvCxnSpPr>
        <xdr:cNvPr id="736" name="直線コネクタ 735">
          <a:extLst>
            <a:ext uri="{FF2B5EF4-FFF2-40B4-BE49-F238E27FC236}">
              <a16:creationId xmlns:a16="http://schemas.microsoft.com/office/drawing/2014/main" id="{8ED005F6-8D3D-43FC-AF6D-41DC95CC15ED}"/>
            </a:ext>
          </a:extLst>
        </xdr:cNvPr>
        <xdr:cNvCxnSpPr/>
      </xdr:nvCxnSpPr>
      <xdr:spPr>
        <a:xfrm>
          <a:off x="14592300" y="183481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77978</xdr:rowOff>
    </xdr:from>
    <xdr:to>
      <xdr:col>67</xdr:col>
      <xdr:colOff>101600</xdr:colOff>
      <xdr:row>107</xdr:row>
      <xdr:rowOff>8128</xdr:rowOff>
    </xdr:to>
    <xdr:sp macro="" textlink="">
      <xdr:nvSpPr>
        <xdr:cNvPr id="737" name="楕円 736">
          <a:extLst>
            <a:ext uri="{FF2B5EF4-FFF2-40B4-BE49-F238E27FC236}">
              <a16:creationId xmlns:a16="http://schemas.microsoft.com/office/drawing/2014/main" id="{46B5EC73-564A-4D6D-9D75-8C39577729A9}"/>
            </a:ext>
          </a:extLst>
        </xdr:cNvPr>
        <xdr:cNvSpPr/>
      </xdr:nvSpPr>
      <xdr:spPr>
        <a:xfrm>
          <a:off x="12763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38371</xdr:rowOff>
    </xdr:from>
    <xdr:ext cx="405111" cy="259045"/>
    <xdr:sp macro="" textlink="">
      <xdr:nvSpPr>
        <xdr:cNvPr id="738" name="n_1aveValue【公民館】&#10;有形固定資産減価償却率">
          <a:extLst>
            <a:ext uri="{FF2B5EF4-FFF2-40B4-BE49-F238E27FC236}">
              <a16:creationId xmlns:a16="http://schemas.microsoft.com/office/drawing/2014/main" id="{18D5188B-25CC-4B03-8315-5148D18B8DA6}"/>
            </a:ext>
          </a:extLst>
        </xdr:cNvPr>
        <xdr:cNvSpPr txBox="1"/>
      </xdr:nvSpPr>
      <xdr:spPr>
        <a:xfrm>
          <a:off x="15266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739" name="n_2aveValue【公民館】&#10;有形固定資産減価償却率">
          <a:extLst>
            <a:ext uri="{FF2B5EF4-FFF2-40B4-BE49-F238E27FC236}">
              <a16:creationId xmlns:a16="http://schemas.microsoft.com/office/drawing/2014/main" id="{AD87CA20-9E42-4CD6-85CB-5B64F8A27D1C}"/>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106951</xdr:rowOff>
    </xdr:from>
    <xdr:ext cx="405111" cy="259045"/>
    <xdr:sp macro="" textlink="">
      <xdr:nvSpPr>
        <xdr:cNvPr id="740" name="n_3aveValue【公民館】&#10;有形固定資産減価償却率">
          <a:extLst>
            <a:ext uri="{FF2B5EF4-FFF2-40B4-BE49-F238E27FC236}">
              <a16:creationId xmlns:a16="http://schemas.microsoft.com/office/drawing/2014/main" id="{FAC6550B-986F-4C43-8039-F70B394CD459}"/>
            </a:ext>
          </a:extLst>
        </xdr:cNvPr>
        <xdr:cNvSpPr txBox="1"/>
      </xdr:nvSpPr>
      <xdr:spPr>
        <a:xfrm>
          <a:off x="13500744" y="1759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741" name="n_4aveValue【公民館】&#10;有形固定資産減価償却率">
          <a:extLst>
            <a:ext uri="{FF2B5EF4-FFF2-40B4-BE49-F238E27FC236}">
              <a16:creationId xmlns:a16="http://schemas.microsoft.com/office/drawing/2014/main" id="{152FF103-F51E-4F9B-ACD0-A9C2CBE41708}"/>
            </a:ext>
          </a:extLst>
        </xdr:cNvPr>
        <xdr:cNvSpPr txBox="1"/>
      </xdr:nvSpPr>
      <xdr:spPr>
        <a:xfrm>
          <a:off x="12611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67835</xdr:rowOff>
    </xdr:from>
    <xdr:ext cx="405111" cy="259045"/>
    <xdr:sp macro="" textlink="">
      <xdr:nvSpPr>
        <xdr:cNvPr id="742" name="n_1mainValue【公民館】&#10;有形固定資産減価償却率">
          <a:extLst>
            <a:ext uri="{FF2B5EF4-FFF2-40B4-BE49-F238E27FC236}">
              <a16:creationId xmlns:a16="http://schemas.microsoft.com/office/drawing/2014/main" id="{35686D53-5D85-4125-A6FA-DC8277E926B6}"/>
            </a:ext>
          </a:extLst>
        </xdr:cNvPr>
        <xdr:cNvSpPr txBox="1"/>
      </xdr:nvSpPr>
      <xdr:spPr>
        <a:xfrm>
          <a:off x="15266044" y="1841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44975</xdr:rowOff>
    </xdr:from>
    <xdr:ext cx="405111" cy="259045"/>
    <xdr:sp macro="" textlink="">
      <xdr:nvSpPr>
        <xdr:cNvPr id="743" name="n_2mainValue【公民館】&#10;有形固定資産減価償却率">
          <a:extLst>
            <a:ext uri="{FF2B5EF4-FFF2-40B4-BE49-F238E27FC236}">
              <a16:creationId xmlns:a16="http://schemas.microsoft.com/office/drawing/2014/main" id="{137A814D-8007-41D8-B811-2D0965EBE3A8}"/>
            </a:ext>
          </a:extLst>
        </xdr:cNvPr>
        <xdr:cNvSpPr txBox="1"/>
      </xdr:nvSpPr>
      <xdr:spPr>
        <a:xfrm>
          <a:off x="14389744" y="1839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170705</xdr:rowOff>
    </xdr:from>
    <xdr:ext cx="405111" cy="259045"/>
    <xdr:sp macro="" textlink="">
      <xdr:nvSpPr>
        <xdr:cNvPr id="744" name="n_4mainValue【公民館】&#10;有形固定資産減価償却率">
          <a:extLst>
            <a:ext uri="{FF2B5EF4-FFF2-40B4-BE49-F238E27FC236}">
              <a16:creationId xmlns:a16="http://schemas.microsoft.com/office/drawing/2014/main" id="{0A8B17C5-806C-465A-ACF9-460FCB1A3F3B}"/>
            </a:ext>
          </a:extLst>
        </xdr:cNvPr>
        <xdr:cNvSpPr txBox="1"/>
      </xdr:nvSpPr>
      <xdr:spPr>
        <a:xfrm>
          <a:off x="12611744" y="1834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5" name="正方形/長方形 744">
          <a:extLst>
            <a:ext uri="{FF2B5EF4-FFF2-40B4-BE49-F238E27FC236}">
              <a16:creationId xmlns:a16="http://schemas.microsoft.com/office/drawing/2014/main" id="{CD3724EA-8183-4F14-B9DB-D412E80563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6" name="正方形/長方形 745">
          <a:extLst>
            <a:ext uri="{FF2B5EF4-FFF2-40B4-BE49-F238E27FC236}">
              <a16:creationId xmlns:a16="http://schemas.microsoft.com/office/drawing/2014/main" id="{61CBB134-F872-4F4E-97BE-DC6ADF0D37B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7" name="正方形/長方形 746">
          <a:extLst>
            <a:ext uri="{FF2B5EF4-FFF2-40B4-BE49-F238E27FC236}">
              <a16:creationId xmlns:a16="http://schemas.microsoft.com/office/drawing/2014/main" id="{52410C48-E4D7-4621-9363-EB16D4E29C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8" name="正方形/長方形 747">
          <a:extLst>
            <a:ext uri="{FF2B5EF4-FFF2-40B4-BE49-F238E27FC236}">
              <a16:creationId xmlns:a16="http://schemas.microsoft.com/office/drawing/2014/main" id="{6D9C952A-EEF3-45B0-98BB-47BC178B6A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9" name="正方形/長方形 748">
          <a:extLst>
            <a:ext uri="{FF2B5EF4-FFF2-40B4-BE49-F238E27FC236}">
              <a16:creationId xmlns:a16="http://schemas.microsoft.com/office/drawing/2014/main" id="{E1C6FACD-707D-4E02-8B98-BCFC860EF21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0" name="正方形/長方形 749">
          <a:extLst>
            <a:ext uri="{FF2B5EF4-FFF2-40B4-BE49-F238E27FC236}">
              <a16:creationId xmlns:a16="http://schemas.microsoft.com/office/drawing/2014/main" id="{1212D172-69C8-405E-A64C-0C1A0F52D0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1" name="正方形/長方形 750">
          <a:extLst>
            <a:ext uri="{FF2B5EF4-FFF2-40B4-BE49-F238E27FC236}">
              <a16:creationId xmlns:a16="http://schemas.microsoft.com/office/drawing/2014/main" id="{344981C8-C41D-4AC7-9B3B-FC27DFAE39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2" name="正方形/長方形 751">
          <a:extLst>
            <a:ext uri="{FF2B5EF4-FFF2-40B4-BE49-F238E27FC236}">
              <a16:creationId xmlns:a16="http://schemas.microsoft.com/office/drawing/2014/main" id="{2A57778E-18BE-4B8F-A19D-D4D152B4278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3" name="テキスト ボックス 752">
          <a:extLst>
            <a:ext uri="{FF2B5EF4-FFF2-40B4-BE49-F238E27FC236}">
              <a16:creationId xmlns:a16="http://schemas.microsoft.com/office/drawing/2014/main" id="{1B7A3AD4-017B-406F-80FB-88732E66BBD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4" name="直線コネクタ 753">
          <a:extLst>
            <a:ext uri="{FF2B5EF4-FFF2-40B4-BE49-F238E27FC236}">
              <a16:creationId xmlns:a16="http://schemas.microsoft.com/office/drawing/2014/main" id="{E471D998-441A-42E7-9FFE-D920266A860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5" name="直線コネクタ 754">
          <a:extLst>
            <a:ext uri="{FF2B5EF4-FFF2-40B4-BE49-F238E27FC236}">
              <a16:creationId xmlns:a16="http://schemas.microsoft.com/office/drawing/2014/main" id="{3EE8A90B-B782-475E-BFFC-7A04B5BA7D1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94C5DE26-B467-4D85-ADEE-4D6683292D3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7" name="直線コネクタ 756">
          <a:extLst>
            <a:ext uri="{FF2B5EF4-FFF2-40B4-BE49-F238E27FC236}">
              <a16:creationId xmlns:a16="http://schemas.microsoft.com/office/drawing/2014/main" id="{F88FFA49-116D-40C4-B6BD-A22B409A065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8" name="テキスト ボックス 757">
          <a:extLst>
            <a:ext uri="{FF2B5EF4-FFF2-40B4-BE49-F238E27FC236}">
              <a16:creationId xmlns:a16="http://schemas.microsoft.com/office/drawing/2014/main" id="{062DA7C5-4727-4F04-84AF-611B4B3DDE3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9" name="直線コネクタ 758">
          <a:extLst>
            <a:ext uri="{FF2B5EF4-FFF2-40B4-BE49-F238E27FC236}">
              <a16:creationId xmlns:a16="http://schemas.microsoft.com/office/drawing/2014/main" id="{E95D5C5B-7CA3-4795-BAD9-C5E7C9D9F5B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0" name="テキスト ボックス 759">
          <a:extLst>
            <a:ext uri="{FF2B5EF4-FFF2-40B4-BE49-F238E27FC236}">
              <a16:creationId xmlns:a16="http://schemas.microsoft.com/office/drawing/2014/main" id="{9F1E3EEE-21EE-4323-B1D2-6A128EB79D4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1" name="直線コネクタ 760">
          <a:extLst>
            <a:ext uri="{FF2B5EF4-FFF2-40B4-BE49-F238E27FC236}">
              <a16:creationId xmlns:a16="http://schemas.microsoft.com/office/drawing/2014/main" id="{460ADA9C-57B5-4E7B-9F12-BF13DA0927F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2" name="テキスト ボックス 761">
          <a:extLst>
            <a:ext uri="{FF2B5EF4-FFF2-40B4-BE49-F238E27FC236}">
              <a16:creationId xmlns:a16="http://schemas.microsoft.com/office/drawing/2014/main" id="{80ECD1B0-9635-4039-99BB-597B43596E8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3" name="直線コネクタ 762">
          <a:extLst>
            <a:ext uri="{FF2B5EF4-FFF2-40B4-BE49-F238E27FC236}">
              <a16:creationId xmlns:a16="http://schemas.microsoft.com/office/drawing/2014/main" id="{B4FB7C19-9600-4B7A-B29A-CCD2A1879D8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4" name="テキスト ボックス 763">
          <a:extLst>
            <a:ext uri="{FF2B5EF4-FFF2-40B4-BE49-F238E27FC236}">
              <a16:creationId xmlns:a16="http://schemas.microsoft.com/office/drawing/2014/main" id="{81A24C78-BAD6-4284-A230-1B87101C48E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5" name="直線コネクタ 764">
          <a:extLst>
            <a:ext uri="{FF2B5EF4-FFF2-40B4-BE49-F238E27FC236}">
              <a16:creationId xmlns:a16="http://schemas.microsoft.com/office/drawing/2014/main" id="{6129EF4A-7723-4B9D-B32A-DB2D4A6F67A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6" name="テキスト ボックス 765">
          <a:extLst>
            <a:ext uri="{FF2B5EF4-FFF2-40B4-BE49-F238E27FC236}">
              <a16:creationId xmlns:a16="http://schemas.microsoft.com/office/drawing/2014/main" id="{78412077-6339-4568-824F-7178953C8B3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7" name="【公民館】&#10;一人当たり面積グラフ枠">
          <a:extLst>
            <a:ext uri="{FF2B5EF4-FFF2-40B4-BE49-F238E27FC236}">
              <a16:creationId xmlns:a16="http://schemas.microsoft.com/office/drawing/2014/main" id="{AB3E9599-F41C-4564-AA63-53D922188DD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768" name="直線コネクタ 767">
          <a:extLst>
            <a:ext uri="{FF2B5EF4-FFF2-40B4-BE49-F238E27FC236}">
              <a16:creationId xmlns:a16="http://schemas.microsoft.com/office/drawing/2014/main" id="{77BD7A56-EF77-498B-B63A-AA2D0A715A03}"/>
            </a:ext>
          </a:extLst>
        </xdr:cNvPr>
        <xdr:cNvCxnSpPr/>
      </xdr:nvCxnSpPr>
      <xdr:spPr>
        <a:xfrm flipV="1">
          <a:off x="22160864" y="1727073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769" name="【公民館】&#10;一人当たり面積最小値テキスト">
          <a:extLst>
            <a:ext uri="{FF2B5EF4-FFF2-40B4-BE49-F238E27FC236}">
              <a16:creationId xmlns:a16="http://schemas.microsoft.com/office/drawing/2014/main" id="{FB5C1C9A-6E79-4AF6-8265-DD3FC12DFEF8}"/>
            </a:ext>
          </a:extLst>
        </xdr:cNvPr>
        <xdr:cNvSpPr txBox="1"/>
      </xdr:nvSpPr>
      <xdr:spPr>
        <a:xfrm>
          <a:off x="22199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770" name="直線コネクタ 769">
          <a:extLst>
            <a:ext uri="{FF2B5EF4-FFF2-40B4-BE49-F238E27FC236}">
              <a16:creationId xmlns:a16="http://schemas.microsoft.com/office/drawing/2014/main" id="{9B2139AE-048F-4246-A52C-44BE549AB95B}"/>
            </a:ext>
          </a:extLst>
        </xdr:cNvPr>
        <xdr:cNvCxnSpPr/>
      </xdr:nvCxnSpPr>
      <xdr:spPr>
        <a:xfrm>
          <a:off x="22072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771" name="【公民館】&#10;一人当たり面積最大値テキスト">
          <a:extLst>
            <a:ext uri="{FF2B5EF4-FFF2-40B4-BE49-F238E27FC236}">
              <a16:creationId xmlns:a16="http://schemas.microsoft.com/office/drawing/2014/main" id="{7110A1EA-68F2-498D-AB19-AFBE2D8E6FFD}"/>
            </a:ext>
          </a:extLst>
        </xdr:cNvPr>
        <xdr:cNvSpPr txBox="1"/>
      </xdr:nvSpPr>
      <xdr:spPr>
        <a:xfrm>
          <a:off x="22199600" y="170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772" name="直線コネクタ 771">
          <a:extLst>
            <a:ext uri="{FF2B5EF4-FFF2-40B4-BE49-F238E27FC236}">
              <a16:creationId xmlns:a16="http://schemas.microsoft.com/office/drawing/2014/main" id="{F725A639-24B9-4A68-8B40-4D9006683AD2}"/>
            </a:ext>
          </a:extLst>
        </xdr:cNvPr>
        <xdr:cNvCxnSpPr/>
      </xdr:nvCxnSpPr>
      <xdr:spPr>
        <a:xfrm>
          <a:off x="22072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72407</xdr:rowOff>
    </xdr:from>
    <xdr:ext cx="469744" cy="259045"/>
    <xdr:sp macro="" textlink="">
      <xdr:nvSpPr>
        <xdr:cNvPr id="773" name="【公民館】&#10;一人当たり面積平均値テキスト">
          <a:extLst>
            <a:ext uri="{FF2B5EF4-FFF2-40B4-BE49-F238E27FC236}">
              <a16:creationId xmlns:a16="http://schemas.microsoft.com/office/drawing/2014/main" id="{04420BC5-C1F9-4F14-87AA-F7FD6C04DD44}"/>
            </a:ext>
          </a:extLst>
        </xdr:cNvPr>
        <xdr:cNvSpPr txBox="1"/>
      </xdr:nvSpPr>
      <xdr:spPr>
        <a:xfrm>
          <a:off x="22199600" y="1790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774" name="フローチャート: 判断 773">
          <a:extLst>
            <a:ext uri="{FF2B5EF4-FFF2-40B4-BE49-F238E27FC236}">
              <a16:creationId xmlns:a16="http://schemas.microsoft.com/office/drawing/2014/main" id="{93A53646-F185-43AA-9151-1E6925C81B61}"/>
            </a:ext>
          </a:extLst>
        </xdr:cNvPr>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775" name="フローチャート: 判断 774">
          <a:extLst>
            <a:ext uri="{FF2B5EF4-FFF2-40B4-BE49-F238E27FC236}">
              <a16:creationId xmlns:a16="http://schemas.microsoft.com/office/drawing/2014/main" id="{604EA959-C1A4-4CDB-B344-23D550958AAF}"/>
            </a:ext>
          </a:extLst>
        </xdr:cNvPr>
        <xdr:cNvSpPr/>
      </xdr:nvSpPr>
      <xdr:spPr>
        <a:xfrm>
          <a:off x="21272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776" name="フローチャート: 判断 775">
          <a:extLst>
            <a:ext uri="{FF2B5EF4-FFF2-40B4-BE49-F238E27FC236}">
              <a16:creationId xmlns:a16="http://schemas.microsoft.com/office/drawing/2014/main" id="{E9D60D15-BFA9-48C7-9016-0D0B6EE167E5}"/>
            </a:ext>
          </a:extLst>
        </xdr:cNvPr>
        <xdr:cNvSpPr/>
      </xdr:nvSpPr>
      <xdr:spPr>
        <a:xfrm>
          <a:off x="2038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777" name="フローチャート: 判断 776">
          <a:extLst>
            <a:ext uri="{FF2B5EF4-FFF2-40B4-BE49-F238E27FC236}">
              <a16:creationId xmlns:a16="http://schemas.microsoft.com/office/drawing/2014/main" id="{61BE2DD1-755C-4223-8B3A-4CF42C7EE14B}"/>
            </a:ext>
          </a:extLst>
        </xdr:cNvPr>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778" name="フローチャート: 判断 777">
          <a:extLst>
            <a:ext uri="{FF2B5EF4-FFF2-40B4-BE49-F238E27FC236}">
              <a16:creationId xmlns:a16="http://schemas.microsoft.com/office/drawing/2014/main" id="{E2BAE66C-4414-46CE-A62E-E0F90720792B}"/>
            </a:ext>
          </a:extLst>
        </xdr:cNvPr>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8FCB6CE-7D7C-4571-91F1-C3AA5611BDB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9F0145C-B1F0-473A-BE5C-E6005DA309F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813C77D1-FB1B-4D85-BA65-5AF4BC3C93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D230B073-7005-4310-990D-74DBE121CA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7821674-E12C-4A0D-A94E-11D7ACE790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149225</xdr:rowOff>
    </xdr:from>
    <xdr:to>
      <xdr:col>116</xdr:col>
      <xdr:colOff>114300</xdr:colOff>
      <xdr:row>102</xdr:row>
      <xdr:rowOff>79375</xdr:rowOff>
    </xdr:to>
    <xdr:sp macro="" textlink="">
      <xdr:nvSpPr>
        <xdr:cNvPr id="784" name="楕円 783">
          <a:extLst>
            <a:ext uri="{FF2B5EF4-FFF2-40B4-BE49-F238E27FC236}">
              <a16:creationId xmlns:a16="http://schemas.microsoft.com/office/drawing/2014/main" id="{940570B7-048B-4566-9C32-4CDDE4EA24C0}"/>
            </a:ext>
          </a:extLst>
        </xdr:cNvPr>
        <xdr:cNvSpPr/>
      </xdr:nvSpPr>
      <xdr:spPr>
        <a:xfrm>
          <a:off x="22110700" y="174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652</xdr:rowOff>
    </xdr:from>
    <xdr:ext cx="469744" cy="259045"/>
    <xdr:sp macro="" textlink="">
      <xdr:nvSpPr>
        <xdr:cNvPr id="785" name="【公民館】&#10;一人当たり面積該当値テキスト">
          <a:extLst>
            <a:ext uri="{FF2B5EF4-FFF2-40B4-BE49-F238E27FC236}">
              <a16:creationId xmlns:a16="http://schemas.microsoft.com/office/drawing/2014/main" id="{BBB8CE4C-CC42-4E72-8852-BCEA0E24CEED}"/>
            </a:ext>
          </a:extLst>
        </xdr:cNvPr>
        <xdr:cNvSpPr txBox="1"/>
      </xdr:nvSpPr>
      <xdr:spPr>
        <a:xfrm>
          <a:off x="22199600" y="1731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162561</xdr:rowOff>
    </xdr:from>
    <xdr:to>
      <xdr:col>112</xdr:col>
      <xdr:colOff>38100</xdr:colOff>
      <xdr:row>102</xdr:row>
      <xdr:rowOff>92711</xdr:rowOff>
    </xdr:to>
    <xdr:sp macro="" textlink="">
      <xdr:nvSpPr>
        <xdr:cNvPr id="786" name="楕円 785">
          <a:extLst>
            <a:ext uri="{FF2B5EF4-FFF2-40B4-BE49-F238E27FC236}">
              <a16:creationId xmlns:a16="http://schemas.microsoft.com/office/drawing/2014/main" id="{1CE0130D-7319-44DA-8EFB-C2AE2F363361}"/>
            </a:ext>
          </a:extLst>
        </xdr:cNvPr>
        <xdr:cNvSpPr/>
      </xdr:nvSpPr>
      <xdr:spPr>
        <a:xfrm>
          <a:off x="2127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28575</xdr:rowOff>
    </xdr:from>
    <xdr:to>
      <xdr:col>116</xdr:col>
      <xdr:colOff>63500</xdr:colOff>
      <xdr:row>102</xdr:row>
      <xdr:rowOff>41911</xdr:rowOff>
    </xdr:to>
    <xdr:cxnSp macro="">
      <xdr:nvCxnSpPr>
        <xdr:cNvPr id="787" name="直線コネクタ 786">
          <a:extLst>
            <a:ext uri="{FF2B5EF4-FFF2-40B4-BE49-F238E27FC236}">
              <a16:creationId xmlns:a16="http://schemas.microsoft.com/office/drawing/2014/main" id="{9ADB39CA-DD68-44A8-9F31-A612962AFA7C}"/>
            </a:ext>
          </a:extLst>
        </xdr:cNvPr>
        <xdr:cNvCxnSpPr/>
      </xdr:nvCxnSpPr>
      <xdr:spPr>
        <a:xfrm flipV="1">
          <a:off x="21323300" y="17516475"/>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15875</xdr:rowOff>
    </xdr:from>
    <xdr:to>
      <xdr:col>107</xdr:col>
      <xdr:colOff>101600</xdr:colOff>
      <xdr:row>102</xdr:row>
      <xdr:rowOff>117475</xdr:rowOff>
    </xdr:to>
    <xdr:sp macro="" textlink="">
      <xdr:nvSpPr>
        <xdr:cNvPr id="788" name="楕円 787">
          <a:extLst>
            <a:ext uri="{FF2B5EF4-FFF2-40B4-BE49-F238E27FC236}">
              <a16:creationId xmlns:a16="http://schemas.microsoft.com/office/drawing/2014/main" id="{40C550A7-ED73-476B-9CDF-5E3FAE91DD8C}"/>
            </a:ext>
          </a:extLst>
        </xdr:cNvPr>
        <xdr:cNvSpPr/>
      </xdr:nvSpPr>
      <xdr:spPr>
        <a:xfrm>
          <a:off x="20383500" y="175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41911</xdr:rowOff>
    </xdr:from>
    <xdr:to>
      <xdr:col>111</xdr:col>
      <xdr:colOff>177800</xdr:colOff>
      <xdr:row>102</xdr:row>
      <xdr:rowOff>66675</xdr:rowOff>
    </xdr:to>
    <xdr:cxnSp macro="">
      <xdr:nvCxnSpPr>
        <xdr:cNvPr id="789" name="直線コネクタ 788">
          <a:extLst>
            <a:ext uri="{FF2B5EF4-FFF2-40B4-BE49-F238E27FC236}">
              <a16:creationId xmlns:a16="http://schemas.microsoft.com/office/drawing/2014/main" id="{96AAD019-6677-452C-A690-A31361ECC071}"/>
            </a:ext>
          </a:extLst>
        </xdr:cNvPr>
        <xdr:cNvCxnSpPr/>
      </xdr:nvCxnSpPr>
      <xdr:spPr>
        <a:xfrm flipV="1">
          <a:off x="20434300" y="175298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105411</xdr:rowOff>
    </xdr:from>
    <xdr:to>
      <xdr:col>98</xdr:col>
      <xdr:colOff>38100</xdr:colOff>
      <xdr:row>103</xdr:row>
      <xdr:rowOff>35561</xdr:rowOff>
    </xdr:to>
    <xdr:sp macro="" textlink="">
      <xdr:nvSpPr>
        <xdr:cNvPr id="790" name="楕円 789">
          <a:extLst>
            <a:ext uri="{FF2B5EF4-FFF2-40B4-BE49-F238E27FC236}">
              <a16:creationId xmlns:a16="http://schemas.microsoft.com/office/drawing/2014/main" id="{AC84DB2B-91CA-4EC1-B00A-80B19707AD44}"/>
            </a:ext>
          </a:extLst>
        </xdr:cNvPr>
        <xdr:cNvSpPr/>
      </xdr:nvSpPr>
      <xdr:spPr>
        <a:xfrm>
          <a:off x="18605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66691</xdr:rowOff>
    </xdr:from>
    <xdr:ext cx="469744" cy="259045"/>
    <xdr:sp macro="" textlink="">
      <xdr:nvSpPr>
        <xdr:cNvPr id="791" name="n_1aveValue【公民館】&#10;一人当たり面積">
          <a:extLst>
            <a:ext uri="{FF2B5EF4-FFF2-40B4-BE49-F238E27FC236}">
              <a16:creationId xmlns:a16="http://schemas.microsoft.com/office/drawing/2014/main" id="{C5EAC1C0-B3B0-4838-B06A-22E125379DC7}"/>
            </a:ext>
          </a:extLst>
        </xdr:cNvPr>
        <xdr:cNvSpPr txBox="1"/>
      </xdr:nvSpPr>
      <xdr:spPr>
        <a:xfrm>
          <a:off x="21075727" y="1806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55263</xdr:rowOff>
    </xdr:from>
    <xdr:ext cx="469744" cy="259045"/>
    <xdr:sp macro="" textlink="">
      <xdr:nvSpPr>
        <xdr:cNvPr id="792" name="n_2aveValue【公民館】&#10;一人当たり面積">
          <a:extLst>
            <a:ext uri="{FF2B5EF4-FFF2-40B4-BE49-F238E27FC236}">
              <a16:creationId xmlns:a16="http://schemas.microsoft.com/office/drawing/2014/main" id="{233D349F-39C9-4837-9A3F-4FA3B2606D79}"/>
            </a:ext>
          </a:extLst>
        </xdr:cNvPr>
        <xdr:cNvSpPr txBox="1"/>
      </xdr:nvSpPr>
      <xdr:spPr>
        <a:xfrm>
          <a:off x="20199427" y="18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793" name="n_3aveValue【公民館】&#10;一人当たり面積">
          <a:extLst>
            <a:ext uri="{FF2B5EF4-FFF2-40B4-BE49-F238E27FC236}">
              <a16:creationId xmlns:a16="http://schemas.microsoft.com/office/drawing/2014/main" id="{6DE76018-92D6-43FC-9389-1388FED78A05}"/>
            </a:ext>
          </a:extLst>
        </xdr:cNvPr>
        <xdr:cNvSpPr txBox="1"/>
      </xdr:nvSpPr>
      <xdr:spPr>
        <a:xfrm>
          <a:off x="19310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13352</xdr:rowOff>
    </xdr:from>
    <xdr:ext cx="469744" cy="259045"/>
    <xdr:sp macro="" textlink="">
      <xdr:nvSpPr>
        <xdr:cNvPr id="794" name="n_4aveValue【公民館】&#10;一人当たり面積">
          <a:extLst>
            <a:ext uri="{FF2B5EF4-FFF2-40B4-BE49-F238E27FC236}">
              <a16:creationId xmlns:a16="http://schemas.microsoft.com/office/drawing/2014/main" id="{8645B2C2-F585-43B8-B072-F320F7837F8C}"/>
            </a:ext>
          </a:extLst>
        </xdr:cNvPr>
        <xdr:cNvSpPr txBox="1"/>
      </xdr:nvSpPr>
      <xdr:spPr>
        <a:xfrm>
          <a:off x="18421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109238</xdr:rowOff>
    </xdr:from>
    <xdr:ext cx="469744" cy="259045"/>
    <xdr:sp macro="" textlink="">
      <xdr:nvSpPr>
        <xdr:cNvPr id="795" name="n_1mainValue【公民館】&#10;一人当たり面積">
          <a:extLst>
            <a:ext uri="{FF2B5EF4-FFF2-40B4-BE49-F238E27FC236}">
              <a16:creationId xmlns:a16="http://schemas.microsoft.com/office/drawing/2014/main" id="{9A2F5E52-C209-4B10-BDA3-0409EF227C83}"/>
            </a:ext>
          </a:extLst>
        </xdr:cNvPr>
        <xdr:cNvSpPr txBox="1"/>
      </xdr:nvSpPr>
      <xdr:spPr>
        <a:xfrm>
          <a:off x="21075727" y="1725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134002</xdr:rowOff>
    </xdr:from>
    <xdr:ext cx="469744" cy="259045"/>
    <xdr:sp macro="" textlink="">
      <xdr:nvSpPr>
        <xdr:cNvPr id="796" name="n_2mainValue【公民館】&#10;一人当たり面積">
          <a:extLst>
            <a:ext uri="{FF2B5EF4-FFF2-40B4-BE49-F238E27FC236}">
              <a16:creationId xmlns:a16="http://schemas.microsoft.com/office/drawing/2014/main" id="{CB046DD6-34A7-42D0-B377-69169EB3A7EB}"/>
            </a:ext>
          </a:extLst>
        </xdr:cNvPr>
        <xdr:cNvSpPr txBox="1"/>
      </xdr:nvSpPr>
      <xdr:spPr>
        <a:xfrm>
          <a:off x="20199427" y="1727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52088</xdr:rowOff>
    </xdr:from>
    <xdr:ext cx="469744" cy="259045"/>
    <xdr:sp macro="" textlink="">
      <xdr:nvSpPr>
        <xdr:cNvPr id="797" name="n_4mainValue【公民館】&#10;一人当たり面積">
          <a:extLst>
            <a:ext uri="{FF2B5EF4-FFF2-40B4-BE49-F238E27FC236}">
              <a16:creationId xmlns:a16="http://schemas.microsoft.com/office/drawing/2014/main" id="{83789F5B-61BF-42EC-8169-D8CAEF3866D5}"/>
            </a:ext>
          </a:extLst>
        </xdr:cNvPr>
        <xdr:cNvSpPr txBox="1"/>
      </xdr:nvSpPr>
      <xdr:spPr>
        <a:xfrm>
          <a:off x="184214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8" name="正方形/長方形 797">
          <a:extLst>
            <a:ext uri="{FF2B5EF4-FFF2-40B4-BE49-F238E27FC236}">
              <a16:creationId xmlns:a16="http://schemas.microsoft.com/office/drawing/2014/main" id="{00C361A1-4EF9-486A-96F6-0577396847D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9" name="正方形/長方形 798">
          <a:extLst>
            <a:ext uri="{FF2B5EF4-FFF2-40B4-BE49-F238E27FC236}">
              <a16:creationId xmlns:a16="http://schemas.microsoft.com/office/drawing/2014/main" id="{3B03A6E0-0133-4166-B6C2-8CD79D3D09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0" name="テキスト ボックス 799">
          <a:extLst>
            <a:ext uri="{FF2B5EF4-FFF2-40B4-BE49-F238E27FC236}">
              <a16:creationId xmlns:a16="http://schemas.microsoft.com/office/drawing/2014/main" id="{EC375699-9F02-46CF-82E2-C577057EBBC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道路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道路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一人当たり延長の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令和５年度の数値については、償却資産として土地も計上しており、誤った数値を報告していた。正しい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数値はそれぞれ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で一人当たり延長は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20.246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教育施設、公民館施設を始め、全国平均と比較しても有形固定資産減価償却率が高い傾向にある。ま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本町の特性として、漁港・港湾施設も多くあり、住民一人当たりの資産形成度が高い傾向にある。老朽化した公共施設の更新は喫緊の課題であり、公共施設再配置計画に基づき、老朽化した施設の集約化・複合化や除却を進めていき、適正な公共施設保有量に努め、改善を図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6C52BF-2D61-49EA-A14C-0A4E5DD6856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2ABDA58-AA2A-4265-BA2E-5596ABB08D1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F97CE4-CB02-421E-BDD7-1A9557E25B2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888049-151B-4FD6-8D5A-EE1E9369E7D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902282-0B99-4FB8-A74B-46B5492FE2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F261BA-2B0B-4721-BCB3-F96070C7C0F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AF19B3-3EF5-420C-BC4A-3FDEF23F03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829569-8AAD-41A7-BA04-616B5CC217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3A8DE1-35EC-4AD0-B5C6-3FB6135919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2DE4F73-5953-43BF-836B-D4B89A214F9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
15,388
38.23
9,147,470
8,708,012
424,918
5,303,494
6,356,991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A973F0-8DD0-402E-BC71-64DAA6AB4DA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59A9C9A-8ABA-4E7C-8FDA-9374AA97AD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32C324-F6C7-4F3B-BCD3-4AF47418C8B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CAA86F4-B34A-4FA4-8C62-EE86CE4384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2B8D65-D4BA-4EA8-9651-2143F539E9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5F1E37-0F51-4678-8253-ED5D97D301D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4C699FA-F405-4F26-A9DE-2712BF11F37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72C869-A682-4CC5-BC72-5BE05F61601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D51A9D-3F6C-4804-AC7B-7B13FFA706D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84EE75-74F2-4CE8-A222-D00EAEB2E9A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D68C38-3613-480A-9997-3960F99B6E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6BA5B7E-305E-45FE-8366-609762D19E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420311-94BF-47C2-85DE-6457A3346C0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2156CD6-8280-4B47-A062-4FA3E7BDA44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AA5CB2-24E9-4FF5-8735-06F269D2E9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B3E90A-47F9-4B29-B84A-403DF330B03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5B2AA93-0313-4069-8962-9BEF69383B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074DF9-4C12-4B04-BC55-725794068C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AB36FD-153F-48BA-A608-07B3093FC9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65BAE1-B062-4AD8-A1AF-0EF69928F52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8606F14-933E-499B-88D4-2A9D9133D4C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5B88FE8-8B94-45AD-AE9D-288CDB89C9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75D8DEC-F151-4C03-966D-E6997780D3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1D0919-AA76-4117-9855-496CF916E0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9D13F1-6888-4D5C-8579-389DCD1FE5A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B97C14-476D-45BD-BCEB-F3EB6E61BC7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20F5B5-648C-4E83-89D5-82206104E80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C46E6B5-3B64-43A7-86BA-7F5E5DA6B1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E12D2F8-97E6-4904-9478-5D8D3ACD727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2B20D79-ADAB-43DC-90B6-371754F4BA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2788D97-CA9D-4583-A780-D147E5A1B5C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54DD8AF-C129-43FD-96D0-CE8DE7585C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D0594BC-9EC4-41CC-A767-B979F72D58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46085AF-DCC4-432A-AF88-9CDBAC9596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92BC69C-F886-4C6C-8098-11F04D3B5E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76CA6DE-A33E-47B6-BD08-2ABF28FD193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BA93660-47DA-47D9-89DF-9A90C5337C1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43D1746-4DC9-498B-9F0B-1CDD192B34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4C23B83-EC29-42A2-84E4-9C12C01AA7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77EE4C3-7E2F-442D-9C77-93DA341771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240CFFB-2D0A-4B38-AA99-A419400F812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43B5A58-793E-4727-8BC4-B5BB221C5EB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8398CFF-F0A0-42BA-BF3F-78833035A3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8A2CE72-051C-4965-AFC7-23CE030AD48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4C12C5F-50CC-4F98-9AE0-FA24B15A343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0C8B745-597A-4FEF-B439-241E99393A3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6CE78C9-9DC8-4E77-BA65-7952F263BAE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1AD675F-8382-4743-8030-10CF7FE583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1A336A6-4F9C-411A-BCED-94170BF9188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9B1591B-AB75-4790-9620-EF67FDF2C42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FB793DC-7FA6-4521-9CBB-2E83B4EC642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3802249-8925-413F-B911-BE821E512C0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579ECE3A-7B46-4786-8F50-793A3A64AB8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8A068CC-7C90-4660-850B-59CB564137F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47F080C-4377-405E-A69C-493BE909CC7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9FD20FF-9F7A-4388-B44E-56B11E36BEC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78FE32D8-53D8-4DBF-A8CA-9386A95283E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81EABC1-2F25-46F3-9816-A4FF2E0297B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2092685-38F4-4E14-AFDE-4DD4778995F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71" name="テキスト ボックス 70">
          <a:extLst>
            <a:ext uri="{FF2B5EF4-FFF2-40B4-BE49-F238E27FC236}">
              <a16:creationId xmlns:a16="http://schemas.microsoft.com/office/drawing/2014/main" id="{B0F99F2C-4F84-47D3-A8EB-5EFBBA4AE8B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8F80DA1-7FC9-4963-A0C5-90973D8773F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73" name="テキスト ボックス 72">
          <a:extLst>
            <a:ext uri="{FF2B5EF4-FFF2-40B4-BE49-F238E27FC236}">
              <a16:creationId xmlns:a16="http://schemas.microsoft.com/office/drawing/2014/main" id="{11957061-5B1F-45E5-8842-1212CFF637E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4" name="【体育館・プール】&#10;有形固定資産減価償却率グラフ枠">
          <a:extLst>
            <a:ext uri="{FF2B5EF4-FFF2-40B4-BE49-F238E27FC236}">
              <a16:creationId xmlns:a16="http://schemas.microsoft.com/office/drawing/2014/main" id="{56B2F3DC-9C2A-4983-BF9A-013B9F01CBD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75" name="直線コネクタ 74">
          <a:extLst>
            <a:ext uri="{FF2B5EF4-FFF2-40B4-BE49-F238E27FC236}">
              <a16:creationId xmlns:a16="http://schemas.microsoft.com/office/drawing/2014/main" id="{DC4B53BA-BEC5-4DB8-B143-51B31BDF1CC4}"/>
            </a:ext>
          </a:extLst>
        </xdr:cNvPr>
        <xdr:cNvCxnSpPr/>
      </xdr:nvCxnSpPr>
      <xdr:spPr>
        <a:xfrm flipV="1">
          <a:off x="4634865" y="9640388"/>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76" name="【体育館・プール】&#10;有形固定資産減価償却率最小値テキスト">
          <a:extLst>
            <a:ext uri="{FF2B5EF4-FFF2-40B4-BE49-F238E27FC236}">
              <a16:creationId xmlns:a16="http://schemas.microsoft.com/office/drawing/2014/main" id="{96642617-FCA4-478C-8424-20E81F310A83}"/>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77" name="直線コネクタ 76">
          <a:extLst>
            <a:ext uri="{FF2B5EF4-FFF2-40B4-BE49-F238E27FC236}">
              <a16:creationId xmlns:a16="http://schemas.microsoft.com/office/drawing/2014/main" id="{280568E1-0AA6-414F-854C-C78D796612A2}"/>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78" name="【体育館・プール】&#10;有形固定資産減価償却率最大値テキスト">
          <a:extLst>
            <a:ext uri="{FF2B5EF4-FFF2-40B4-BE49-F238E27FC236}">
              <a16:creationId xmlns:a16="http://schemas.microsoft.com/office/drawing/2014/main" id="{171FEEFA-46F6-4C71-8FC5-373A6B4386A0}"/>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79" name="直線コネクタ 78">
          <a:extLst>
            <a:ext uri="{FF2B5EF4-FFF2-40B4-BE49-F238E27FC236}">
              <a16:creationId xmlns:a16="http://schemas.microsoft.com/office/drawing/2014/main" id="{D7C1A9E5-DF83-4FE2-8312-49C756BEC6AC}"/>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64787</xdr:rowOff>
    </xdr:from>
    <xdr:ext cx="405111" cy="259045"/>
    <xdr:sp macro="" textlink="">
      <xdr:nvSpPr>
        <xdr:cNvPr id="80" name="【体育館・プール】&#10;有形固定資産減価償却率平均値テキスト">
          <a:extLst>
            <a:ext uri="{FF2B5EF4-FFF2-40B4-BE49-F238E27FC236}">
              <a16:creationId xmlns:a16="http://schemas.microsoft.com/office/drawing/2014/main" id="{CB4AB795-431C-4EEB-9359-B1952DD6320A}"/>
            </a:ext>
          </a:extLst>
        </xdr:cNvPr>
        <xdr:cNvSpPr txBox="1"/>
      </xdr:nvSpPr>
      <xdr:spPr>
        <a:xfrm>
          <a:off x="46736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81" name="フローチャート: 判断 80">
          <a:extLst>
            <a:ext uri="{FF2B5EF4-FFF2-40B4-BE49-F238E27FC236}">
              <a16:creationId xmlns:a16="http://schemas.microsoft.com/office/drawing/2014/main" id="{0F666B9D-3FF3-4C4B-ACF9-83333C3B2F0A}"/>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82" name="フローチャート: 判断 81">
          <a:extLst>
            <a:ext uri="{FF2B5EF4-FFF2-40B4-BE49-F238E27FC236}">
              <a16:creationId xmlns:a16="http://schemas.microsoft.com/office/drawing/2014/main" id="{06F7FCC9-67FB-4711-8446-D8958A0C152B}"/>
            </a:ext>
          </a:extLst>
        </xdr:cNvPr>
        <xdr:cNvSpPr/>
      </xdr:nvSpPr>
      <xdr:spPr>
        <a:xfrm>
          <a:off x="3746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83" name="フローチャート: 判断 82">
          <a:extLst>
            <a:ext uri="{FF2B5EF4-FFF2-40B4-BE49-F238E27FC236}">
              <a16:creationId xmlns:a16="http://schemas.microsoft.com/office/drawing/2014/main" id="{85160262-808D-4B24-AD99-D508A3B14B95}"/>
            </a:ext>
          </a:extLst>
        </xdr:cNvPr>
        <xdr:cNvSpPr/>
      </xdr:nvSpPr>
      <xdr:spPr>
        <a:xfrm>
          <a:off x="2857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84" name="フローチャート: 判断 83">
          <a:extLst>
            <a:ext uri="{FF2B5EF4-FFF2-40B4-BE49-F238E27FC236}">
              <a16:creationId xmlns:a16="http://schemas.microsoft.com/office/drawing/2014/main" id="{051C9260-D251-41DF-93A9-72D652C2BD71}"/>
            </a:ext>
          </a:extLst>
        </xdr:cNvPr>
        <xdr:cNvSpPr/>
      </xdr:nvSpPr>
      <xdr:spPr>
        <a:xfrm>
          <a:off x="1968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85" name="フローチャート: 判断 84">
          <a:extLst>
            <a:ext uri="{FF2B5EF4-FFF2-40B4-BE49-F238E27FC236}">
              <a16:creationId xmlns:a16="http://schemas.microsoft.com/office/drawing/2014/main" id="{59F86218-0289-4B1E-A480-17C73B61ABCC}"/>
            </a:ext>
          </a:extLst>
        </xdr:cNvPr>
        <xdr:cNvSpPr/>
      </xdr:nvSpPr>
      <xdr:spPr>
        <a:xfrm>
          <a:off x="1079500" y="993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D381CD8-0168-43A5-8905-A7AC2B435B5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D13CAB4-2D60-4807-8721-A29185FBEA8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5F688D8-D388-4E05-8CAE-30CE831E1F9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9EAB683-C40E-4C17-93D0-5020B6A2D98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D4E4CE6A-D582-43D5-808C-D819E382F7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127181</xdr:rowOff>
    </xdr:from>
    <xdr:to>
      <xdr:col>24</xdr:col>
      <xdr:colOff>114300</xdr:colOff>
      <xdr:row>58</xdr:row>
      <xdr:rowOff>57331</xdr:rowOff>
    </xdr:to>
    <xdr:sp macro="" textlink="">
      <xdr:nvSpPr>
        <xdr:cNvPr id="91" name="楕円 90">
          <a:extLst>
            <a:ext uri="{FF2B5EF4-FFF2-40B4-BE49-F238E27FC236}">
              <a16:creationId xmlns:a16="http://schemas.microsoft.com/office/drawing/2014/main" id="{9F0E168B-107C-4A78-BFB5-191008C46525}"/>
            </a:ext>
          </a:extLst>
        </xdr:cNvPr>
        <xdr:cNvSpPr/>
      </xdr:nvSpPr>
      <xdr:spPr>
        <a:xfrm>
          <a:off x="4584700" y="98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150058</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D170A288-32EC-4230-BE66-9586E3F28F9F}"/>
            </a:ext>
          </a:extLst>
        </xdr:cNvPr>
        <xdr:cNvSpPr txBox="1"/>
      </xdr:nvSpPr>
      <xdr:spPr>
        <a:xfrm>
          <a:off x="4673600" y="975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171269</xdr:rowOff>
    </xdr:from>
    <xdr:to>
      <xdr:col>20</xdr:col>
      <xdr:colOff>38100</xdr:colOff>
      <xdr:row>57</xdr:row>
      <xdr:rowOff>101419</xdr:rowOff>
    </xdr:to>
    <xdr:sp macro="" textlink="">
      <xdr:nvSpPr>
        <xdr:cNvPr id="93" name="楕円 92">
          <a:extLst>
            <a:ext uri="{FF2B5EF4-FFF2-40B4-BE49-F238E27FC236}">
              <a16:creationId xmlns:a16="http://schemas.microsoft.com/office/drawing/2014/main" id="{ACC31D61-2803-4AA7-B679-10DCE7D76945}"/>
            </a:ext>
          </a:extLst>
        </xdr:cNvPr>
        <xdr:cNvSpPr/>
      </xdr:nvSpPr>
      <xdr:spPr>
        <a:xfrm>
          <a:off x="3746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50619</xdr:rowOff>
    </xdr:from>
    <xdr:to>
      <xdr:col>24</xdr:col>
      <xdr:colOff>63500</xdr:colOff>
      <xdr:row>58</xdr:row>
      <xdr:rowOff>6531</xdr:rowOff>
    </xdr:to>
    <xdr:cxnSp macro="">
      <xdr:nvCxnSpPr>
        <xdr:cNvPr id="94" name="直線コネクタ 93">
          <a:extLst>
            <a:ext uri="{FF2B5EF4-FFF2-40B4-BE49-F238E27FC236}">
              <a16:creationId xmlns:a16="http://schemas.microsoft.com/office/drawing/2014/main" id="{01699746-46B6-4AE6-A648-D5D17488EDA4}"/>
            </a:ext>
          </a:extLst>
        </xdr:cNvPr>
        <xdr:cNvCxnSpPr/>
      </xdr:nvCxnSpPr>
      <xdr:spPr>
        <a:xfrm>
          <a:off x="3797300" y="9823269"/>
          <a:ext cx="8382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60234</xdr:rowOff>
    </xdr:from>
    <xdr:to>
      <xdr:col>15</xdr:col>
      <xdr:colOff>101600</xdr:colOff>
      <xdr:row>56</xdr:row>
      <xdr:rowOff>161834</xdr:rowOff>
    </xdr:to>
    <xdr:sp macro="" textlink="">
      <xdr:nvSpPr>
        <xdr:cNvPr id="95" name="楕円 94">
          <a:extLst>
            <a:ext uri="{FF2B5EF4-FFF2-40B4-BE49-F238E27FC236}">
              <a16:creationId xmlns:a16="http://schemas.microsoft.com/office/drawing/2014/main" id="{C87C2155-7EF2-4D5F-8232-730A4B4D2ADA}"/>
            </a:ext>
          </a:extLst>
        </xdr:cNvPr>
        <xdr:cNvSpPr/>
      </xdr:nvSpPr>
      <xdr:spPr>
        <a:xfrm>
          <a:off x="28575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111034</xdr:rowOff>
    </xdr:from>
    <xdr:to>
      <xdr:col>19</xdr:col>
      <xdr:colOff>177800</xdr:colOff>
      <xdr:row>57</xdr:row>
      <xdr:rowOff>50619</xdr:rowOff>
    </xdr:to>
    <xdr:cxnSp macro="">
      <xdr:nvCxnSpPr>
        <xdr:cNvPr id="96" name="直線コネクタ 95">
          <a:extLst>
            <a:ext uri="{FF2B5EF4-FFF2-40B4-BE49-F238E27FC236}">
              <a16:creationId xmlns:a16="http://schemas.microsoft.com/office/drawing/2014/main" id="{5AF15174-15DD-4F29-8C1C-69DEA669F8C4}"/>
            </a:ext>
          </a:extLst>
        </xdr:cNvPr>
        <xdr:cNvCxnSpPr/>
      </xdr:nvCxnSpPr>
      <xdr:spPr>
        <a:xfrm>
          <a:off x="2908300" y="971223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81462</xdr:rowOff>
    </xdr:from>
    <xdr:to>
      <xdr:col>6</xdr:col>
      <xdr:colOff>38100</xdr:colOff>
      <xdr:row>58</xdr:row>
      <xdr:rowOff>11612</xdr:rowOff>
    </xdr:to>
    <xdr:sp macro="" textlink="">
      <xdr:nvSpPr>
        <xdr:cNvPr id="97" name="楕円 96">
          <a:extLst>
            <a:ext uri="{FF2B5EF4-FFF2-40B4-BE49-F238E27FC236}">
              <a16:creationId xmlns:a16="http://schemas.microsoft.com/office/drawing/2014/main" id="{EDF54B94-5236-4F1C-8D66-A889D9613858}"/>
            </a:ext>
          </a:extLst>
        </xdr:cNvPr>
        <xdr:cNvSpPr/>
      </xdr:nvSpPr>
      <xdr:spPr>
        <a:xfrm>
          <a:off x="1079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50092</xdr:rowOff>
    </xdr:from>
    <xdr:ext cx="405111" cy="259045"/>
    <xdr:sp macro="" textlink="">
      <xdr:nvSpPr>
        <xdr:cNvPr id="98" name="n_1aveValue【体育館・プール】&#10;有形固定資産減価償却率">
          <a:extLst>
            <a:ext uri="{FF2B5EF4-FFF2-40B4-BE49-F238E27FC236}">
              <a16:creationId xmlns:a16="http://schemas.microsoft.com/office/drawing/2014/main" id="{64680693-9FE6-4B88-85DF-C94CF651CFCF}"/>
            </a:ext>
          </a:extLst>
        </xdr:cNvPr>
        <xdr:cNvSpPr txBox="1"/>
      </xdr:nvSpPr>
      <xdr:spPr>
        <a:xfrm>
          <a:off x="3582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14168</xdr:rowOff>
    </xdr:from>
    <xdr:ext cx="405111" cy="259045"/>
    <xdr:sp macro="" textlink="">
      <xdr:nvSpPr>
        <xdr:cNvPr id="99" name="n_2aveValue【体育館・プール】&#10;有形固定資産減価償却率">
          <a:extLst>
            <a:ext uri="{FF2B5EF4-FFF2-40B4-BE49-F238E27FC236}">
              <a16:creationId xmlns:a16="http://schemas.microsoft.com/office/drawing/2014/main" id="{7B64D337-9148-472B-9629-701CD5780AA6}"/>
            </a:ext>
          </a:extLst>
        </xdr:cNvPr>
        <xdr:cNvSpPr txBox="1"/>
      </xdr:nvSpPr>
      <xdr:spPr>
        <a:xfrm>
          <a:off x="27057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100" name="n_3aveValue【体育館・プール】&#10;有形固定資産減価償却率">
          <a:extLst>
            <a:ext uri="{FF2B5EF4-FFF2-40B4-BE49-F238E27FC236}">
              <a16:creationId xmlns:a16="http://schemas.microsoft.com/office/drawing/2014/main" id="{F697DE4E-D2AF-4632-AE68-1952F9F158CA}"/>
            </a:ext>
          </a:extLst>
        </xdr:cNvPr>
        <xdr:cNvSpPr txBox="1"/>
      </xdr:nvSpPr>
      <xdr:spPr>
        <a:xfrm>
          <a:off x="1816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81115</xdr:rowOff>
    </xdr:from>
    <xdr:ext cx="405111" cy="259045"/>
    <xdr:sp macro="" textlink="">
      <xdr:nvSpPr>
        <xdr:cNvPr id="101" name="n_4aveValue【体育館・プール】&#10;有形固定資産減価償却率">
          <a:extLst>
            <a:ext uri="{FF2B5EF4-FFF2-40B4-BE49-F238E27FC236}">
              <a16:creationId xmlns:a16="http://schemas.microsoft.com/office/drawing/2014/main" id="{2A99F81B-F4D2-4C96-9928-59B43E2D5C68}"/>
            </a:ext>
          </a:extLst>
        </xdr:cNvPr>
        <xdr:cNvSpPr txBox="1"/>
      </xdr:nvSpPr>
      <xdr:spPr>
        <a:xfrm>
          <a:off x="927744" y="1002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117946</xdr:rowOff>
    </xdr:from>
    <xdr:ext cx="405111" cy="259045"/>
    <xdr:sp macro="" textlink="">
      <xdr:nvSpPr>
        <xdr:cNvPr id="102" name="n_1mainValue【体育館・プール】&#10;有形固定資産減価償却率">
          <a:extLst>
            <a:ext uri="{FF2B5EF4-FFF2-40B4-BE49-F238E27FC236}">
              <a16:creationId xmlns:a16="http://schemas.microsoft.com/office/drawing/2014/main" id="{58FF5C2C-995B-4819-B3B5-AC780EF82005}"/>
            </a:ext>
          </a:extLst>
        </xdr:cNvPr>
        <xdr:cNvSpPr txBox="1"/>
      </xdr:nvSpPr>
      <xdr:spPr>
        <a:xfrm>
          <a:off x="3582044" y="954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6911</xdr:rowOff>
    </xdr:from>
    <xdr:ext cx="405111" cy="259045"/>
    <xdr:sp macro="" textlink="">
      <xdr:nvSpPr>
        <xdr:cNvPr id="103" name="n_2mainValue【体育館・プール】&#10;有形固定資産減価償却率">
          <a:extLst>
            <a:ext uri="{FF2B5EF4-FFF2-40B4-BE49-F238E27FC236}">
              <a16:creationId xmlns:a16="http://schemas.microsoft.com/office/drawing/2014/main" id="{9D112871-14B8-4353-9AE0-4DD35E5B509F}"/>
            </a:ext>
          </a:extLst>
        </xdr:cNvPr>
        <xdr:cNvSpPr txBox="1"/>
      </xdr:nvSpPr>
      <xdr:spPr>
        <a:xfrm>
          <a:off x="2705744" y="943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28139</xdr:rowOff>
    </xdr:from>
    <xdr:ext cx="405111" cy="259045"/>
    <xdr:sp macro="" textlink="">
      <xdr:nvSpPr>
        <xdr:cNvPr id="104" name="n_4mainValue【体育館・プール】&#10;有形固定資産減価償却率">
          <a:extLst>
            <a:ext uri="{FF2B5EF4-FFF2-40B4-BE49-F238E27FC236}">
              <a16:creationId xmlns:a16="http://schemas.microsoft.com/office/drawing/2014/main" id="{20DB5575-A9F5-4107-A17A-3C7E994ADBC8}"/>
            </a:ext>
          </a:extLst>
        </xdr:cNvPr>
        <xdr:cNvSpPr txBox="1"/>
      </xdr:nvSpPr>
      <xdr:spPr>
        <a:xfrm>
          <a:off x="9277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DEAEE039-1F66-410C-9763-657C986A9E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5249E581-B950-4437-91C7-40C53F35300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7CC395BA-D3B0-41D8-B267-F8F61DB237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17D20960-272D-480D-8A1A-F1CDCC3DAD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5DAE60A0-17A8-4863-A867-B56298C13E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BE1DAA2A-33CE-49B0-8F6C-1FBEBDFE92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2766B7F2-95A8-4F87-85DC-1B1FFFCF21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3217952C-BB51-4DD8-B7D3-59DB103D1E0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B41FD545-51F3-43C6-A53B-1FC8C2DA883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11EC1986-A159-4F22-9657-60D482EE7F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15" name="テキスト ボックス 114">
          <a:extLst>
            <a:ext uri="{FF2B5EF4-FFF2-40B4-BE49-F238E27FC236}">
              <a16:creationId xmlns:a16="http://schemas.microsoft.com/office/drawing/2014/main" id="{68BDEDAC-21E4-4620-A044-59FF1B85BBA3}"/>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16" name="直線コネクタ 115">
          <a:extLst>
            <a:ext uri="{FF2B5EF4-FFF2-40B4-BE49-F238E27FC236}">
              <a16:creationId xmlns:a16="http://schemas.microsoft.com/office/drawing/2014/main" id="{51E3865F-C247-43B8-8EE9-065BE714E45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7" name="テキスト ボックス 116">
          <a:extLst>
            <a:ext uri="{FF2B5EF4-FFF2-40B4-BE49-F238E27FC236}">
              <a16:creationId xmlns:a16="http://schemas.microsoft.com/office/drawing/2014/main" id="{31509644-B0B3-4476-87CC-B8783D3527FD}"/>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8" name="直線コネクタ 117">
          <a:extLst>
            <a:ext uri="{FF2B5EF4-FFF2-40B4-BE49-F238E27FC236}">
              <a16:creationId xmlns:a16="http://schemas.microsoft.com/office/drawing/2014/main" id="{71138B71-A068-4642-8BFB-843DDB4075A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9" name="テキスト ボックス 118">
          <a:extLst>
            <a:ext uri="{FF2B5EF4-FFF2-40B4-BE49-F238E27FC236}">
              <a16:creationId xmlns:a16="http://schemas.microsoft.com/office/drawing/2014/main" id="{BF2F7CF0-53FA-4544-9DEA-6B5BDFCD2F0C}"/>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0" name="直線コネクタ 119">
          <a:extLst>
            <a:ext uri="{FF2B5EF4-FFF2-40B4-BE49-F238E27FC236}">
              <a16:creationId xmlns:a16="http://schemas.microsoft.com/office/drawing/2014/main" id="{4BD77760-DDD2-42E5-A70F-D9B5CD7B2DA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1" name="テキスト ボックス 120">
          <a:extLst>
            <a:ext uri="{FF2B5EF4-FFF2-40B4-BE49-F238E27FC236}">
              <a16:creationId xmlns:a16="http://schemas.microsoft.com/office/drawing/2014/main" id="{1A17BAE3-E093-48C9-9BF3-F5FBFE56282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2" name="直線コネクタ 121">
          <a:extLst>
            <a:ext uri="{FF2B5EF4-FFF2-40B4-BE49-F238E27FC236}">
              <a16:creationId xmlns:a16="http://schemas.microsoft.com/office/drawing/2014/main" id="{631F349D-E81A-411C-AFF9-8485A2F71EF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3" name="テキスト ボックス 122">
          <a:extLst>
            <a:ext uri="{FF2B5EF4-FFF2-40B4-BE49-F238E27FC236}">
              <a16:creationId xmlns:a16="http://schemas.microsoft.com/office/drawing/2014/main" id="{06C52EC4-2DF7-43E6-8277-2CEB18C861F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4" name="直線コネクタ 123">
          <a:extLst>
            <a:ext uri="{FF2B5EF4-FFF2-40B4-BE49-F238E27FC236}">
              <a16:creationId xmlns:a16="http://schemas.microsoft.com/office/drawing/2014/main" id="{9D5F1F54-4874-40C9-B4F8-0998FA99E4C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5" name="テキスト ボックス 124">
          <a:extLst>
            <a:ext uri="{FF2B5EF4-FFF2-40B4-BE49-F238E27FC236}">
              <a16:creationId xmlns:a16="http://schemas.microsoft.com/office/drawing/2014/main" id="{BDA58FE5-AF64-42E1-A668-FD73137315B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6" name="直線コネクタ 125">
          <a:extLst>
            <a:ext uri="{FF2B5EF4-FFF2-40B4-BE49-F238E27FC236}">
              <a16:creationId xmlns:a16="http://schemas.microsoft.com/office/drawing/2014/main" id="{541FB7C9-BD26-43BE-875A-ED9D5F0DAC8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7" name="テキスト ボックス 126">
          <a:extLst>
            <a:ext uri="{FF2B5EF4-FFF2-40B4-BE49-F238E27FC236}">
              <a16:creationId xmlns:a16="http://schemas.microsoft.com/office/drawing/2014/main" id="{D74DAC16-1E99-4166-9A67-8FF0A0C5A4ED}"/>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89A943E1-FE1A-4FF4-AA0F-F2644BCD6E3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5DDCE36C-83A8-4005-B138-A49B9800E1F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DD68629E-2028-47E1-92BE-106C9A7C25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131" name="直線コネクタ 130">
          <a:extLst>
            <a:ext uri="{FF2B5EF4-FFF2-40B4-BE49-F238E27FC236}">
              <a16:creationId xmlns:a16="http://schemas.microsoft.com/office/drawing/2014/main" id="{39C8E1FF-8041-4622-B8C6-01330E5E6EAD}"/>
            </a:ext>
          </a:extLst>
        </xdr:cNvPr>
        <xdr:cNvCxnSpPr/>
      </xdr:nvCxnSpPr>
      <xdr:spPr>
        <a:xfrm flipV="1">
          <a:off x="10476865" y="952445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132" name="【体育館・プール】&#10;一人当たり面積最小値テキスト">
          <a:extLst>
            <a:ext uri="{FF2B5EF4-FFF2-40B4-BE49-F238E27FC236}">
              <a16:creationId xmlns:a16="http://schemas.microsoft.com/office/drawing/2014/main" id="{FC4D8E13-2FDA-4975-A94B-15D2E75773DD}"/>
            </a:ext>
          </a:extLst>
        </xdr:cNvPr>
        <xdr:cNvSpPr txBox="1"/>
      </xdr:nvSpPr>
      <xdr:spPr>
        <a:xfrm>
          <a:off x="10515600" y="1094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133" name="直線コネクタ 132">
          <a:extLst>
            <a:ext uri="{FF2B5EF4-FFF2-40B4-BE49-F238E27FC236}">
              <a16:creationId xmlns:a16="http://schemas.microsoft.com/office/drawing/2014/main" id="{8FF5319D-4E2D-482C-B775-AE8FD459B0C0}"/>
            </a:ext>
          </a:extLst>
        </xdr:cNvPr>
        <xdr:cNvCxnSpPr/>
      </xdr:nvCxnSpPr>
      <xdr:spPr>
        <a:xfrm>
          <a:off x="10388600" y="1094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134" name="【体育館・プール】&#10;一人当たり面積最大値テキスト">
          <a:extLst>
            <a:ext uri="{FF2B5EF4-FFF2-40B4-BE49-F238E27FC236}">
              <a16:creationId xmlns:a16="http://schemas.microsoft.com/office/drawing/2014/main" id="{3672DA22-9BE0-4F7C-9C14-0CDB7918DC37}"/>
            </a:ext>
          </a:extLst>
        </xdr:cNvPr>
        <xdr:cNvSpPr txBox="1"/>
      </xdr:nvSpPr>
      <xdr:spPr>
        <a:xfrm>
          <a:off x="10515600" y="9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135" name="直線コネクタ 134">
          <a:extLst>
            <a:ext uri="{FF2B5EF4-FFF2-40B4-BE49-F238E27FC236}">
              <a16:creationId xmlns:a16="http://schemas.microsoft.com/office/drawing/2014/main" id="{C15DF3BB-3991-4CE5-8225-419F606647CD}"/>
            </a:ext>
          </a:extLst>
        </xdr:cNvPr>
        <xdr:cNvCxnSpPr/>
      </xdr:nvCxnSpPr>
      <xdr:spPr>
        <a:xfrm>
          <a:off x="10388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136" name="【体育館・プール】&#10;一人当たり面積平均値テキスト">
          <a:extLst>
            <a:ext uri="{FF2B5EF4-FFF2-40B4-BE49-F238E27FC236}">
              <a16:creationId xmlns:a16="http://schemas.microsoft.com/office/drawing/2014/main" id="{50DC08F7-4DBB-441E-B5EA-71D065A8D8B9}"/>
            </a:ext>
          </a:extLst>
        </xdr:cNvPr>
        <xdr:cNvSpPr txBox="1"/>
      </xdr:nvSpPr>
      <xdr:spPr>
        <a:xfrm>
          <a:off x="10515600" y="10412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137" name="フローチャート: 判断 136">
          <a:extLst>
            <a:ext uri="{FF2B5EF4-FFF2-40B4-BE49-F238E27FC236}">
              <a16:creationId xmlns:a16="http://schemas.microsoft.com/office/drawing/2014/main" id="{D6E4E947-3205-4D1A-99FB-44FC35CFC4CD}"/>
            </a:ext>
          </a:extLst>
        </xdr:cNvPr>
        <xdr:cNvSpPr/>
      </xdr:nvSpPr>
      <xdr:spPr>
        <a:xfrm>
          <a:off x="104267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138" name="フローチャート: 判断 137">
          <a:extLst>
            <a:ext uri="{FF2B5EF4-FFF2-40B4-BE49-F238E27FC236}">
              <a16:creationId xmlns:a16="http://schemas.microsoft.com/office/drawing/2014/main" id="{9AEC96AF-684E-4A4F-A99E-720FB3DE5940}"/>
            </a:ext>
          </a:extLst>
        </xdr:cNvPr>
        <xdr:cNvSpPr/>
      </xdr:nvSpPr>
      <xdr:spPr>
        <a:xfrm>
          <a:off x="958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139" name="フローチャート: 判断 138">
          <a:extLst>
            <a:ext uri="{FF2B5EF4-FFF2-40B4-BE49-F238E27FC236}">
              <a16:creationId xmlns:a16="http://schemas.microsoft.com/office/drawing/2014/main" id="{B050B279-A775-405A-A9E9-D682E76AE7CB}"/>
            </a:ext>
          </a:extLst>
        </xdr:cNvPr>
        <xdr:cNvSpPr/>
      </xdr:nvSpPr>
      <xdr:spPr>
        <a:xfrm>
          <a:off x="8699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140" name="フローチャート: 判断 139">
          <a:extLst>
            <a:ext uri="{FF2B5EF4-FFF2-40B4-BE49-F238E27FC236}">
              <a16:creationId xmlns:a16="http://schemas.microsoft.com/office/drawing/2014/main" id="{215C27B7-61C5-4D36-B39B-2DBA1FE17202}"/>
            </a:ext>
          </a:extLst>
        </xdr:cNvPr>
        <xdr:cNvSpPr/>
      </xdr:nvSpPr>
      <xdr:spPr>
        <a:xfrm>
          <a:off x="7810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141" name="フローチャート: 判断 140">
          <a:extLst>
            <a:ext uri="{FF2B5EF4-FFF2-40B4-BE49-F238E27FC236}">
              <a16:creationId xmlns:a16="http://schemas.microsoft.com/office/drawing/2014/main" id="{B364243D-DFC2-4982-8B90-978995AD6EC3}"/>
            </a:ext>
          </a:extLst>
        </xdr:cNvPr>
        <xdr:cNvSpPr/>
      </xdr:nvSpPr>
      <xdr:spPr>
        <a:xfrm>
          <a:off x="6921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835C2CC8-ED71-4C54-A0F3-949E64C575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81E815B-DC68-471D-98AE-0B5EC57BEB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AA89CC95-3F1F-4F1B-8C61-D904223F41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D3994BED-60AC-4EC6-A2A0-E99321A4D7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D2DCAC3-9793-422D-9805-A6E9368B645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61867</xdr:rowOff>
    </xdr:from>
    <xdr:to>
      <xdr:col>55</xdr:col>
      <xdr:colOff>50800</xdr:colOff>
      <xdr:row>63</xdr:row>
      <xdr:rowOff>163467</xdr:rowOff>
    </xdr:to>
    <xdr:sp macro="" textlink="">
      <xdr:nvSpPr>
        <xdr:cNvPr id="147" name="楕円 146">
          <a:extLst>
            <a:ext uri="{FF2B5EF4-FFF2-40B4-BE49-F238E27FC236}">
              <a16:creationId xmlns:a16="http://schemas.microsoft.com/office/drawing/2014/main" id="{EB05CFE3-2C84-442F-A052-66BD4D2E447D}"/>
            </a:ext>
          </a:extLst>
        </xdr:cNvPr>
        <xdr:cNvSpPr/>
      </xdr:nvSpPr>
      <xdr:spPr>
        <a:xfrm>
          <a:off x="104267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148244</xdr:rowOff>
    </xdr:from>
    <xdr:ext cx="469744" cy="259045"/>
    <xdr:sp macro="" textlink="">
      <xdr:nvSpPr>
        <xdr:cNvPr id="148" name="【体育館・プール】&#10;一人当たり面積該当値テキスト">
          <a:extLst>
            <a:ext uri="{FF2B5EF4-FFF2-40B4-BE49-F238E27FC236}">
              <a16:creationId xmlns:a16="http://schemas.microsoft.com/office/drawing/2014/main" id="{E1D9DE4C-D428-4251-B7CF-56799893C56C}"/>
            </a:ext>
          </a:extLst>
        </xdr:cNvPr>
        <xdr:cNvSpPr txBox="1"/>
      </xdr:nvSpPr>
      <xdr:spPr>
        <a:xfrm>
          <a:off x="10515600" y="1077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71665</xdr:rowOff>
    </xdr:from>
    <xdr:to>
      <xdr:col>50</xdr:col>
      <xdr:colOff>165100</xdr:colOff>
      <xdr:row>64</xdr:row>
      <xdr:rowOff>1815</xdr:rowOff>
    </xdr:to>
    <xdr:sp macro="" textlink="">
      <xdr:nvSpPr>
        <xdr:cNvPr id="149" name="楕円 148">
          <a:extLst>
            <a:ext uri="{FF2B5EF4-FFF2-40B4-BE49-F238E27FC236}">
              <a16:creationId xmlns:a16="http://schemas.microsoft.com/office/drawing/2014/main" id="{DAB7FA54-45E0-4F84-8CD0-AEF08270A94F}"/>
            </a:ext>
          </a:extLst>
        </xdr:cNvPr>
        <xdr:cNvSpPr/>
      </xdr:nvSpPr>
      <xdr:spPr>
        <a:xfrm>
          <a:off x="9588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112667</xdr:rowOff>
    </xdr:from>
    <xdr:to>
      <xdr:col>55</xdr:col>
      <xdr:colOff>0</xdr:colOff>
      <xdr:row>63</xdr:row>
      <xdr:rowOff>122465</xdr:rowOff>
    </xdr:to>
    <xdr:cxnSp macro="">
      <xdr:nvCxnSpPr>
        <xdr:cNvPr id="150" name="直線コネクタ 149">
          <a:extLst>
            <a:ext uri="{FF2B5EF4-FFF2-40B4-BE49-F238E27FC236}">
              <a16:creationId xmlns:a16="http://schemas.microsoft.com/office/drawing/2014/main" id="{0B666BDE-C5FF-49D8-9FE5-65EA58C41114}"/>
            </a:ext>
          </a:extLst>
        </xdr:cNvPr>
        <xdr:cNvCxnSpPr/>
      </xdr:nvCxnSpPr>
      <xdr:spPr>
        <a:xfrm flipV="1">
          <a:off x="9639300" y="10914017"/>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81462</xdr:rowOff>
    </xdr:from>
    <xdr:to>
      <xdr:col>46</xdr:col>
      <xdr:colOff>38100</xdr:colOff>
      <xdr:row>64</xdr:row>
      <xdr:rowOff>11612</xdr:rowOff>
    </xdr:to>
    <xdr:sp macro="" textlink="">
      <xdr:nvSpPr>
        <xdr:cNvPr id="151" name="楕円 150">
          <a:extLst>
            <a:ext uri="{FF2B5EF4-FFF2-40B4-BE49-F238E27FC236}">
              <a16:creationId xmlns:a16="http://schemas.microsoft.com/office/drawing/2014/main" id="{83D6774C-CEFA-4E9E-8AAD-36B740746BBA}"/>
            </a:ext>
          </a:extLst>
        </xdr:cNvPr>
        <xdr:cNvSpPr/>
      </xdr:nvSpPr>
      <xdr:spPr>
        <a:xfrm>
          <a:off x="86995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122465</xdr:rowOff>
    </xdr:from>
    <xdr:to>
      <xdr:col>50</xdr:col>
      <xdr:colOff>114300</xdr:colOff>
      <xdr:row>63</xdr:row>
      <xdr:rowOff>132262</xdr:rowOff>
    </xdr:to>
    <xdr:cxnSp macro="">
      <xdr:nvCxnSpPr>
        <xdr:cNvPr id="152" name="直線コネクタ 151">
          <a:extLst>
            <a:ext uri="{FF2B5EF4-FFF2-40B4-BE49-F238E27FC236}">
              <a16:creationId xmlns:a16="http://schemas.microsoft.com/office/drawing/2014/main" id="{2250B04B-8099-49B9-A977-C0418B825F65}"/>
            </a:ext>
          </a:extLst>
        </xdr:cNvPr>
        <xdr:cNvCxnSpPr/>
      </xdr:nvCxnSpPr>
      <xdr:spPr>
        <a:xfrm flipV="1">
          <a:off x="8750300" y="109238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112485</xdr:rowOff>
    </xdr:from>
    <xdr:to>
      <xdr:col>36</xdr:col>
      <xdr:colOff>165100</xdr:colOff>
      <xdr:row>64</xdr:row>
      <xdr:rowOff>42635</xdr:rowOff>
    </xdr:to>
    <xdr:sp macro="" textlink="">
      <xdr:nvSpPr>
        <xdr:cNvPr id="153" name="楕円 152">
          <a:extLst>
            <a:ext uri="{FF2B5EF4-FFF2-40B4-BE49-F238E27FC236}">
              <a16:creationId xmlns:a16="http://schemas.microsoft.com/office/drawing/2014/main" id="{9066D36B-5EAB-4C95-A67E-CA9FC532CC41}"/>
            </a:ext>
          </a:extLst>
        </xdr:cNvPr>
        <xdr:cNvSpPr/>
      </xdr:nvSpPr>
      <xdr:spPr>
        <a:xfrm>
          <a:off x="6921500" y="109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73858</xdr:rowOff>
    </xdr:from>
    <xdr:ext cx="469744" cy="259045"/>
    <xdr:sp macro="" textlink="">
      <xdr:nvSpPr>
        <xdr:cNvPr id="154" name="n_1aveValue【体育館・プール】&#10;一人当たり面積">
          <a:extLst>
            <a:ext uri="{FF2B5EF4-FFF2-40B4-BE49-F238E27FC236}">
              <a16:creationId xmlns:a16="http://schemas.microsoft.com/office/drawing/2014/main" id="{D0398A6C-0757-49A8-9B34-BDC08E990857}"/>
            </a:ext>
          </a:extLst>
        </xdr:cNvPr>
        <xdr:cNvSpPr txBox="1"/>
      </xdr:nvSpPr>
      <xdr:spPr>
        <a:xfrm>
          <a:off x="93917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132642</xdr:rowOff>
    </xdr:from>
    <xdr:ext cx="469744" cy="259045"/>
    <xdr:sp macro="" textlink="">
      <xdr:nvSpPr>
        <xdr:cNvPr id="155" name="n_2aveValue【体育館・プール】&#10;一人当たり面積">
          <a:extLst>
            <a:ext uri="{FF2B5EF4-FFF2-40B4-BE49-F238E27FC236}">
              <a16:creationId xmlns:a16="http://schemas.microsoft.com/office/drawing/2014/main" id="{B27C6342-8D09-4DF3-8029-DC05C72B3926}"/>
            </a:ext>
          </a:extLst>
        </xdr:cNvPr>
        <xdr:cNvSpPr txBox="1"/>
      </xdr:nvSpPr>
      <xdr:spPr>
        <a:xfrm>
          <a:off x="85154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156" name="n_3aveValue【体育館・プール】&#10;一人当たり面積">
          <a:extLst>
            <a:ext uri="{FF2B5EF4-FFF2-40B4-BE49-F238E27FC236}">
              <a16:creationId xmlns:a16="http://schemas.microsoft.com/office/drawing/2014/main" id="{74A6E358-E5E3-4DA9-89D3-47B8AC472974}"/>
            </a:ext>
          </a:extLst>
        </xdr:cNvPr>
        <xdr:cNvSpPr txBox="1"/>
      </xdr:nvSpPr>
      <xdr:spPr>
        <a:xfrm>
          <a:off x="7626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155501</xdr:rowOff>
    </xdr:from>
    <xdr:ext cx="469744" cy="259045"/>
    <xdr:sp macro="" textlink="">
      <xdr:nvSpPr>
        <xdr:cNvPr id="157" name="n_4aveValue【体育館・プール】&#10;一人当たり面積">
          <a:extLst>
            <a:ext uri="{FF2B5EF4-FFF2-40B4-BE49-F238E27FC236}">
              <a16:creationId xmlns:a16="http://schemas.microsoft.com/office/drawing/2014/main" id="{9991D1A3-918C-47EA-B388-830220019941}"/>
            </a:ext>
          </a:extLst>
        </xdr:cNvPr>
        <xdr:cNvSpPr txBox="1"/>
      </xdr:nvSpPr>
      <xdr:spPr>
        <a:xfrm>
          <a:off x="6737427" y="1027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164392</xdr:rowOff>
    </xdr:from>
    <xdr:ext cx="469744" cy="259045"/>
    <xdr:sp macro="" textlink="">
      <xdr:nvSpPr>
        <xdr:cNvPr id="158" name="n_1mainValue【体育館・プール】&#10;一人当たり面積">
          <a:extLst>
            <a:ext uri="{FF2B5EF4-FFF2-40B4-BE49-F238E27FC236}">
              <a16:creationId xmlns:a16="http://schemas.microsoft.com/office/drawing/2014/main" id="{52025F89-FE12-497C-854F-F6D7B1C0DDE8}"/>
            </a:ext>
          </a:extLst>
        </xdr:cNvPr>
        <xdr:cNvSpPr txBox="1"/>
      </xdr:nvSpPr>
      <xdr:spPr>
        <a:xfrm>
          <a:off x="9391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2739</xdr:rowOff>
    </xdr:from>
    <xdr:ext cx="469744" cy="259045"/>
    <xdr:sp macro="" textlink="">
      <xdr:nvSpPr>
        <xdr:cNvPr id="159" name="n_2mainValue【体育館・プール】&#10;一人当たり面積">
          <a:extLst>
            <a:ext uri="{FF2B5EF4-FFF2-40B4-BE49-F238E27FC236}">
              <a16:creationId xmlns:a16="http://schemas.microsoft.com/office/drawing/2014/main" id="{BC4CE8AF-DB27-4E50-8B34-1DDEE1C33D93}"/>
            </a:ext>
          </a:extLst>
        </xdr:cNvPr>
        <xdr:cNvSpPr txBox="1"/>
      </xdr:nvSpPr>
      <xdr:spPr>
        <a:xfrm>
          <a:off x="8515427" y="1097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33762</xdr:rowOff>
    </xdr:from>
    <xdr:ext cx="469744" cy="259045"/>
    <xdr:sp macro="" textlink="">
      <xdr:nvSpPr>
        <xdr:cNvPr id="160" name="n_4mainValue【体育館・プール】&#10;一人当たり面積">
          <a:extLst>
            <a:ext uri="{FF2B5EF4-FFF2-40B4-BE49-F238E27FC236}">
              <a16:creationId xmlns:a16="http://schemas.microsoft.com/office/drawing/2014/main" id="{793E86FE-D3A0-4707-8D56-97E2F1EB8F24}"/>
            </a:ext>
          </a:extLst>
        </xdr:cNvPr>
        <xdr:cNvSpPr txBox="1"/>
      </xdr:nvSpPr>
      <xdr:spPr>
        <a:xfrm>
          <a:off x="6737427" y="1100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80F8350D-6D90-4FB6-A1B1-248EB0E54C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1F123D66-48B9-4B6F-A99A-3AA374ED541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9E9D04AB-466E-443E-B1C7-51D5BE7B04E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BBFC98E2-7FF4-4492-9FE9-B85787972C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BDF29240-6E35-412C-A0C0-BB0C4C2CC1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1715D909-872E-482B-95D2-CA8B31B1B2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A026C75C-D22E-42BD-8947-060A4AB8F5C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E843B509-F143-4CEF-8E86-25AC20B86EF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a:extLst>
            <a:ext uri="{FF2B5EF4-FFF2-40B4-BE49-F238E27FC236}">
              <a16:creationId xmlns:a16="http://schemas.microsoft.com/office/drawing/2014/main" id="{B9D4D20F-8F51-43E5-8426-731B4C40827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a:extLst>
            <a:ext uri="{FF2B5EF4-FFF2-40B4-BE49-F238E27FC236}">
              <a16:creationId xmlns:a16="http://schemas.microsoft.com/office/drawing/2014/main" id="{4178472B-937D-46EE-8E36-C0FE32C7232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a:extLst>
            <a:ext uri="{FF2B5EF4-FFF2-40B4-BE49-F238E27FC236}">
              <a16:creationId xmlns:a16="http://schemas.microsoft.com/office/drawing/2014/main" id="{2BBBE1F9-19CE-4F9D-BC22-A623856A4F1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a:extLst>
            <a:ext uri="{FF2B5EF4-FFF2-40B4-BE49-F238E27FC236}">
              <a16:creationId xmlns:a16="http://schemas.microsoft.com/office/drawing/2014/main" id="{D2F9D3CC-8E41-402B-90AE-6B31A60363B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a:extLst>
            <a:ext uri="{FF2B5EF4-FFF2-40B4-BE49-F238E27FC236}">
              <a16:creationId xmlns:a16="http://schemas.microsoft.com/office/drawing/2014/main" id="{448C6785-B3B5-4E02-8798-3BC16649AF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a:extLst>
            <a:ext uri="{FF2B5EF4-FFF2-40B4-BE49-F238E27FC236}">
              <a16:creationId xmlns:a16="http://schemas.microsoft.com/office/drawing/2014/main" id="{96320ECB-28A5-480E-92A2-B2869CE9464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a:extLst>
            <a:ext uri="{FF2B5EF4-FFF2-40B4-BE49-F238E27FC236}">
              <a16:creationId xmlns:a16="http://schemas.microsoft.com/office/drawing/2014/main" id="{45D8C8D3-BCEC-42BF-A48A-D0F82EA366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a:extLst>
            <a:ext uri="{FF2B5EF4-FFF2-40B4-BE49-F238E27FC236}">
              <a16:creationId xmlns:a16="http://schemas.microsoft.com/office/drawing/2014/main" id="{9CFCFD0B-C84C-44B4-BFB9-167A329BA2A5}"/>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a:extLst>
            <a:ext uri="{FF2B5EF4-FFF2-40B4-BE49-F238E27FC236}">
              <a16:creationId xmlns:a16="http://schemas.microsoft.com/office/drawing/2014/main" id="{0EF1FB60-20E1-4D72-B0D8-26A069593F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a:extLst>
            <a:ext uri="{FF2B5EF4-FFF2-40B4-BE49-F238E27FC236}">
              <a16:creationId xmlns:a16="http://schemas.microsoft.com/office/drawing/2014/main" id="{03DE78B6-BB54-4D4E-96E8-29F45D1F411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a:extLst>
            <a:ext uri="{FF2B5EF4-FFF2-40B4-BE49-F238E27FC236}">
              <a16:creationId xmlns:a16="http://schemas.microsoft.com/office/drawing/2014/main" id="{8B994E4F-3704-44EE-BD27-2F615395B6A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a:extLst>
            <a:ext uri="{FF2B5EF4-FFF2-40B4-BE49-F238E27FC236}">
              <a16:creationId xmlns:a16="http://schemas.microsoft.com/office/drawing/2014/main" id="{F26EB1B0-C89A-449A-8B8C-896957A0DF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a:extLst>
            <a:ext uri="{FF2B5EF4-FFF2-40B4-BE49-F238E27FC236}">
              <a16:creationId xmlns:a16="http://schemas.microsoft.com/office/drawing/2014/main" id="{98F6D37D-8998-45AC-BC2F-5B135EE427F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a:extLst>
            <a:ext uri="{FF2B5EF4-FFF2-40B4-BE49-F238E27FC236}">
              <a16:creationId xmlns:a16="http://schemas.microsoft.com/office/drawing/2014/main" id="{AA1E156B-CCD1-4726-8C85-C3D9C9B14FA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a:extLst>
            <a:ext uri="{FF2B5EF4-FFF2-40B4-BE49-F238E27FC236}">
              <a16:creationId xmlns:a16="http://schemas.microsoft.com/office/drawing/2014/main" id="{43658B3F-79BA-4F91-B4BE-75E316531C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a:extLst>
            <a:ext uri="{FF2B5EF4-FFF2-40B4-BE49-F238E27FC236}">
              <a16:creationId xmlns:a16="http://schemas.microsoft.com/office/drawing/2014/main" id="{1BF8F222-56D6-4EE4-918F-54F84198363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5" name="正方形/長方形 184">
          <a:extLst>
            <a:ext uri="{FF2B5EF4-FFF2-40B4-BE49-F238E27FC236}">
              <a16:creationId xmlns:a16="http://schemas.microsoft.com/office/drawing/2014/main" id="{07535F46-C310-446E-A84D-3B948C89601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6" name="正方形/長方形 185">
          <a:extLst>
            <a:ext uri="{FF2B5EF4-FFF2-40B4-BE49-F238E27FC236}">
              <a16:creationId xmlns:a16="http://schemas.microsoft.com/office/drawing/2014/main" id="{6FEAA6B6-2736-448F-90A8-6CE05A3D84C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7" name="正方形/長方形 186">
          <a:extLst>
            <a:ext uri="{FF2B5EF4-FFF2-40B4-BE49-F238E27FC236}">
              <a16:creationId xmlns:a16="http://schemas.microsoft.com/office/drawing/2014/main" id="{BF3EB34D-BC5E-4FF3-A7C5-1C46D15F34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8" name="正方形/長方形 187">
          <a:extLst>
            <a:ext uri="{FF2B5EF4-FFF2-40B4-BE49-F238E27FC236}">
              <a16:creationId xmlns:a16="http://schemas.microsoft.com/office/drawing/2014/main" id="{C51D5F1F-B65A-448E-B44A-52BF4D801B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9" name="正方形/長方形 188">
          <a:extLst>
            <a:ext uri="{FF2B5EF4-FFF2-40B4-BE49-F238E27FC236}">
              <a16:creationId xmlns:a16="http://schemas.microsoft.com/office/drawing/2014/main" id="{C4E6E262-2E15-4509-80D0-E12403D282B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0" name="正方形/長方形 189">
          <a:extLst>
            <a:ext uri="{FF2B5EF4-FFF2-40B4-BE49-F238E27FC236}">
              <a16:creationId xmlns:a16="http://schemas.microsoft.com/office/drawing/2014/main" id="{D30D71E6-C3C3-4ADD-9324-8BBEBCFD2BC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1" name="正方形/長方形 190">
          <a:extLst>
            <a:ext uri="{FF2B5EF4-FFF2-40B4-BE49-F238E27FC236}">
              <a16:creationId xmlns:a16="http://schemas.microsoft.com/office/drawing/2014/main" id="{22057F33-0D2F-4B03-9A76-D47E2544F29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2" name="正方形/長方形 191">
          <a:extLst>
            <a:ext uri="{FF2B5EF4-FFF2-40B4-BE49-F238E27FC236}">
              <a16:creationId xmlns:a16="http://schemas.microsoft.com/office/drawing/2014/main" id="{1C5B9D62-956F-4135-9E49-024BAB6F051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3" name="正方形/長方形 192">
          <a:extLst>
            <a:ext uri="{FF2B5EF4-FFF2-40B4-BE49-F238E27FC236}">
              <a16:creationId xmlns:a16="http://schemas.microsoft.com/office/drawing/2014/main" id="{6CB4063F-F042-48B3-83DA-3A1F96DDFB1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4" name="正方形/長方形 193">
          <a:extLst>
            <a:ext uri="{FF2B5EF4-FFF2-40B4-BE49-F238E27FC236}">
              <a16:creationId xmlns:a16="http://schemas.microsoft.com/office/drawing/2014/main" id="{DD4097D1-6040-4538-BA50-DA62E7994F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5" name="正方形/長方形 194">
          <a:extLst>
            <a:ext uri="{FF2B5EF4-FFF2-40B4-BE49-F238E27FC236}">
              <a16:creationId xmlns:a16="http://schemas.microsoft.com/office/drawing/2014/main" id="{20551A60-611F-43E1-89BD-FD60F29F150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6" name="正方形/長方形 195">
          <a:extLst>
            <a:ext uri="{FF2B5EF4-FFF2-40B4-BE49-F238E27FC236}">
              <a16:creationId xmlns:a16="http://schemas.microsoft.com/office/drawing/2014/main" id="{3E9102B7-B875-4E5D-9E85-1AB287548A1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7" name="正方形/長方形 196">
          <a:extLst>
            <a:ext uri="{FF2B5EF4-FFF2-40B4-BE49-F238E27FC236}">
              <a16:creationId xmlns:a16="http://schemas.microsoft.com/office/drawing/2014/main" id="{2B58C474-90F9-4DA0-9EA2-BA7765EE2E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8" name="正方形/長方形 197">
          <a:extLst>
            <a:ext uri="{FF2B5EF4-FFF2-40B4-BE49-F238E27FC236}">
              <a16:creationId xmlns:a16="http://schemas.microsoft.com/office/drawing/2014/main" id="{D27142B2-D4F2-43E4-AE09-FDBB87EE01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9" name="正方形/長方形 198">
          <a:extLst>
            <a:ext uri="{FF2B5EF4-FFF2-40B4-BE49-F238E27FC236}">
              <a16:creationId xmlns:a16="http://schemas.microsoft.com/office/drawing/2014/main" id="{7506EBE5-240E-4CB4-8195-F4B9D6B795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0" name="正方形/長方形 199">
          <a:extLst>
            <a:ext uri="{FF2B5EF4-FFF2-40B4-BE49-F238E27FC236}">
              <a16:creationId xmlns:a16="http://schemas.microsoft.com/office/drawing/2014/main" id="{50E27534-48C5-41DE-8563-176850C6E2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1" name="テキスト ボックス 200">
          <a:extLst>
            <a:ext uri="{FF2B5EF4-FFF2-40B4-BE49-F238E27FC236}">
              <a16:creationId xmlns:a16="http://schemas.microsoft.com/office/drawing/2014/main" id="{96CA90A2-E93A-4D06-BE46-E918B322D34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2" name="直線コネクタ 201">
          <a:extLst>
            <a:ext uri="{FF2B5EF4-FFF2-40B4-BE49-F238E27FC236}">
              <a16:creationId xmlns:a16="http://schemas.microsoft.com/office/drawing/2014/main" id="{0DBB13DD-2B49-4573-8121-40A20243441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3" name="テキスト ボックス 202">
          <a:extLst>
            <a:ext uri="{FF2B5EF4-FFF2-40B4-BE49-F238E27FC236}">
              <a16:creationId xmlns:a16="http://schemas.microsoft.com/office/drawing/2014/main" id="{8C92F010-ED2B-48CB-88F8-DCEAE0F5888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204" name="直線コネクタ 203">
          <a:extLst>
            <a:ext uri="{FF2B5EF4-FFF2-40B4-BE49-F238E27FC236}">
              <a16:creationId xmlns:a16="http://schemas.microsoft.com/office/drawing/2014/main" id="{5C981632-A51E-4EFF-8251-D7373D84271D}"/>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205" name="テキスト ボックス 204">
          <a:extLst>
            <a:ext uri="{FF2B5EF4-FFF2-40B4-BE49-F238E27FC236}">
              <a16:creationId xmlns:a16="http://schemas.microsoft.com/office/drawing/2014/main" id="{E67C5BE7-AE8F-4F2B-8AA2-18FB636E3C27}"/>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206" name="直線コネクタ 205">
          <a:extLst>
            <a:ext uri="{FF2B5EF4-FFF2-40B4-BE49-F238E27FC236}">
              <a16:creationId xmlns:a16="http://schemas.microsoft.com/office/drawing/2014/main" id="{3E3A670B-E9A1-4FD8-B803-EF869AD5E2B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207" name="テキスト ボックス 206">
          <a:extLst>
            <a:ext uri="{FF2B5EF4-FFF2-40B4-BE49-F238E27FC236}">
              <a16:creationId xmlns:a16="http://schemas.microsoft.com/office/drawing/2014/main" id="{076238C4-F190-40B0-BBEE-70777377065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208" name="直線コネクタ 207">
          <a:extLst>
            <a:ext uri="{FF2B5EF4-FFF2-40B4-BE49-F238E27FC236}">
              <a16:creationId xmlns:a16="http://schemas.microsoft.com/office/drawing/2014/main" id="{6979D162-BDFF-4903-82CA-FADCF0A6F7EC}"/>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209" name="テキスト ボックス 208">
          <a:extLst>
            <a:ext uri="{FF2B5EF4-FFF2-40B4-BE49-F238E27FC236}">
              <a16:creationId xmlns:a16="http://schemas.microsoft.com/office/drawing/2014/main" id="{325DE22E-EDD1-4C8A-BEDA-C30C048AC116}"/>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210" name="直線コネクタ 209">
          <a:extLst>
            <a:ext uri="{FF2B5EF4-FFF2-40B4-BE49-F238E27FC236}">
              <a16:creationId xmlns:a16="http://schemas.microsoft.com/office/drawing/2014/main" id="{988FC7CE-3D46-4785-9ED6-BD428F8F0DD5}"/>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211" name="テキスト ボックス 210">
          <a:extLst>
            <a:ext uri="{FF2B5EF4-FFF2-40B4-BE49-F238E27FC236}">
              <a16:creationId xmlns:a16="http://schemas.microsoft.com/office/drawing/2014/main" id="{17910B9D-AAEF-42BF-A55B-73733D39C2EC}"/>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2" name="直線コネクタ 211">
          <a:extLst>
            <a:ext uri="{FF2B5EF4-FFF2-40B4-BE49-F238E27FC236}">
              <a16:creationId xmlns:a16="http://schemas.microsoft.com/office/drawing/2014/main" id="{9775717C-444D-4F68-9263-CAE02B10A14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3" name="テキスト ボックス 212">
          <a:extLst>
            <a:ext uri="{FF2B5EF4-FFF2-40B4-BE49-F238E27FC236}">
              <a16:creationId xmlns:a16="http://schemas.microsoft.com/office/drawing/2014/main" id="{DBB3C614-407A-4663-B331-A7F3CD808B2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4" name="【一般廃棄物処理施設】&#10;有形固定資産減価償却率グラフ枠">
          <a:extLst>
            <a:ext uri="{FF2B5EF4-FFF2-40B4-BE49-F238E27FC236}">
              <a16:creationId xmlns:a16="http://schemas.microsoft.com/office/drawing/2014/main" id="{248C9150-35F6-4A15-B7AA-82FA3C0228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60198</xdr:rowOff>
    </xdr:from>
    <xdr:to>
      <xdr:col>85</xdr:col>
      <xdr:colOff>126364</xdr:colOff>
      <xdr:row>42</xdr:row>
      <xdr:rowOff>37338</xdr:rowOff>
    </xdr:to>
    <xdr:cxnSp macro="">
      <xdr:nvCxnSpPr>
        <xdr:cNvPr id="215" name="直線コネクタ 214">
          <a:extLst>
            <a:ext uri="{FF2B5EF4-FFF2-40B4-BE49-F238E27FC236}">
              <a16:creationId xmlns:a16="http://schemas.microsoft.com/office/drawing/2014/main" id="{D1FF873D-09EE-4E1B-A74B-29225BD309D3}"/>
            </a:ext>
          </a:extLst>
        </xdr:cNvPr>
        <xdr:cNvCxnSpPr/>
      </xdr:nvCxnSpPr>
      <xdr:spPr>
        <a:xfrm flipV="1">
          <a:off x="16318864" y="606094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41165</xdr:rowOff>
    </xdr:from>
    <xdr:ext cx="405111" cy="259045"/>
    <xdr:sp macro="" textlink="">
      <xdr:nvSpPr>
        <xdr:cNvPr id="216" name="【一般廃棄物処理施設】&#10;有形固定資産減価償却率最小値テキスト">
          <a:extLst>
            <a:ext uri="{FF2B5EF4-FFF2-40B4-BE49-F238E27FC236}">
              <a16:creationId xmlns:a16="http://schemas.microsoft.com/office/drawing/2014/main" id="{3D0B79BC-182A-456E-B2DD-25D14B371CFB}"/>
            </a:ext>
          </a:extLst>
        </xdr:cNvPr>
        <xdr:cNvSpPr txBox="1"/>
      </xdr:nvSpPr>
      <xdr:spPr>
        <a:xfrm>
          <a:off x="16357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37338</xdr:rowOff>
    </xdr:from>
    <xdr:to>
      <xdr:col>86</xdr:col>
      <xdr:colOff>25400</xdr:colOff>
      <xdr:row>42</xdr:row>
      <xdr:rowOff>37338</xdr:rowOff>
    </xdr:to>
    <xdr:cxnSp macro="">
      <xdr:nvCxnSpPr>
        <xdr:cNvPr id="217" name="直線コネクタ 216">
          <a:extLst>
            <a:ext uri="{FF2B5EF4-FFF2-40B4-BE49-F238E27FC236}">
              <a16:creationId xmlns:a16="http://schemas.microsoft.com/office/drawing/2014/main" id="{09EB88AA-AB4F-4647-85BB-DD60B927C30A}"/>
            </a:ext>
          </a:extLst>
        </xdr:cNvPr>
        <xdr:cNvCxnSpPr/>
      </xdr:nvCxnSpPr>
      <xdr:spPr>
        <a:xfrm>
          <a:off x="16230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6875</xdr:rowOff>
    </xdr:from>
    <xdr:ext cx="405111" cy="259045"/>
    <xdr:sp macro="" textlink="">
      <xdr:nvSpPr>
        <xdr:cNvPr id="218" name="【一般廃棄物処理施設】&#10;有形固定資産減価償却率最大値テキスト">
          <a:extLst>
            <a:ext uri="{FF2B5EF4-FFF2-40B4-BE49-F238E27FC236}">
              <a16:creationId xmlns:a16="http://schemas.microsoft.com/office/drawing/2014/main" id="{D22E64AD-9CB4-443E-A637-C176C970F320}"/>
            </a:ext>
          </a:extLst>
        </xdr:cNvPr>
        <xdr:cNvSpPr txBox="1"/>
      </xdr:nvSpPr>
      <xdr:spPr>
        <a:xfrm>
          <a:off x="16357600" y="583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60198</xdr:rowOff>
    </xdr:from>
    <xdr:to>
      <xdr:col>86</xdr:col>
      <xdr:colOff>25400</xdr:colOff>
      <xdr:row>35</xdr:row>
      <xdr:rowOff>60198</xdr:rowOff>
    </xdr:to>
    <xdr:cxnSp macro="">
      <xdr:nvCxnSpPr>
        <xdr:cNvPr id="219" name="直線コネクタ 218">
          <a:extLst>
            <a:ext uri="{FF2B5EF4-FFF2-40B4-BE49-F238E27FC236}">
              <a16:creationId xmlns:a16="http://schemas.microsoft.com/office/drawing/2014/main" id="{D6AF9383-990D-4CC9-B720-735E3887E7DF}"/>
            </a:ext>
          </a:extLst>
        </xdr:cNvPr>
        <xdr:cNvCxnSpPr/>
      </xdr:nvCxnSpPr>
      <xdr:spPr>
        <a:xfrm>
          <a:off x="16230600" y="606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71137</xdr:rowOff>
    </xdr:from>
    <xdr:ext cx="405111" cy="259045"/>
    <xdr:sp macro="" textlink="">
      <xdr:nvSpPr>
        <xdr:cNvPr id="220" name="【一般廃棄物処理施設】&#10;有形固定資産減価償却率平均値テキスト">
          <a:extLst>
            <a:ext uri="{FF2B5EF4-FFF2-40B4-BE49-F238E27FC236}">
              <a16:creationId xmlns:a16="http://schemas.microsoft.com/office/drawing/2014/main" id="{8F2EB576-96B7-4421-AE0A-56BD70318F51}"/>
            </a:ext>
          </a:extLst>
        </xdr:cNvPr>
        <xdr:cNvSpPr txBox="1"/>
      </xdr:nvSpPr>
      <xdr:spPr>
        <a:xfrm>
          <a:off x="16357600" y="658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221" name="フローチャート: 判断 220">
          <a:extLst>
            <a:ext uri="{FF2B5EF4-FFF2-40B4-BE49-F238E27FC236}">
              <a16:creationId xmlns:a16="http://schemas.microsoft.com/office/drawing/2014/main" id="{428EFCF2-34C6-44F0-AA11-238CBC7F6E52}"/>
            </a:ext>
          </a:extLst>
        </xdr:cNvPr>
        <xdr:cNvSpPr/>
      </xdr:nvSpPr>
      <xdr:spPr>
        <a:xfrm>
          <a:off x="16268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xdr:rowOff>
    </xdr:from>
    <xdr:to>
      <xdr:col>81</xdr:col>
      <xdr:colOff>101600</xdr:colOff>
      <xdr:row>39</xdr:row>
      <xdr:rowOff>101854</xdr:rowOff>
    </xdr:to>
    <xdr:sp macro="" textlink="">
      <xdr:nvSpPr>
        <xdr:cNvPr id="222" name="フローチャート: 判断 221">
          <a:extLst>
            <a:ext uri="{FF2B5EF4-FFF2-40B4-BE49-F238E27FC236}">
              <a16:creationId xmlns:a16="http://schemas.microsoft.com/office/drawing/2014/main" id="{164ADBAA-3285-41E1-AE0E-AEF930995CDA}"/>
            </a:ext>
          </a:extLst>
        </xdr:cNvPr>
        <xdr:cNvSpPr/>
      </xdr:nvSpPr>
      <xdr:spPr>
        <a:xfrm>
          <a:off x="15430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223" name="フローチャート: 判断 222">
          <a:extLst>
            <a:ext uri="{FF2B5EF4-FFF2-40B4-BE49-F238E27FC236}">
              <a16:creationId xmlns:a16="http://schemas.microsoft.com/office/drawing/2014/main" id="{3D0183C0-1906-4C9F-89EE-ACF9BB3CCF54}"/>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77978</xdr:rowOff>
    </xdr:from>
    <xdr:to>
      <xdr:col>72</xdr:col>
      <xdr:colOff>38100</xdr:colOff>
      <xdr:row>39</xdr:row>
      <xdr:rowOff>8128</xdr:rowOff>
    </xdr:to>
    <xdr:sp macro="" textlink="">
      <xdr:nvSpPr>
        <xdr:cNvPr id="224" name="フローチャート: 判断 223">
          <a:extLst>
            <a:ext uri="{FF2B5EF4-FFF2-40B4-BE49-F238E27FC236}">
              <a16:creationId xmlns:a16="http://schemas.microsoft.com/office/drawing/2014/main" id="{523AEF2F-5EB3-4B76-8F44-3DE3A8B39DB5}"/>
            </a:ext>
          </a:extLst>
        </xdr:cNvPr>
        <xdr:cNvSpPr/>
      </xdr:nvSpPr>
      <xdr:spPr>
        <a:xfrm>
          <a:off x="13652500" y="659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73406</xdr:rowOff>
    </xdr:from>
    <xdr:to>
      <xdr:col>67</xdr:col>
      <xdr:colOff>101600</xdr:colOff>
      <xdr:row>40</xdr:row>
      <xdr:rowOff>3556</xdr:rowOff>
    </xdr:to>
    <xdr:sp macro="" textlink="">
      <xdr:nvSpPr>
        <xdr:cNvPr id="225" name="フローチャート: 判断 224">
          <a:extLst>
            <a:ext uri="{FF2B5EF4-FFF2-40B4-BE49-F238E27FC236}">
              <a16:creationId xmlns:a16="http://schemas.microsoft.com/office/drawing/2014/main" id="{DFC0CFAC-167C-436F-8820-9484FB8F5C4E}"/>
            </a:ext>
          </a:extLst>
        </xdr:cNvPr>
        <xdr:cNvSpPr/>
      </xdr:nvSpPr>
      <xdr:spPr>
        <a:xfrm>
          <a:off x="12763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26" name="テキスト ボックス 225">
          <a:extLst>
            <a:ext uri="{FF2B5EF4-FFF2-40B4-BE49-F238E27FC236}">
              <a16:creationId xmlns:a16="http://schemas.microsoft.com/office/drawing/2014/main" id="{503A9834-B5B1-4C60-ACC7-6B83EB341D9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27" name="テキスト ボックス 226">
          <a:extLst>
            <a:ext uri="{FF2B5EF4-FFF2-40B4-BE49-F238E27FC236}">
              <a16:creationId xmlns:a16="http://schemas.microsoft.com/office/drawing/2014/main" id="{8A72228D-218E-4E72-AC54-E7667EC7719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28" name="テキスト ボックス 227">
          <a:extLst>
            <a:ext uri="{FF2B5EF4-FFF2-40B4-BE49-F238E27FC236}">
              <a16:creationId xmlns:a16="http://schemas.microsoft.com/office/drawing/2014/main" id="{9C996303-B5A7-4751-876C-F679438B3D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29" name="テキスト ボックス 228">
          <a:extLst>
            <a:ext uri="{FF2B5EF4-FFF2-40B4-BE49-F238E27FC236}">
              <a16:creationId xmlns:a16="http://schemas.microsoft.com/office/drawing/2014/main" id="{A697F153-7424-40F3-80D8-E3728605F46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0" name="テキスト ボックス 229">
          <a:extLst>
            <a:ext uri="{FF2B5EF4-FFF2-40B4-BE49-F238E27FC236}">
              <a16:creationId xmlns:a16="http://schemas.microsoft.com/office/drawing/2014/main" id="{916EDE60-A017-4AA9-B23A-157A21C9589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29972</xdr:rowOff>
    </xdr:from>
    <xdr:to>
      <xdr:col>85</xdr:col>
      <xdr:colOff>177800</xdr:colOff>
      <xdr:row>40</xdr:row>
      <xdr:rowOff>131572</xdr:rowOff>
    </xdr:to>
    <xdr:sp macro="" textlink="">
      <xdr:nvSpPr>
        <xdr:cNvPr id="231" name="楕円 230">
          <a:extLst>
            <a:ext uri="{FF2B5EF4-FFF2-40B4-BE49-F238E27FC236}">
              <a16:creationId xmlns:a16="http://schemas.microsoft.com/office/drawing/2014/main" id="{B6266F9A-E96C-4FD0-A5CF-C96B1E31C790}"/>
            </a:ext>
          </a:extLst>
        </xdr:cNvPr>
        <xdr:cNvSpPr/>
      </xdr:nvSpPr>
      <xdr:spPr>
        <a:xfrm>
          <a:off x="162687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8399</xdr:rowOff>
    </xdr:from>
    <xdr:ext cx="405111" cy="259045"/>
    <xdr:sp macro="" textlink="">
      <xdr:nvSpPr>
        <xdr:cNvPr id="232" name="【一般廃棄物処理施設】&#10;有形固定資産減価償却率該当値テキスト">
          <a:extLst>
            <a:ext uri="{FF2B5EF4-FFF2-40B4-BE49-F238E27FC236}">
              <a16:creationId xmlns:a16="http://schemas.microsoft.com/office/drawing/2014/main" id="{BCB86B1B-E427-420C-B336-8D13DFA98A96}"/>
            </a:ext>
          </a:extLst>
        </xdr:cNvPr>
        <xdr:cNvSpPr txBox="1"/>
      </xdr:nvSpPr>
      <xdr:spPr>
        <a:xfrm>
          <a:off x="16357600" y="686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41402</xdr:rowOff>
    </xdr:from>
    <xdr:to>
      <xdr:col>81</xdr:col>
      <xdr:colOff>101600</xdr:colOff>
      <xdr:row>41</xdr:row>
      <xdr:rowOff>143002</xdr:rowOff>
    </xdr:to>
    <xdr:sp macro="" textlink="">
      <xdr:nvSpPr>
        <xdr:cNvPr id="233" name="楕円 232">
          <a:extLst>
            <a:ext uri="{FF2B5EF4-FFF2-40B4-BE49-F238E27FC236}">
              <a16:creationId xmlns:a16="http://schemas.microsoft.com/office/drawing/2014/main" id="{BDAFBA99-1F85-4F25-B819-E5E7A147B7F3}"/>
            </a:ext>
          </a:extLst>
        </xdr:cNvPr>
        <xdr:cNvSpPr/>
      </xdr:nvSpPr>
      <xdr:spPr>
        <a:xfrm>
          <a:off x="15430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80772</xdr:rowOff>
    </xdr:from>
    <xdr:to>
      <xdr:col>85</xdr:col>
      <xdr:colOff>127000</xdr:colOff>
      <xdr:row>41</xdr:row>
      <xdr:rowOff>92202</xdr:rowOff>
    </xdr:to>
    <xdr:cxnSp macro="">
      <xdr:nvCxnSpPr>
        <xdr:cNvPr id="234" name="直線コネクタ 233">
          <a:extLst>
            <a:ext uri="{FF2B5EF4-FFF2-40B4-BE49-F238E27FC236}">
              <a16:creationId xmlns:a16="http://schemas.microsoft.com/office/drawing/2014/main" id="{F93E3232-4C6B-4BA9-864F-67B75C88F342}"/>
            </a:ext>
          </a:extLst>
        </xdr:cNvPr>
        <xdr:cNvCxnSpPr/>
      </xdr:nvCxnSpPr>
      <xdr:spPr>
        <a:xfrm flipV="1">
          <a:off x="15481300" y="693877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169418</xdr:rowOff>
    </xdr:from>
    <xdr:to>
      <xdr:col>76</xdr:col>
      <xdr:colOff>165100</xdr:colOff>
      <xdr:row>42</xdr:row>
      <xdr:rowOff>99568</xdr:rowOff>
    </xdr:to>
    <xdr:sp macro="" textlink="">
      <xdr:nvSpPr>
        <xdr:cNvPr id="235" name="楕円 234">
          <a:extLst>
            <a:ext uri="{FF2B5EF4-FFF2-40B4-BE49-F238E27FC236}">
              <a16:creationId xmlns:a16="http://schemas.microsoft.com/office/drawing/2014/main" id="{4D4E51F9-AF08-4B10-AFCD-BD0962DBF6FB}"/>
            </a:ext>
          </a:extLst>
        </xdr:cNvPr>
        <xdr:cNvSpPr/>
      </xdr:nvSpPr>
      <xdr:spPr>
        <a:xfrm>
          <a:off x="14541500" y="719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92202</xdr:rowOff>
    </xdr:from>
    <xdr:to>
      <xdr:col>81</xdr:col>
      <xdr:colOff>50800</xdr:colOff>
      <xdr:row>42</xdr:row>
      <xdr:rowOff>48768</xdr:rowOff>
    </xdr:to>
    <xdr:cxnSp macro="">
      <xdr:nvCxnSpPr>
        <xdr:cNvPr id="236" name="直線コネクタ 235">
          <a:extLst>
            <a:ext uri="{FF2B5EF4-FFF2-40B4-BE49-F238E27FC236}">
              <a16:creationId xmlns:a16="http://schemas.microsoft.com/office/drawing/2014/main" id="{5C254841-EF0B-4864-9166-9FCF4D09C3D6}"/>
            </a:ext>
          </a:extLst>
        </xdr:cNvPr>
        <xdr:cNvCxnSpPr/>
      </xdr:nvCxnSpPr>
      <xdr:spPr>
        <a:xfrm flipV="1">
          <a:off x="14592300" y="71216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118381</xdr:rowOff>
    </xdr:from>
    <xdr:ext cx="405111" cy="259045"/>
    <xdr:sp macro="" textlink="">
      <xdr:nvSpPr>
        <xdr:cNvPr id="237" name="n_1aveValue【一般廃棄物処理施設】&#10;有形固定資産減価償却率">
          <a:extLst>
            <a:ext uri="{FF2B5EF4-FFF2-40B4-BE49-F238E27FC236}">
              <a16:creationId xmlns:a16="http://schemas.microsoft.com/office/drawing/2014/main" id="{914D5A4F-D357-4A5E-9711-5C78DF2C3D4D}"/>
            </a:ext>
          </a:extLst>
        </xdr:cNvPr>
        <xdr:cNvSpPr txBox="1"/>
      </xdr:nvSpPr>
      <xdr:spPr>
        <a:xfrm>
          <a:off x="15266044" y="646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74947</xdr:rowOff>
    </xdr:from>
    <xdr:ext cx="405111" cy="259045"/>
    <xdr:sp macro="" textlink="">
      <xdr:nvSpPr>
        <xdr:cNvPr id="238" name="n_2aveValue【一般廃棄物処理施設】&#10;有形固定資産減価償却率">
          <a:extLst>
            <a:ext uri="{FF2B5EF4-FFF2-40B4-BE49-F238E27FC236}">
              <a16:creationId xmlns:a16="http://schemas.microsoft.com/office/drawing/2014/main" id="{6631D161-896A-49BE-84F5-193606C3A964}"/>
            </a:ext>
          </a:extLst>
        </xdr:cNvPr>
        <xdr:cNvSpPr txBox="1"/>
      </xdr:nvSpPr>
      <xdr:spPr>
        <a:xfrm>
          <a:off x="14389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24655</xdr:rowOff>
    </xdr:from>
    <xdr:ext cx="405111" cy="259045"/>
    <xdr:sp macro="" textlink="">
      <xdr:nvSpPr>
        <xdr:cNvPr id="239" name="n_3aveValue【一般廃棄物処理施設】&#10;有形固定資産減価償却率">
          <a:extLst>
            <a:ext uri="{FF2B5EF4-FFF2-40B4-BE49-F238E27FC236}">
              <a16:creationId xmlns:a16="http://schemas.microsoft.com/office/drawing/2014/main" id="{8CC9A310-8F1C-4D5F-8515-3A085BA9307B}"/>
            </a:ext>
          </a:extLst>
        </xdr:cNvPr>
        <xdr:cNvSpPr txBox="1"/>
      </xdr:nvSpPr>
      <xdr:spPr>
        <a:xfrm>
          <a:off x="1350074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20083</xdr:rowOff>
    </xdr:from>
    <xdr:ext cx="405111" cy="259045"/>
    <xdr:sp macro="" textlink="">
      <xdr:nvSpPr>
        <xdr:cNvPr id="240" name="n_4aveValue【一般廃棄物処理施設】&#10;有形固定資産減価償却率">
          <a:extLst>
            <a:ext uri="{FF2B5EF4-FFF2-40B4-BE49-F238E27FC236}">
              <a16:creationId xmlns:a16="http://schemas.microsoft.com/office/drawing/2014/main" id="{363629E1-3E7C-4873-9222-ADC8A156F14C}"/>
            </a:ext>
          </a:extLst>
        </xdr:cNvPr>
        <xdr:cNvSpPr txBox="1"/>
      </xdr:nvSpPr>
      <xdr:spPr>
        <a:xfrm>
          <a:off x="12611744" y="653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134129</xdr:rowOff>
    </xdr:from>
    <xdr:ext cx="405111" cy="259045"/>
    <xdr:sp macro="" textlink="">
      <xdr:nvSpPr>
        <xdr:cNvPr id="241" name="n_1mainValue【一般廃棄物処理施設】&#10;有形固定資産減価償却率">
          <a:extLst>
            <a:ext uri="{FF2B5EF4-FFF2-40B4-BE49-F238E27FC236}">
              <a16:creationId xmlns:a16="http://schemas.microsoft.com/office/drawing/2014/main" id="{B703274F-05B7-410C-9A41-85C427F76BFD}"/>
            </a:ext>
          </a:extLst>
        </xdr:cNvPr>
        <xdr:cNvSpPr txBox="1"/>
      </xdr:nvSpPr>
      <xdr:spPr>
        <a:xfrm>
          <a:off x="15266044" y="716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90695</xdr:rowOff>
    </xdr:from>
    <xdr:ext cx="405111" cy="259045"/>
    <xdr:sp macro="" textlink="">
      <xdr:nvSpPr>
        <xdr:cNvPr id="242" name="n_2mainValue【一般廃棄物処理施設】&#10;有形固定資産減価償却率">
          <a:extLst>
            <a:ext uri="{FF2B5EF4-FFF2-40B4-BE49-F238E27FC236}">
              <a16:creationId xmlns:a16="http://schemas.microsoft.com/office/drawing/2014/main" id="{FC9462B8-5029-4714-AB73-40983194A75B}"/>
            </a:ext>
          </a:extLst>
        </xdr:cNvPr>
        <xdr:cNvSpPr txBox="1"/>
      </xdr:nvSpPr>
      <xdr:spPr>
        <a:xfrm>
          <a:off x="14389744" y="729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43" name="正方形/長方形 242">
          <a:extLst>
            <a:ext uri="{FF2B5EF4-FFF2-40B4-BE49-F238E27FC236}">
              <a16:creationId xmlns:a16="http://schemas.microsoft.com/office/drawing/2014/main" id="{F732F0C3-BF40-42FE-B422-405D9420DD2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4" name="正方形/長方形 243">
          <a:extLst>
            <a:ext uri="{FF2B5EF4-FFF2-40B4-BE49-F238E27FC236}">
              <a16:creationId xmlns:a16="http://schemas.microsoft.com/office/drawing/2014/main" id="{0DAA2583-AA3D-46CE-841D-D84D523A86C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5" name="正方形/長方形 244">
          <a:extLst>
            <a:ext uri="{FF2B5EF4-FFF2-40B4-BE49-F238E27FC236}">
              <a16:creationId xmlns:a16="http://schemas.microsoft.com/office/drawing/2014/main" id="{96EC7976-7720-4ADC-B743-D606FF7C79A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6" name="正方形/長方形 245">
          <a:extLst>
            <a:ext uri="{FF2B5EF4-FFF2-40B4-BE49-F238E27FC236}">
              <a16:creationId xmlns:a16="http://schemas.microsoft.com/office/drawing/2014/main" id="{82C89222-AC74-420B-8C34-245DC4E555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47" name="正方形/長方形 246">
          <a:extLst>
            <a:ext uri="{FF2B5EF4-FFF2-40B4-BE49-F238E27FC236}">
              <a16:creationId xmlns:a16="http://schemas.microsoft.com/office/drawing/2014/main" id="{69E2CF47-2A2B-48D9-B37A-DFC44DD9211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48" name="正方形/長方形 247">
          <a:extLst>
            <a:ext uri="{FF2B5EF4-FFF2-40B4-BE49-F238E27FC236}">
              <a16:creationId xmlns:a16="http://schemas.microsoft.com/office/drawing/2014/main" id="{C67A1BC2-B2F5-4391-B963-B191FBC9314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49" name="正方形/長方形 248">
          <a:extLst>
            <a:ext uri="{FF2B5EF4-FFF2-40B4-BE49-F238E27FC236}">
              <a16:creationId xmlns:a16="http://schemas.microsoft.com/office/drawing/2014/main" id="{703A490B-1BCD-46A7-AC45-B654FCA33F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0" name="正方形/長方形 249">
          <a:extLst>
            <a:ext uri="{FF2B5EF4-FFF2-40B4-BE49-F238E27FC236}">
              <a16:creationId xmlns:a16="http://schemas.microsoft.com/office/drawing/2014/main" id="{DB3C747E-AB10-4C4C-AB07-59D17D7124F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51" name="テキスト ボックス 250">
          <a:extLst>
            <a:ext uri="{FF2B5EF4-FFF2-40B4-BE49-F238E27FC236}">
              <a16:creationId xmlns:a16="http://schemas.microsoft.com/office/drawing/2014/main" id="{F7759076-2E2B-4461-A89B-40B6154C147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52" name="直線コネクタ 251">
          <a:extLst>
            <a:ext uri="{FF2B5EF4-FFF2-40B4-BE49-F238E27FC236}">
              <a16:creationId xmlns:a16="http://schemas.microsoft.com/office/drawing/2014/main" id="{2AEB6B11-100D-4B28-A7D6-98D4EDBF7DE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53" name="直線コネクタ 252">
          <a:extLst>
            <a:ext uri="{FF2B5EF4-FFF2-40B4-BE49-F238E27FC236}">
              <a16:creationId xmlns:a16="http://schemas.microsoft.com/office/drawing/2014/main" id="{766C6D4F-FEFB-476B-BE96-1121983AD74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54" name="テキスト ボックス 253">
          <a:extLst>
            <a:ext uri="{FF2B5EF4-FFF2-40B4-BE49-F238E27FC236}">
              <a16:creationId xmlns:a16="http://schemas.microsoft.com/office/drawing/2014/main" id="{F5823B1D-DAC8-40EC-A6A9-19C089A640CA}"/>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55" name="直線コネクタ 254">
          <a:extLst>
            <a:ext uri="{FF2B5EF4-FFF2-40B4-BE49-F238E27FC236}">
              <a16:creationId xmlns:a16="http://schemas.microsoft.com/office/drawing/2014/main" id="{268EC54E-8B51-4424-B528-F1E936A1912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56" name="テキスト ボックス 255">
          <a:extLst>
            <a:ext uri="{FF2B5EF4-FFF2-40B4-BE49-F238E27FC236}">
              <a16:creationId xmlns:a16="http://schemas.microsoft.com/office/drawing/2014/main" id="{8338149F-7DD8-4D30-91D4-63BF4D00818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57" name="直線コネクタ 256">
          <a:extLst>
            <a:ext uri="{FF2B5EF4-FFF2-40B4-BE49-F238E27FC236}">
              <a16:creationId xmlns:a16="http://schemas.microsoft.com/office/drawing/2014/main" id="{812C4E10-A024-48D0-B4CB-A86FA16D428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58" name="テキスト ボックス 257">
          <a:extLst>
            <a:ext uri="{FF2B5EF4-FFF2-40B4-BE49-F238E27FC236}">
              <a16:creationId xmlns:a16="http://schemas.microsoft.com/office/drawing/2014/main" id="{5D3FE34C-2274-49C9-8C9D-09F8C92BC3A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59" name="直線コネクタ 258">
          <a:extLst>
            <a:ext uri="{FF2B5EF4-FFF2-40B4-BE49-F238E27FC236}">
              <a16:creationId xmlns:a16="http://schemas.microsoft.com/office/drawing/2014/main" id="{ABB677FA-97A8-45E0-B54F-1BF7DF29DA7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60" name="テキスト ボックス 259">
          <a:extLst>
            <a:ext uri="{FF2B5EF4-FFF2-40B4-BE49-F238E27FC236}">
              <a16:creationId xmlns:a16="http://schemas.microsoft.com/office/drawing/2014/main" id="{4D4EBA6E-99A8-467B-A616-25F9CDDEE1B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61" name="直線コネクタ 260">
          <a:extLst>
            <a:ext uri="{FF2B5EF4-FFF2-40B4-BE49-F238E27FC236}">
              <a16:creationId xmlns:a16="http://schemas.microsoft.com/office/drawing/2014/main" id="{61B28BE0-60E9-4C2E-8B31-BD5B359079E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62" name="テキスト ボックス 261">
          <a:extLst>
            <a:ext uri="{FF2B5EF4-FFF2-40B4-BE49-F238E27FC236}">
              <a16:creationId xmlns:a16="http://schemas.microsoft.com/office/drawing/2014/main" id="{167C4FF6-CC4F-4C8B-98BB-3CB8D475E84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63" name="直線コネクタ 262">
          <a:extLst>
            <a:ext uri="{FF2B5EF4-FFF2-40B4-BE49-F238E27FC236}">
              <a16:creationId xmlns:a16="http://schemas.microsoft.com/office/drawing/2014/main" id="{4DB1B6CB-0370-439C-A4CB-981174B453A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64" name="テキスト ボックス 263">
          <a:extLst>
            <a:ext uri="{FF2B5EF4-FFF2-40B4-BE49-F238E27FC236}">
              <a16:creationId xmlns:a16="http://schemas.microsoft.com/office/drawing/2014/main" id="{8136A922-9BDD-4578-A7FC-D4C46424819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65" name="【一般廃棄物処理施設】&#10;一人当たり有形固定資産（償却資産）額グラフ枠">
          <a:extLst>
            <a:ext uri="{FF2B5EF4-FFF2-40B4-BE49-F238E27FC236}">
              <a16:creationId xmlns:a16="http://schemas.microsoft.com/office/drawing/2014/main" id="{4DB583A1-D7AF-4A96-A796-CFB030942B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140288</xdr:rowOff>
    </xdr:from>
    <xdr:to>
      <xdr:col>116</xdr:col>
      <xdr:colOff>62864</xdr:colOff>
      <xdr:row>42</xdr:row>
      <xdr:rowOff>22768</xdr:rowOff>
    </xdr:to>
    <xdr:cxnSp macro="">
      <xdr:nvCxnSpPr>
        <xdr:cNvPr id="266" name="直線コネクタ 265">
          <a:extLst>
            <a:ext uri="{FF2B5EF4-FFF2-40B4-BE49-F238E27FC236}">
              <a16:creationId xmlns:a16="http://schemas.microsoft.com/office/drawing/2014/main" id="{61B7CB05-268B-48BD-9982-E81CB8CF278E}"/>
            </a:ext>
          </a:extLst>
        </xdr:cNvPr>
        <xdr:cNvCxnSpPr/>
      </xdr:nvCxnSpPr>
      <xdr:spPr>
        <a:xfrm flipV="1">
          <a:off x="22160864" y="5798138"/>
          <a:ext cx="0" cy="142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26595</xdr:rowOff>
    </xdr:from>
    <xdr:ext cx="469744" cy="259045"/>
    <xdr:sp macro="" textlink="">
      <xdr:nvSpPr>
        <xdr:cNvPr id="267" name="【一般廃棄物処理施設】&#10;一人当たり有形固定資産（償却資産）額最小値テキスト">
          <a:extLst>
            <a:ext uri="{FF2B5EF4-FFF2-40B4-BE49-F238E27FC236}">
              <a16:creationId xmlns:a16="http://schemas.microsoft.com/office/drawing/2014/main" id="{D44802E2-EAF7-4537-9471-C172C1DD6D4A}"/>
            </a:ext>
          </a:extLst>
        </xdr:cNvPr>
        <xdr:cNvSpPr txBox="1"/>
      </xdr:nvSpPr>
      <xdr:spPr>
        <a:xfrm>
          <a:off x="22199600" y="7227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22768</xdr:rowOff>
    </xdr:from>
    <xdr:to>
      <xdr:col>116</xdr:col>
      <xdr:colOff>152400</xdr:colOff>
      <xdr:row>42</xdr:row>
      <xdr:rowOff>22768</xdr:rowOff>
    </xdr:to>
    <xdr:cxnSp macro="">
      <xdr:nvCxnSpPr>
        <xdr:cNvPr id="268" name="直線コネクタ 267">
          <a:extLst>
            <a:ext uri="{FF2B5EF4-FFF2-40B4-BE49-F238E27FC236}">
              <a16:creationId xmlns:a16="http://schemas.microsoft.com/office/drawing/2014/main" id="{EE4418ED-6243-4D9C-8300-BB776F48D343}"/>
            </a:ext>
          </a:extLst>
        </xdr:cNvPr>
        <xdr:cNvCxnSpPr/>
      </xdr:nvCxnSpPr>
      <xdr:spPr>
        <a:xfrm>
          <a:off x="22072600" y="722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86965</xdr:rowOff>
    </xdr:from>
    <xdr:ext cx="599010" cy="259045"/>
    <xdr:sp macro="" textlink="">
      <xdr:nvSpPr>
        <xdr:cNvPr id="269" name="【一般廃棄物処理施設】&#10;一人当たり有形固定資産（償却資産）額最大値テキスト">
          <a:extLst>
            <a:ext uri="{FF2B5EF4-FFF2-40B4-BE49-F238E27FC236}">
              <a16:creationId xmlns:a16="http://schemas.microsoft.com/office/drawing/2014/main" id="{A284F972-5731-4965-B7F3-52DEF5A027EA}"/>
            </a:ext>
          </a:extLst>
        </xdr:cNvPr>
        <xdr:cNvSpPr txBox="1"/>
      </xdr:nvSpPr>
      <xdr:spPr>
        <a:xfrm>
          <a:off x="22199600" y="557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140288</xdr:rowOff>
    </xdr:from>
    <xdr:to>
      <xdr:col>116</xdr:col>
      <xdr:colOff>152400</xdr:colOff>
      <xdr:row>33</xdr:row>
      <xdr:rowOff>140288</xdr:rowOff>
    </xdr:to>
    <xdr:cxnSp macro="">
      <xdr:nvCxnSpPr>
        <xdr:cNvPr id="270" name="直線コネクタ 269">
          <a:extLst>
            <a:ext uri="{FF2B5EF4-FFF2-40B4-BE49-F238E27FC236}">
              <a16:creationId xmlns:a16="http://schemas.microsoft.com/office/drawing/2014/main" id="{08C628F9-299F-485F-AA4B-00BC4A451FFF}"/>
            </a:ext>
          </a:extLst>
        </xdr:cNvPr>
        <xdr:cNvCxnSpPr/>
      </xdr:nvCxnSpPr>
      <xdr:spPr>
        <a:xfrm>
          <a:off x="22072600" y="57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87726</xdr:rowOff>
    </xdr:from>
    <xdr:ext cx="599010" cy="259045"/>
    <xdr:sp macro="" textlink="">
      <xdr:nvSpPr>
        <xdr:cNvPr id="271" name="【一般廃棄物処理施設】&#10;一人当たり有形固定資産（償却資産）額平均値テキスト">
          <a:extLst>
            <a:ext uri="{FF2B5EF4-FFF2-40B4-BE49-F238E27FC236}">
              <a16:creationId xmlns:a16="http://schemas.microsoft.com/office/drawing/2014/main" id="{27A86E4A-AA57-4DE8-81E4-BB85F0DD6AC4}"/>
            </a:ext>
          </a:extLst>
        </xdr:cNvPr>
        <xdr:cNvSpPr txBox="1"/>
      </xdr:nvSpPr>
      <xdr:spPr>
        <a:xfrm>
          <a:off x="22199600" y="660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64849</xdr:rowOff>
    </xdr:from>
    <xdr:to>
      <xdr:col>116</xdr:col>
      <xdr:colOff>114300</xdr:colOff>
      <xdr:row>39</xdr:row>
      <xdr:rowOff>166449</xdr:rowOff>
    </xdr:to>
    <xdr:sp macro="" textlink="">
      <xdr:nvSpPr>
        <xdr:cNvPr id="272" name="フローチャート: 判断 271">
          <a:extLst>
            <a:ext uri="{FF2B5EF4-FFF2-40B4-BE49-F238E27FC236}">
              <a16:creationId xmlns:a16="http://schemas.microsoft.com/office/drawing/2014/main" id="{6A77B35E-21A3-4ADC-8D41-8E99FF4A5EE2}"/>
            </a:ext>
          </a:extLst>
        </xdr:cNvPr>
        <xdr:cNvSpPr/>
      </xdr:nvSpPr>
      <xdr:spPr>
        <a:xfrm>
          <a:off x="22110700" y="675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80062</xdr:rowOff>
    </xdr:from>
    <xdr:to>
      <xdr:col>112</xdr:col>
      <xdr:colOff>38100</xdr:colOff>
      <xdr:row>40</xdr:row>
      <xdr:rowOff>10212</xdr:rowOff>
    </xdr:to>
    <xdr:sp macro="" textlink="">
      <xdr:nvSpPr>
        <xdr:cNvPr id="273" name="フローチャート: 判断 272">
          <a:extLst>
            <a:ext uri="{FF2B5EF4-FFF2-40B4-BE49-F238E27FC236}">
              <a16:creationId xmlns:a16="http://schemas.microsoft.com/office/drawing/2014/main" id="{93C185A2-98D1-4098-BF43-815A7E72FFB1}"/>
            </a:ext>
          </a:extLst>
        </xdr:cNvPr>
        <xdr:cNvSpPr/>
      </xdr:nvSpPr>
      <xdr:spPr>
        <a:xfrm>
          <a:off x="21272500" y="67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111682</xdr:rowOff>
    </xdr:from>
    <xdr:to>
      <xdr:col>107</xdr:col>
      <xdr:colOff>101600</xdr:colOff>
      <xdr:row>40</xdr:row>
      <xdr:rowOff>41832</xdr:rowOff>
    </xdr:to>
    <xdr:sp macro="" textlink="">
      <xdr:nvSpPr>
        <xdr:cNvPr id="274" name="フローチャート: 判断 273">
          <a:extLst>
            <a:ext uri="{FF2B5EF4-FFF2-40B4-BE49-F238E27FC236}">
              <a16:creationId xmlns:a16="http://schemas.microsoft.com/office/drawing/2014/main" id="{D8376222-0E86-47AA-9FCA-94FFE8B2E165}"/>
            </a:ext>
          </a:extLst>
        </xdr:cNvPr>
        <xdr:cNvSpPr/>
      </xdr:nvSpPr>
      <xdr:spPr>
        <a:xfrm>
          <a:off x="20383500" y="67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101622</xdr:rowOff>
    </xdr:from>
    <xdr:to>
      <xdr:col>102</xdr:col>
      <xdr:colOff>165100</xdr:colOff>
      <xdr:row>40</xdr:row>
      <xdr:rowOff>31772</xdr:rowOff>
    </xdr:to>
    <xdr:sp macro="" textlink="">
      <xdr:nvSpPr>
        <xdr:cNvPr id="275" name="フローチャート: 判断 274">
          <a:extLst>
            <a:ext uri="{FF2B5EF4-FFF2-40B4-BE49-F238E27FC236}">
              <a16:creationId xmlns:a16="http://schemas.microsoft.com/office/drawing/2014/main" id="{1CB1599B-E3B4-42CB-8AE7-AFDD632B1B23}"/>
            </a:ext>
          </a:extLst>
        </xdr:cNvPr>
        <xdr:cNvSpPr/>
      </xdr:nvSpPr>
      <xdr:spPr>
        <a:xfrm>
          <a:off x="19494500" y="67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93081</xdr:rowOff>
    </xdr:from>
    <xdr:to>
      <xdr:col>98</xdr:col>
      <xdr:colOff>38100</xdr:colOff>
      <xdr:row>40</xdr:row>
      <xdr:rowOff>23231</xdr:rowOff>
    </xdr:to>
    <xdr:sp macro="" textlink="">
      <xdr:nvSpPr>
        <xdr:cNvPr id="276" name="フローチャート: 判断 275">
          <a:extLst>
            <a:ext uri="{FF2B5EF4-FFF2-40B4-BE49-F238E27FC236}">
              <a16:creationId xmlns:a16="http://schemas.microsoft.com/office/drawing/2014/main" id="{1E1E24E5-D07F-4909-A457-93053BE58677}"/>
            </a:ext>
          </a:extLst>
        </xdr:cNvPr>
        <xdr:cNvSpPr/>
      </xdr:nvSpPr>
      <xdr:spPr>
        <a:xfrm>
          <a:off x="18605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77" name="テキスト ボックス 276">
          <a:extLst>
            <a:ext uri="{FF2B5EF4-FFF2-40B4-BE49-F238E27FC236}">
              <a16:creationId xmlns:a16="http://schemas.microsoft.com/office/drawing/2014/main" id="{DF8EBC32-C0B4-4589-AED0-4B63BDF885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78" name="テキスト ボックス 277">
          <a:extLst>
            <a:ext uri="{FF2B5EF4-FFF2-40B4-BE49-F238E27FC236}">
              <a16:creationId xmlns:a16="http://schemas.microsoft.com/office/drawing/2014/main" id="{E5211286-718B-452D-BF77-9E5FD68380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79" name="テキスト ボックス 278">
          <a:extLst>
            <a:ext uri="{FF2B5EF4-FFF2-40B4-BE49-F238E27FC236}">
              <a16:creationId xmlns:a16="http://schemas.microsoft.com/office/drawing/2014/main" id="{7BC688BE-CB61-42C5-94B8-E491F30C0C1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80" name="テキスト ボックス 279">
          <a:extLst>
            <a:ext uri="{FF2B5EF4-FFF2-40B4-BE49-F238E27FC236}">
              <a16:creationId xmlns:a16="http://schemas.microsoft.com/office/drawing/2014/main" id="{A0C60EB8-278F-485B-B3DC-4E40D9991DD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81" name="テキスト ボックス 280">
          <a:extLst>
            <a:ext uri="{FF2B5EF4-FFF2-40B4-BE49-F238E27FC236}">
              <a16:creationId xmlns:a16="http://schemas.microsoft.com/office/drawing/2014/main" id="{944105B7-12C4-4E94-80CB-36F901EF9F2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136530</xdr:rowOff>
    </xdr:from>
    <xdr:to>
      <xdr:col>116</xdr:col>
      <xdr:colOff>114300</xdr:colOff>
      <xdr:row>42</xdr:row>
      <xdr:rowOff>66680</xdr:rowOff>
    </xdr:to>
    <xdr:sp macro="" textlink="">
      <xdr:nvSpPr>
        <xdr:cNvPr id="282" name="楕円 281">
          <a:extLst>
            <a:ext uri="{FF2B5EF4-FFF2-40B4-BE49-F238E27FC236}">
              <a16:creationId xmlns:a16="http://schemas.microsoft.com/office/drawing/2014/main" id="{C3A84AEF-38A4-4D2D-BA31-21E62B33BEB8}"/>
            </a:ext>
          </a:extLst>
        </xdr:cNvPr>
        <xdr:cNvSpPr/>
      </xdr:nvSpPr>
      <xdr:spPr>
        <a:xfrm>
          <a:off x="22110700" y="716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51457</xdr:rowOff>
    </xdr:from>
    <xdr:ext cx="469744" cy="259045"/>
    <xdr:sp macro="" textlink="">
      <xdr:nvSpPr>
        <xdr:cNvPr id="283" name="【一般廃棄物処理施設】&#10;一人当たり有形固定資産（償却資産）額該当値テキスト">
          <a:extLst>
            <a:ext uri="{FF2B5EF4-FFF2-40B4-BE49-F238E27FC236}">
              <a16:creationId xmlns:a16="http://schemas.microsoft.com/office/drawing/2014/main" id="{6CD80F75-3510-438C-A81E-73F04D3A8FB9}"/>
            </a:ext>
          </a:extLst>
        </xdr:cNvPr>
        <xdr:cNvSpPr txBox="1"/>
      </xdr:nvSpPr>
      <xdr:spPr>
        <a:xfrm>
          <a:off x="22199600" y="70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139974</xdr:rowOff>
    </xdr:from>
    <xdr:to>
      <xdr:col>112</xdr:col>
      <xdr:colOff>38100</xdr:colOff>
      <xdr:row>42</xdr:row>
      <xdr:rowOff>70124</xdr:rowOff>
    </xdr:to>
    <xdr:sp macro="" textlink="">
      <xdr:nvSpPr>
        <xdr:cNvPr id="284" name="楕円 283">
          <a:extLst>
            <a:ext uri="{FF2B5EF4-FFF2-40B4-BE49-F238E27FC236}">
              <a16:creationId xmlns:a16="http://schemas.microsoft.com/office/drawing/2014/main" id="{EE26F454-E0D8-441C-B57C-DA47EA729D84}"/>
            </a:ext>
          </a:extLst>
        </xdr:cNvPr>
        <xdr:cNvSpPr/>
      </xdr:nvSpPr>
      <xdr:spPr>
        <a:xfrm>
          <a:off x="21272500" y="71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15880</xdr:rowOff>
    </xdr:from>
    <xdr:to>
      <xdr:col>116</xdr:col>
      <xdr:colOff>63500</xdr:colOff>
      <xdr:row>42</xdr:row>
      <xdr:rowOff>19324</xdr:rowOff>
    </xdr:to>
    <xdr:cxnSp macro="">
      <xdr:nvCxnSpPr>
        <xdr:cNvPr id="285" name="直線コネクタ 284">
          <a:extLst>
            <a:ext uri="{FF2B5EF4-FFF2-40B4-BE49-F238E27FC236}">
              <a16:creationId xmlns:a16="http://schemas.microsoft.com/office/drawing/2014/main" id="{58D6BF1F-C8C1-49A7-8829-28272067B274}"/>
            </a:ext>
          </a:extLst>
        </xdr:cNvPr>
        <xdr:cNvCxnSpPr/>
      </xdr:nvCxnSpPr>
      <xdr:spPr>
        <a:xfrm flipV="1">
          <a:off x="21323300" y="7216780"/>
          <a:ext cx="8382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142207</xdr:rowOff>
    </xdr:from>
    <xdr:to>
      <xdr:col>107</xdr:col>
      <xdr:colOff>101600</xdr:colOff>
      <xdr:row>42</xdr:row>
      <xdr:rowOff>72357</xdr:rowOff>
    </xdr:to>
    <xdr:sp macro="" textlink="">
      <xdr:nvSpPr>
        <xdr:cNvPr id="286" name="楕円 285">
          <a:extLst>
            <a:ext uri="{FF2B5EF4-FFF2-40B4-BE49-F238E27FC236}">
              <a16:creationId xmlns:a16="http://schemas.microsoft.com/office/drawing/2014/main" id="{D3ECFD37-29C6-492F-B477-380E4CEF4663}"/>
            </a:ext>
          </a:extLst>
        </xdr:cNvPr>
        <xdr:cNvSpPr/>
      </xdr:nvSpPr>
      <xdr:spPr>
        <a:xfrm>
          <a:off x="20383500" y="717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19324</xdr:rowOff>
    </xdr:from>
    <xdr:to>
      <xdr:col>111</xdr:col>
      <xdr:colOff>177800</xdr:colOff>
      <xdr:row>42</xdr:row>
      <xdr:rowOff>21557</xdr:rowOff>
    </xdr:to>
    <xdr:cxnSp macro="">
      <xdr:nvCxnSpPr>
        <xdr:cNvPr id="287" name="直線コネクタ 286">
          <a:extLst>
            <a:ext uri="{FF2B5EF4-FFF2-40B4-BE49-F238E27FC236}">
              <a16:creationId xmlns:a16="http://schemas.microsoft.com/office/drawing/2014/main" id="{FFDD314F-588B-4D35-9291-A56F82F49893}"/>
            </a:ext>
          </a:extLst>
        </xdr:cNvPr>
        <xdr:cNvCxnSpPr/>
      </xdr:nvCxnSpPr>
      <xdr:spPr>
        <a:xfrm flipV="1">
          <a:off x="20434300" y="7220224"/>
          <a:ext cx="8890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26739</xdr:rowOff>
    </xdr:from>
    <xdr:ext cx="599010" cy="259045"/>
    <xdr:sp macro="" textlink="">
      <xdr:nvSpPr>
        <xdr:cNvPr id="288" name="n_1aveValue【一般廃棄物処理施設】&#10;一人当たり有形固定資産（償却資産）額">
          <a:extLst>
            <a:ext uri="{FF2B5EF4-FFF2-40B4-BE49-F238E27FC236}">
              <a16:creationId xmlns:a16="http://schemas.microsoft.com/office/drawing/2014/main" id="{76F75A7D-80F5-4263-A789-65375DA0DC7E}"/>
            </a:ext>
          </a:extLst>
        </xdr:cNvPr>
        <xdr:cNvSpPr txBox="1"/>
      </xdr:nvSpPr>
      <xdr:spPr>
        <a:xfrm>
          <a:off x="21011095" y="654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58359</xdr:rowOff>
    </xdr:from>
    <xdr:ext cx="599010" cy="259045"/>
    <xdr:sp macro="" textlink="">
      <xdr:nvSpPr>
        <xdr:cNvPr id="289" name="n_2aveValue【一般廃棄物処理施設】&#10;一人当たり有形固定資産（償却資産）額">
          <a:extLst>
            <a:ext uri="{FF2B5EF4-FFF2-40B4-BE49-F238E27FC236}">
              <a16:creationId xmlns:a16="http://schemas.microsoft.com/office/drawing/2014/main" id="{FE585FD3-15A3-4AD3-A5FB-858CE9E99FC2}"/>
            </a:ext>
          </a:extLst>
        </xdr:cNvPr>
        <xdr:cNvSpPr txBox="1"/>
      </xdr:nvSpPr>
      <xdr:spPr>
        <a:xfrm>
          <a:off x="20134795" y="657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48299</xdr:rowOff>
    </xdr:from>
    <xdr:ext cx="599010" cy="259045"/>
    <xdr:sp macro="" textlink="">
      <xdr:nvSpPr>
        <xdr:cNvPr id="290" name="n_3aveValue【一般廃棄物処理施設】&#10;一人当たり有形固定資産（償却資産）額">
          <a:extLst>
            <a:ext uri="{FF2B5EF4-FFF2-40B4-BE49-F238E27FC236}">
              <a16:creationId xmlns:a16="http://schemas.microsoft.com/office/drawing/2014/main" id="{9132C3B5-3E5E-4224-875D-DDD9399D359A}"/>
            </a:ext>
          </a:extLst>
        </xdr:cNvPr>
        <xdr:cNvSpPr txBox="1"/>
      </xdr:nvSpPr>
      <xdr:spPr>
        <a:xfrm>
          <a:off x="19245795" y="65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39758</xdr:rowOff>
    </xdr:from>
    <xdr:ext cx="599010" cy="259045"/>
    <xdr:sp macro="" textlink="">
      <xdr:nvSpPr>
        <xdr:cNvPr id="291" name="n_4aveValue【一般廃棄物処理施設】&#10;一人当たり有形固定資産（償却資産）額">
          <a:extLst>
            <a:ext uri="{FF2B5EF4-FFF2-40B4-BE49-F238E27FC236}">
              <a16:creationId xmlns:a16="http://schemas.microsoft.com/office/drawing/2014/main" id="{C7802C77-F8DF-464C-A79E-810B4DD56F9D}"/>
            </a:ext>
          </a:extLst>
        </xdr:cNvPr>
        <xdr:cNvSpPr txBox="1"/>
      </xdr:nvSpPr>
      <xdr:spPr>
        <a:xfrm>
          <a:off x="18356795" y="655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61251</xdr:rowOff>
    </xdr:from>
    <xdr:ext cx="469744" cy="259045"/>
    <xdr:sp macro="" textlink="">
      <xdr:nvSpPr>
        <xdr:cNvPr id="292" name="n_1mainValue【一般廃棄物処理施設】&#10;一人当たり有形固定資産（償却資産）額">
          <a:extLst>
            <a:ext uri="{FF2B5EF4-FFF2-40B4-BE49-F238E27FC236}">
              <a16:creationId xmlns:a16="http://schemas.microsoft.com/office/drawing/2014/main" id="{318689FB-FFE3-4B5A-8AF3-17531D381160}"/>
            </a:ext>
          </a:extLst>
        </xdr:cNvPr>
        <xdr:cNvSpPr txBox="1"/>
      </xdr:nvSpPr>
      <xdr:spPr>
        <a:xfrm>
          <a:off x="21075728" y="726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63484</xdr:rowOff>
    </xdr:from>
    <xdr:ext cx="469744" cy="259045"/>
    <xdr:sp macro="" textlink="">
      <xdr:nvSpPr>
        <xdr:cNvPr id="293" name="n_2mainValue【一般廃棄物処理施設】&#10;一人当たり有形固定資産（償却資産）額">
          <a:extLst>
            <a:ext uri="{FF2B5EF4-FFF2-40B4-BE49-F238E27FC236}">
              <a16:creationId xmlns:a16="http://schemas.microsoft.com/office/drawing/2014/main" id="{165E70EC-BFF9-4F22-BE75-62FCC005C8DE}"/>
            </a:ext>
          </a:extLst>
        </xdr:cNvPr>
        <xdr:cNvSpPr txBox="1"/>
      </xdr:nvSpPr>
      <xdr:spPr>
        <a:xfrm>
          <a:off x="20199428" y="726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94" name="正方形/長方形 293">
          <a:extLst>
            <a:ext uri="{FF2B5EF4-FFF2-40B4-BE49-F238E27FC236}">
              <a16:creationId xmlns:a16="http://schemas.microsoft.com/office/drawing/2014/main" id="{7C569FE9-5551-47BC-AABC-09747AF919E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95" name="正方形/長方形 294">
          <a:extLst>
            <a:ext uri="{FF2B5EF4-FFF2-40B4-BE49-F238E27FC236}">
              <a16:creationId xmlns:a16="http://schemas.microsoft.com/office/drawing/2014/main" id="{E5EA39DA-FF79-4805-9624-ED21881CA7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96" name="正方形/長方形 295">
          <a:extLst>
            <a:ext uri="{FF2B5EF4-FFF2-40B4-BE49-F238E27FC236}">
              <a16:creationId xmlns:a16="http://schemas.microsoft.com/office/drawing/2014/main" id="{606E86EB-522E-4E3A-BF87-206554C8AAD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97" name="正方形/長方形 296">
          <a:extLst>
            <a:ext uri="{FF2B5EF4-FFF2-40B4-BE49-F238E27FC236}">
              <a16:creationId xmlns:a16="http://schemas.microsoft.com/office/drawing/2014/main" id="{CACB0F67-E7FD-4D46-A45F-E62F09C919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98" name="正方形/長方形 297">
          <a:extLst>
            <a:ext uri="{FF2B5EF4-FFF2-40B4-BE49-F238E27FC236}">
              <a16:creationId xmlns:a16="http://schemas.microsoft.com/office/drawing/2014/main" id="{AB8B9797-492A-47A2-A533-0735CF3217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99" name="正方形/長方形 298">
          <a:extLst>
            <a:ext uri="{FF2B5EF4-FFF2-40B4-BE49-F238E27FC236}">
              <a16:creationId xmlns:a16="http://schemas.microsoft.com/office/drawing/2014/main" id="{008ACEE4-A263-45BC-BFFC-3247ED09384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00" name="正方形/長方形 299">
          <a:extLst>
            <a:ext uri="{FF2B5EF4-FFF2-40B4-BE49-F238E27FC236}">
              <a16:creationId xmlns:a16="http://schemas.microsoft.com/office/drawing/2014/main" id="{DA566246-1A04-49C8-ADA4-900622464C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01" name="正方形/長方形 300">
          <a:extLst>
            <a:ext uri="{FF2B5EF4-FFF2-40B4-BE49-F238E27FC236}">
              <a16:creationId xmlns:a16="http://schemas.microsoft.com/office/drawing/2014/main" id="{2B6BF32A-D3BE-4A1D-AEB2-0C210A48EDF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02" name="テキスト ボックス 301">
          <a:extLst>
            <a:ext uri="{FF2B5EF4-FFF2-40B4-BE49-F238E27FC236}">
              <a16:creationId xmlns:a16="http://schemas.microsoft.com/office/drawing/2014/main" id="{2E27818C-3370-4CF5-AFBC-4097A76D65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03" name="直線コネクタ 302">
          <a:extLst>
            <a:ext uri="{FF2B5EF4-FFF2-40B4-BE49-F238E27FC236}">
              <a16:creationId xmlns:a16="http://schemas.microsoft.com/office/drawing/2014/main" id="{FC80F81E-1E18-48FB-BAC8-09428564B4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04" name="テキスト ボックス 303">
          <a:extLst>
            <a:ext uri="{FF2B5EF4-FFF2-40B4-BE49-F238E27FC236}">
              <a16:creationId xmlns:a16="http://schemas.microsoft.com/office/drawing/2014/main" id="{D3A8C8A9-B3CC-4923-A829-3AF5714A73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05" name="直線コネクタ 304">
          <a:extLst>
            <a:ext uri="{FF2B5EF4-FFF2-40B4-BE49-F238E27FC236}">
              <a16:creationId xmlns:a16="http://schemas.microsoft.com/office/drawing/2014/main" id="{3D890DD3-F8AB-43D4-A0C4-450B22DF48F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06" name="テキスト ボックス 305">
          <a:extLst>
            <a:ext uri="{FF2B5EF4-FFF2-40B4-BE49-F238E27FC236}">
              <a16:creationId xmlns:a16="http://schemas.microsoft.com/office/drawing/2014/main" id="{053D5830-94D0-489A-8FCE-5F7E8125ECF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07" name="直線コネクタ 306">
          <a:extLst>
            <a:ext uri="{FF2B5EF4-FFF2-40B4-BE49-F238E27FC236}">
              <a16:creationId xmlns:a16="http://schemas.microsoft.com/office/drawing/2014/main" id="{E3037C3F-B598-4860-BAD1-86F53E8D2A1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08" name="テキスト ボックス 307">
          <a:extLst>
            <a:ext uri="{FF2B5EF4-FFF2-40B4-BE49-F238E27FC236}">
              <a16:creationId xmlns:a16="http://schemas.microsoft.com/office/drawing/2014/main" id="{65FAE05E-A0DF-4DD4-845D-FA942633981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09" name="直線コネクタ 308">
          <a:extLst>
            <a:ext uri="{FF2B5EF4-FFF2-40B4-BE49-F238E27FC236}">
              <a16:creationId xmlns:a16="http://schemas.microsoft.com/office/drawing/2014/main" id="{3CAD0DF8-F288-4EF8-ABBD-5FB221BE3AE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10" name="テキスト ボックス 309">
          <a:extLst>
            <a:ext uri="{FF2B5EF4-FFF2-40B4-BE49-F238E27FC236}">
              <a16:creationId xmlns:a16="http://schemas.microsoft.com/office/drawing/2014/main" id="{B8BBC13A-2241-4C5A-8ECE-F2F3BF47983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11" name="直線コネクタ 310">
          <a:extLst>
            <a:ext uri="{FF2B5EF4-FFF2-40B4-BE49-F238E27FC236}">
              <a16:creationId xmlns:a16="http://schemas.microsoft.com/office/drawing/2014/main" id="{F082C3D4-A59E-4134-A2CB-FF9A5BAB93B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12" name="テキスト ボックス 311">
          <a:extLst>
            <a:ext uri="{FF2B5EF4-FFF2-40B4-BE49-F238E27FC236}">
              <a16:creationId xmlns:a16="http://schemas.microsoft.com/office/drawing/2014/main" id="{1C04BB5B-B33A-4409-BA68-0F906B72F8B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13" name="直線コネクタ 312">
          <a:extLst>
            <a:ext uri="{FF2B5EF4-FFF2-40B4-BE49-F238E27FC236}">
              <a16:creationId xmlns:a16="http://schemas.microsoft.com/office/drawing/2014/main" id="{C0E7B820-1A5B-4C5F-8889-7B0496C12D3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14" name="テキスト ボックス 313">
          <a:extLst>
            <a:ext uri="{FF2B5EF4-FFF2-40B4-BE49-F238E27FC236}">
              <a16:creationId xmlns:a16="http://schemas.microsoft.com/office/drawing/2014/main" id="{E87CF7A2-C7AC-44A8-B940-718A3E008A7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15" name="直線コネクタ 314">
          <a:extLst>
            <a:ext uri="{FF2B5EF4-FFF2-40B4-BE49-F238E27FC236}">
              <a16:creationId xmlns:a16="http://schemas.microsoft.com/office/drawing/2014/main" id="{766D4193-D926-45D3-AD76-8DD34525E5B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16" name="テキスト ボックス 315">
          <a:extLst>
            <a:ext uri="{FF2B5EF4-FFF2-40B4-BE49-F238E27FC236}">
              <a16:creationId xmlns:a16="http://schemas.microsoft.com/office/drawing/2014/main" id="{D18D5E9F-2906-4EBF-93E4-E27941A8253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17" name="【保健センター・保健所】&#10;有形固定資産減価償却率グラフ枠">
          <a:extLst>
            <a:ext uri="{FF2B5EF4-FFF2-40B4-BE49-F238E27FC236}">
              <a16:creationId xmlns:a16="http://schemas.microsoft.com/office/drawing/2014/main" id="{16C8B926-48A1-4402-B632-312B67CED9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318" name="直線コネクタ 317">
          <a:extLst>
            <a:ext uri="{FF2B5EF4-FFF2-40B4-BE49-F238E27FC236}">
              <a16:creationId xmlns:a16="http://schemas.microsoft.com/office/drawing/2014/main" id="{76E588FA-971C-4350-AEC8-B5B21E873DD0}"/>
            </a:ext>
          </a:extLst>
        </xdr:cNvPr>
        <xdr:cNvCxnSpPr/>
      </xdr:nvCxnSpPr>
      <xdr:spPr>
        <a:xfrm flipV="1">
          <a:off x="16318864" y="942403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319" name="【保健センター・保健所】&#10;有形固定資産減価償却率最小値テキスト">
          <a:extLst>
            <a:ext uri="{FF2B5EF4-FFF2-40B4-BE49-F238E27FC236}">
              <a16:creationId xmlns:a16="http://schemas.microsoft.com/office/drawing/2014/main" id="{B903F9D7-88EE-4E33-A627-FA82531B8D05}"/>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320" name="直線コネクタ 319">
          <a:extLst>
            <a:ext uri="{FF2B5EF4-FFF2-40B4-BE49-F238E27FC236}">
              <a16:creationId xmlns:a16="http://schemas.microsoft.com/office/drawing/2014/main" id="{FF748C31-0B70-45B2-83C1-438D9331A063}"/>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321" name="【保健センター・保健所】&#10;有形固定資産減価償却率最大値テキスト">
          <a:extLst>
            <a:ext uri="{FF2B5EF4-FFF2-40B4-BE49-F238E27FC236}">
              <a16:creationId xmlns:a16="http://schemas.microsoft.com/office/drawing/2014/main" id="{60F6ACC9-12EE-42B2-8030-72B5A25E7368}"/>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322" name="直線コネクタ 321">
          <a:extLst>
            <a:ext uri="{FF2B5EF4-FFF2-40B4-BE49-F238E27FC236}">
              <a16:creationId xmlns:a16="http://schemas.microsoft.com/office/drawing/2014/main" id="{46877CEB-178A-4E61-BEC7-81F3EF0D0FE9}"/>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323" name="【保健センター・保健所】&#10;有形固定資産減価償却率平均値テキスト">
          <a:extLst>
            <a:ext uri="{FF2B5EF4-FFF2-40B4-BE49-F238E27FC236}">
              <a16:creationId xmlns:a16="http://schemas.microsoft.com/office/drawing/2014/main" id="{38645A14-6241-4D85-A636-EE15D9C2443F}"/>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324" name="フローチャート: 判断 323">
          <a:extLst>
            <a:ext uri="{FF2B5EF4-FFF2-40B4-BE49-F238E27FC236}">
              <a16:creationId xmlns:a16="http://schemas.microsoft.com/office/drawing/2014/main" id="{AA276A08-4ADC-4E20-9D73-C5B4B8DFC726}"/>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325" name="フローチャート: 判断 324">
          <a:extLst>
            <a:ext uri="{FF2B5EF4-FFF2-40B4-BE49-F238E27FC236}">
              <a16:creationId xmlns:a16="http://schemas.microsoft.com/office/drawing/2014/main" id="{E5E3BBEE-CE86-4860-B2DD-6A7F27E6237E}"/>
            </a:ext>
          </a:extLst>
        </xdr:cNvPr>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326" name="フローチャート: 判断 325">
          <a:extLst>
            <a:ext uri="{FF2B5EF4-FFF2-40B4-BE49-F238E27FC236}">
              <a16:creationId xmlns:a16="http://schemas.microsoft.com/office/drawing/2014/main" id="{88C564AC-8CA5-4A61-A17B-5462A7E2A62B}"/>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327" name="フローチャート: 判断 326">
          <a:extLst>
            <a:ext uri="{FF2B5EF4-FFF2-40B4-BE49-F238E27FC236}">
              <a16:creationId xmlns:a16="http://schemas.microsoft.com/office/drawing/2014/main" id="{D1A00646-1C7A-4260-8487-7D4FD262322F}"/>
            </a:ext>
          </a:extLst>
        </xdr:cNvPr>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328" name="フローチャート: 判断 327">
          <a:extLst>
            <a:ext uri="{FF2B5EF4-FFF2-40B4-BE49-F238E27FC236}">
              <a16:creationId xmlns:a16="http://schemas.microsoft.com/office/drawing/2014/main" id="{A21D0C36-8F79-45DA-A7F0-3863E9D9A5CC}"/>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29" name="テキスト ボックス 328">
          <a:extLst>
            <a:ext uri="{FF2B5EF4-FFF2-40B4-BE49-F238E27FC236}">
              <a16:creationId xmlns:a16="http://schemas.microsoft.com/office/drawing/2014/main" id="{D5A01057-E696-44CD-BE91-23456316A7A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30" name="テキスト ボックス 329">
          <a:extLst>
            <a:ext uri="{FF2B5EF4-FFF2-40B4-BE49-F238E27FC236}">
              <a16:creationId xmlns:a16="http://schemas.microsoft.com/office/drawing/2014/main" id="{868C42A3-B2D4-4EFB-8AAA-CE04782C36F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31" name="テキスト ボックス 330">
          <a:extLst>
            <a:ext uri="{FF2B5EF4-FFF2-40B4-BE49-F238E27FC236}">
              <a16:creationId xmlns:a16="http://schemas.microsoft.com/office/drawing/2014/main" id="{174DDFA3-9457-4501-B43B-2FA6EC32CDF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32" name="テキスト ボックス 331">
          <a:extLst>
            <a:ext uri="{FF2B5EF4-FFF2-40B4-BE49-F238E27FC236}">
              <a16:creationId xmlns:a16="http://schemas.microsoft.com/office/drawing/2014/main" id="{0AA68CB8-9DE1-4895-A7A8-923D6A59FA5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33" name="テキスト ボックス 332">
          <a:extLst>
            <a:ext uri="{FF2B5EF4-FFF2-40B4-BE49-F238E27FC236}">
              <a16:creationId xmlns:a16="http://schemas.microsoft.com/office/drawing/2014/main" id="{DC8C1F03-9879-42CF-A52D-B084FB30C1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107315</xdr:rowOff>
    </xdr:from>
    <xdr:to>
      <xdr:col>85</xdr:col>
      <xdr:colOff>177800</xdr:colOff>
      <xdr:row>62</xdr:row>
      <xdr:rowOff>37465</xdr:rowOff>
    </xdr:to>
    <xdr:sp macro="" textlink="">
      <xdr:nvSpPr>
        <xdr:cNvPr id="334" name="楕円 333">
          <a:extLst>
            <a:ext uri="{FF2B5EF4-FFF2-40B4-BE49-F238E27FC236}">
              <a16:creationId xmlns:a16="http://schemas.microsoft.com/office/drawing/2014/main" id="{C0734DF7-A02E-4652-B4FA-A4C5B34630D5}"/>
            </a:ext>
          </a:extLst>
        </xdr:cNvPr>
        <xdr:cNvSpPr/>
      </xdr:nvSpPr>
      <xdr:spPr>
        <a:xfrm>
          <a:off x="16268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85742</xdr:rowOff>
    </xdr:from>
    <xdr:ext cx="405111" cy="259045"/>
    <xdr:sp macro="" textlink="">
      <xdr:nvSpPr>
        <xdr:cNvPr id="335" name="【保健センター・保健所】&#10;有形固定資産減価償却率該当値テキスト">
          <a:extLst>
            <a:ext uri="{FF2B5EF4-FFF2-40B4-BE49-F238E27FC236}">
              <a16:creationId xmlns:a16="http://schemas.microsoft.com/office/drawing/2014/main" id="{1245E942-3309-43E5-8050-C748CC72B028}"/>
            </a:ext>
          </a:extLst>
        </xdr:cNvPr>
        <xdr:cNvSpPr txBox="1"/>
      </xdr:nvSpPr>
      <xdr:spPr>
        <a:xfrm>
          <a:off x="16357600"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25400</xdr:rowOff>
    </xdr:from>
    <xdr:to>
      <xdr:col>81</xdr:col>
      <xdr:colOff>101600</xdr:colOff>
      <xdr:row>61</xdr:row>
      <xdr:rowOff>127000</xdr:rowOff>
    </xdr:to>
    <xdr:sp macro="" textlink="">
      <xdr:nvSpPr>
        <xdr:cNvPr id="336" name="楕円 335">
          <a:extLst>
            <a:ext uri="{FF2B5EF4-FFF2-40B4-BE49-F238E27FC236}">
              <a16:creationId xmlns:a16="http://schemas.microsoft.com/office/drawing/2014/main" id="{098B0BAF-DE47-4E24-ACAD-443FC09E2CE8}"/>
            </a:ext>
          </a:extLst>
        </xdr:cNvPr>
        <xdr:cNvSpPr/>
      </xdr:nvSpPr>
      <xdr:spPr>
        <a:xfrm>
          <a:off x="1543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61</xdr:row>
      <xdr:rowOff>158115</xdr:rowOff>
    </xdr:to>
    <xdr:cxnSp macro="">
      <xdr:nvCxnSpPr>
        <xdr:cNvPr id="337" name="直線コネクタ 336">
          <a:extLst>
            <a:ext uri="{FF2B5EF4-FFF2-40B4-BE49-F238E27FC236}">
              <a16:creationId xmlns:a16="http://schemas.microsoft.com/office/drawing/2014/main" id="{B160FAF6-E571-49AE-91D8-34EBDC90727A}"/>
            </a:ext>
          </a:extLst>
        </xdr:cNvPr>
        <xdr:cNvCxnSpPr/>
      </xdr:nvCxnSpPr>
      <xdr:spPr>
        <a:xfrm>
          <a:off x="15481300" y="1053465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153035</xdr:rowOff>
    </xdr:from>
    <xdr:to>
      <xdr:col>76</xdr:col>
      <xdr:colOff>165100</xdr:colOff>
      <xdr:row>61</xdr:row>
      <xdr:rowOff>83185</xdr:rowOff>
    </xdr:to>
    <xdr:sp macro="" textlink="">
      <xdr:nvSpPr>
        <xdr:cNvPr id="338" name="楕円 337">
          <a:extLst>
            <a:ext uri="{FF2B5EF4-FFF2-40B4-BE49-F238E27FC236}">
              <a16:creationId xmlns:a16="http://schemas.microsoft.com/office/drawing/2014/main" id="{3643B6B6-4506-4403-A3A0-7B5423114A6B}"/>
            </a:ext>
          </a:extLst>
        </xdr:cNvPr>
        <xdr:cNvSpPr/>
      </xdr:nvSpPr>
      <xdr:spPr>
        <a:xfrm>
          <a:off x="14541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32385</xdr:rowOff>
    </xdr:from>
    <xdr:to>
      <xdr:col>81</xdr:col>
      <xdr:colOff>50800</xdr:colOff>
      <xdr:row>61</xdr:row>
      <xdr:rowOff>76200</xdr:rowOff>
    </xdr:to>
    <xdr:cxnSp macro="">
      <xdr:nvCxnSpPr>
        <xdr:cNvPr id="339" name="直線コネクタ 338">
          <a:extLst>
            <a:ext uri="{FF2B5EF4-FFF2-40B4-BE49-F238E27FC236}">
              <a16:creationId xmlns:a16="http://schemas.microsoft.com/office/drawing/2014/main" id="{927EAF59-D388-4BEF-857A-2B9219F9B02C}"/>
            </a:ext>
          </a:extLst>
        </xdr:cNvPr>
        <xdr:cNvCxnSpPr/>
      </xdr:nvCxnSpPr>
      <xdr:spPr>
        <a:xfrm>
          <a:off x="14592300" y="104908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67310</xdr:rowOff>
    </xdr:from>
    <xdr:to>
      <xdr:col>67</xdr:col>
      <xdr:colOff>101600</xdr:colOff>
      <xdr:row>60</xdr:row>
      <xdr:rowOff>168910</xdr:rowOff>
    </xdr:to>
    <xdr:sp macro="" textlink="">
      <xdr:nvSpPr>
        <xdr:cNvPr id="340" name="楕円 339">
          <a:extLst>
            <a:ext uri="{FF2B5EF4-FFF2-40B4-BE49-F238E27FC236}">
              <a16:creationId xmlns:a16="http://schemas.microsoft.com/office/drawing/2014/main" id="{0A034013-DE6A-43CF-9721-CA4D4C5001BD}"/>
            </a:ext>
          </a:extLst>
        </xdr:cNvPr>
        <xdr:cNvSpPr/>
      </xdr:nvSpPr>
      <xdr:spPr>
        <a:xfrm>
          <a:off x="12763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23512</xdr:rowOff>
    </xdr:from>
    <xdr:ext cx="405111" cy="259045"/>
    <xdr:sp macro="" textlink="">
      <xdr:nvSpPr>
        <xdr:cNvPr id="341" name="n_1aveValue【保健センター・保健所】&#10;有形固定資産減価償却率">
          <a:extLst>
            <a:ext uri="{FF2B5EF4-FFF2-40B4-BE49-F238E27FC236}">
              <a16:creationId xmlns:a16="http://schemas.microsoft.com/office/drawing/2014/main" id="{491DE5E5-EEF7-47A2-9579-018C075CD26D}"/>
            </a:ext>
          </a:extLst>
        </xdr:cNvPr>
        <xdr:cNvSpPr txBox="1"/>
      </xdr:nvSpPr>
      <xdr:spPr>
        <a:xfrm>
          <a:off x="15266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342" name="n_2aveValue【保健センター・保健所】&#10;有形固定資産減価償却率">
          <a:extLst>
            <a:ext uri="{FF2B5EF4-FFF2-40B4-BE49-F238E27FC236}">
              <a16:creationId xmlns:a16="http://schemas.microsoft.com/office/drawing/2014/main" id="{6615DCBB-A428-4520-B401-B352DE9B5E7F}"/>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160672</xdr:rowOff>
    </xdr:from>
    <xdr:ext cx="405111" cy="259045"/>
    <xdr:sp macro="" textlink="">
      <xdr:nvSpPr>
        <xdr:cNvPr id="343" name="n_3aveValue【保健センター・保健所】&#10;有形固定資産減価償却率">
          <a:extLst>
            <a:ext uri="{FF2B5EF4-FFF2-40B4-BE49-F238E27FC236}">
              <a16:creationId xmlns:a16="http://schemas.microsoft.com/office/drawing/2014/main" id="{9F02E43C-FA93-48F8-8D07-24910C00999C}"/>
            </a:ext>
          </a:extLst>
        </xdr:cNvPr>
        <xdr:cNvSpPr txBox="1"/>
      </xdr:nvSpPr>
      <xdr:spPr>
        <a:xfrm>
          <a:off x="13500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71137</xdr:rowOff>
    </xdr:from>
    <xdr:ext cx="405111" cy="259045"/>
    <xdr:sp macro="" textlink="">
      <xdr:nvSpPr>
        <xdr:cNvPr id="344" name="n_4aveValue【保健センター・保健所】&#10;有形固定資産減価償却率">
          <a:extLst>
            <a:ext uri="{FF2B5EF4-FFF2-40B4-BE49-F238E27FC236}">
              <a16:creationId xmlns:a16="http://schemas.microsoft.com/office/drawing/2014/main" id="{1C6FF410-2FB4-4437-8BA6-AA892D6B6CD6}"/>
            </a:ext>
          </a:extLst>
        </xdr:cNvPr>
        <xdr:cNvSpPr txBox="1"/>
      </xdr:nvSpPr>
      <xdr:spPr>
        <a:xfrm>
          <a:off x="12611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118127</xdr:rowOff>
    </xdr:from>
    <xdr:ext cx="405111" cy="259045"/>
    <xdr:sp macro="" textlink="">
      <xdr:nvSpPr>
        <xdr:cNvPr id="345" name="n_1mainValue【保健センター・保健所】&#10;有形固定資産減価償却率">
          <a:extLst>
            <a:ext uri="{FF2B5EF4-FFF2-40B4-BE49-F238E27FC236}">
              <a16:creationId xmlns:a16="http://schemas.microsoft.com/office/drawing/2014/main" id="{B2A9AE5F-4469-4A3C-89E4-01501D600208}"/>
            </a:ext>
          </a:extLst>
        </xdr:cNvPr>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74312</xdr:rowOff>
    </xdr:from>
    <xdr:ext cx="405111" cy="259045"/>
    <xdr:sp macro="" textlink="">
      <xdr:nvSpPr>
        <xdr:cNvPr id="346" name="n_2mainValue【保健センター・保健所】&#10;有形固定資産減価償却率">
          <a:extLst>
            <a:ext uri="{FF2B5EF4-FFF2-40B4-BE49-F238E27FC236}">
              <a16:creationId xmlns:a16="http://schemas.microsoft.com/office/drawing/2014/main" id="{01233BA3-CDD0-4168-BB9C-E484B9FFB348}"/>
            </a:ext>
          </a:extLst>
        </xdr:cNvPr>
        <xdr:cNvSpPr txBox="1"/>
      </xdr:nvSpPr>
      <xdr:spPr>
        <a:xfrm>
          <a:off x="143897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160037</xdr:rowOff>
    </xdr:from>
    <xdr:ext cx="405111" cy="259045"/>
    <xdr:sp macro="" textlink="">
      <xdr:nvSpPr>
        <xdr:cNvPr id="347" name="n_4mainValue【保健センター・保健所】&#10;有形固定資産減価償却率">
          <a:extLst>
            <a:ext uri="{FF2B5EF4-FFF2-40B4-BE49-F238E27FC236}">
              <a16:creationId xmlns:a16="http://schemas.microsoft.com/office/drawing/2014/main" id="{A5424FB3-4735-4BF0-8AFE-658ECF3F00AC}"/>
            </a:ext>
          </a:extLst>
        </xdr:cNvPr>
        <xdr:cNvSpPr txBox="1"/>
      </xdr:nvSpPr>
      <xdr:spPr>
        <a:xfrm>
          <a:off x="12611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48" name="正方形/長方形 347">
          <a:extLst>
            <a:ext uri="{FF2B5EF4-FFF2-40B4-BE49-F238E27FC236}">
              <a16:creationId xmlns:a16="http://schemas.microsoft.com/office/drawing/2014/main" id="{04507757-509A-498E-8BEA-0604766498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9" name="正方形/長方形 348">
          <a:extLst>
            <a:ext uri="{FF2B5EF4-FFF2-40B4-BE49-F238E27FC236}">
              <a16:creationId xmlns:a16="http://schemas.microsoft.com/office/drawing/2014/main" id="{1D25798C-F444-44EE-9F1D-7DE31AB0D09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0" name="正方形/長方形 349">
          <a:extLst>
            <a:ext uri="{FF2B5EF4-FFF2-40B4-BE49-F238E27FC236}">
              <a16:creationId xmlns:a16="http://schemas.microsoft.com/office/drawing/2014/main" id="{8FA0FCB9-33E6-4719-BA91-2C77BA2E20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1" name="正方形/長方形 350">
          <a:extLst>
            <a:ext uri="{FF2B5EF4-FFF2-40B4-BE49-F238E27FC236}">
              <a16:creationId xmlns:a16="http://schemas.microsoft.com/office/drawing/2014/main" id="{42D10592-0CA7-4B52-A7D9-5666F7453A0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2" name="正方形/長方形 351">
          <a:extLst>
            <a:ext uri="{FF2B5EF4-FFF2-40B4-BE49-F238E27FC236}">
              <a16:creationId xmlns:a16="http://schemas.microsoft.com/office/drawing/2014/main" id="{A2A3CB3F-BDDE-4A14-90D9-42A6D2C1207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3" name="正方形/長方形 352">
          <a:extLst>
            <a:ext uri="{FF2B5EF4-FFF2-40B4-BE49-F238E27FC236}">
              <a16:creationId xmlns:a16="http://schemas.microsoft.com/office/drawing/2014/main" id="{3F017A46-0D71-4E6E-AAA5-D1D2DC24FF3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4" name="正方形/長方形 353">
          <a:extLst>
            <a:ext uri="{FF2B5EF4-FFF2-40B4-BE49-F238E27FC236}">
              <a16:creationId xmlns:a16="http://schemas.microsoft.com/office/drawing/2014/main" id="{3F7CE4C8-307C-456D-B281-27D0616B3BC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5" name="正方形/長方形 354">
          <a:extLst>
            <a:ext uri="{FF2B5EF4-FFF2-40B4-BE49-F238E27FC236}">
              <a16:creationId xmlns:a16="http://schemas.microsoft.com/office/drawing/2014/main" id="{FB01A7E9-D122-4D0E-BF3C-2D99FC91F1F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56" name="テキスト ボックス 355">
          <a:extLst>
            <a:ext uri="{FF2B5EF4-FFF2-40B4-BE49-F238E27FC236}">
              <a16:creationId xmlns:a16="http://schemas.microsoft.com/office/drawing/2014/main" id="{A4396C4F-1D8F-4859-A166-64366331F3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57" name="直線コネクタ 356">
          <a:extLst>
            <a:ext uri="{FF2B5EF4-FFF2-40B4-BE49-F238E27FC236}">
              <a16:creationId xmlns:a16="http://schemas.microsoft.com/office/drawing/2014/main" id="{0C03877C-FC0E-4F91-8B39-E5C6D82801A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58" name="直線コネクタ 357">
          <a:extLst>
            <a:ext uri="{FF2B5EF4-FFF2-40B4-BE49-F238E27FC236}">
              <a16:creationId xmlns:a16="http://schemas.microsoft.com/office/drawing/2014/main" id="{CDB7946F-E055-454B-93CB-08DD65E5B8C3}"/>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59" name="テキスト ボックス 358">
          <a:extLst>
            <a:ext uri="{FF2B5EF4-FFF2-40B4-BE49-F238E27FC236}">
              <a16:creationId xmlns:a16="http://schemas.microsoft.com/office/drawing/2014/main" id="{CBF9EBCF-D9EB-4F71-A98D-8F52A1ADCF8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0" name="直線コネクタ 359">
          <a:extLst>
            <a:ext uri="{FF2B5EF4-FFF2-40B4-BE49-F238E27FC236}">
              <a16:creationId xmlns:a16="http://schemas.microsoft.com/office/drawing/2014/main" id="{488FFB9E-957F-4946-9278-5CA87746D3D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1" name="テキスト ボックス 360">
          <a:extLst>
            <a:ext uri="{FF2B5EF4-FFF2-40B4-BE49-F238E27FC236}">
              <a16:creationId xmlns:a16="http://schemas.microsoft.com/office/drawing/2014/main" id="{7B09A12E-DF88-4E89-8386-45E557739F7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2" name="直線コネクタ 361">
          <a:extLst>
            <a:ext uri="{FF2B5EF4-FFF2-40B4-BE49-F238E27FC236}">
              <a16:creationId xmlns:a16="http://schemas.microsoft.com/office/drawing/2014/main" id="{56CD94FA-DF46-4F23-BB05-941E0812EA0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63" name="テキスト ボックス 362">
          <a:extLst>
            <a:ext uri="{FF2B5EF4-FFF2-40B4-BE49-F238E27FC236}">
              <a16:creationId xmlns:a16="http://schemas.microsoft.com/office/drawing/2014/main" id="{D85C6463-DF4A-4E16-8347-5BF325EEBCB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64" name="直線コネクタ 363">
          <a:extLst>
            <a:ext uri="{FF2B5EF4-FFF2-40B4-BE49-F238E27FC236}">
              <a16:creationId xmlns:a16="http://schemas.microsoft.com/office/drawing/2014/main" id="{CFB7785C-A9B0-484D-B8F5-625569E56E5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65" name="テキスト ボックス 364">
          <a:extLst>
            <a:ext uri="{FF2B5EF4-FFF2-40B4-BE49-F238E27FC236}">
              <a16:creationId xmlns:a16="http://schemas.microsoft.com/office/drawing/2014/main" id="{3EE09E9C-288D-41C7-86C3-4E80339CB47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66" name="直線コネクタ 365">
          <a:extLst>
            <a:ext uri="{FF2B5EF4-FFF2-40B4-BE49-F238E27FC236}">
              <a16:creationId xmlns:a16="http://schemas.microsoft.com/office/drawing/2014/main" id="{CF9B5790-F81D-42DC-A7ED-EBFEB43EE01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67" name="テキスト ボックス 366">
          <a:extLst>
            <a:ext uri="{FF2B5EF4-FFF2-40B4-BE49-F238E27FC236}">
              <a16:creationId xmlns:a16="http://schemas.microsoft.com/office/drawing/2014/main" id="{9E5DCCD8-6631-4FDC-B193-079CDA7E850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68" name="【保健センター・保健所】&#10;一人当たり面積グラフ枠">
          <a:extLst>
            <a:ext uri="{FF2B5EF4-FFF2-40B4-BE49-F238E27FC236}">
              <a16:creationId xmlns:a16="http://schemas.microsoft.com/office/drawing/2014/main" id="{6224F20D-44D7-419B-A138-BCA4A9C700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369" name="直線コネクタ 368">
          <a:extLst>
            <a:ext uri="{FF2B5EF4-FFF2-40B4-BE49-F238E27FC236}">
              <a16:creationId xmlns:a16="http://schemas.microsoft.com/office/drawing/2014/main" id="{8755CD87-3CB3-45D4-9C3E-8BD4C9AE98C0}"/>
            </a:ext>
          </a:extLst>
        </xdr:cNvPr>
        <xdr:cNvCxnSpPr/>
      </xdr:nvCxnSpPr>
      <xdr:spPr>
        <a:xfrm flipV="1">
          <a:off x="22160864" y="948232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370" name="【保健センター・保健所】&#10;一人当たり面積最小値テキスト">
          <a:extLst>
            <a:ext uri="{FF2B5EF4-FFF2-40B4-BE49-F238E27FC236}">
              <a16:creationId xmlns:a16="http://schemas.microsoft.com/office/drawing/2014/main" id="{17D96B73-0326-44DE-83D5-09DC08D53264}"/>
            </a:ext>
          </a:extLst>
        </xdr:cNvPr>
        <xdr:cNvSpPr txBox="1"/>
      </xdr:nvSpPr>
      <xdr:spPr>
        <a:xfrm>
          <a:off x="22199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371" name="直線コネクタ 370">
          <a:extLst>
            <a:ext uri="{FF2B5EF4-FFF2-40B4-BE49-F238E27FC236}">
              <a16:creationId xmlns:a16="http://schemas.microsoft.com/office/drawing/2014/main" id="{BEBFF4E2-18F0-479A-918B-1009A10DF5DC}"/>
            </a:ext>
          </a:extLst>
        </xdr:cNvPr>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372" name="【保健センター・保健所】&#10;一人当たり面積最大値テキスト">
          <a:extLst>
            <a:ext uri="{FF2B5EF4-FFF2-40B4-BE49-F238E27FC236}">
              <a16:creationId xmlns:a16="http://schemas.microsoft.com/office/drawing/2014/main" id="{877D5EAC-BAD2-445D-B9D1-F8482FA4F2DB}"/>
            </a:ext>
          </a:extLst>
        </xdr:cNvPr>
        <xdr:cNvSpPr txBox="1"/>
      </xdr:nvSpPr>
      <xdr:spPr>
        <a:xfrm>
          <a:off x="22199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373" name="直線コネクタ 372">
          <a:extLst>
            <a:ext uri="{FF2B5EF4-FFF2-40B4-BE49-F238E27FC236}">
              <a16:creationId xmlns:a16="http://schemas.microsoft.com/office/drawing/2014/main" id="{24B3A214-3FFF-4ACB-83BF-9BF4DBC83C6C}"/>
            </a:ext>
          </a:extLst>
        </xdr:cNvPr>
        <xdr:cNvCxnSpPr/>
      </xdr:nvCxnSpPr>
      <xdr:spPr>
        <a:xfrm>
          <a:off x="22072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374" name="【保健センター・保健所】&#10;一人当たり面積平均値テキスト">
          <a:extLst>
            <a:ext uri="{FF2B5EF4-FFF2-40B4-BE49-F238E27FC236}">
              <a16:creationId xmlns:a16="http://schemas.microsoft.com/office/drawing/2014/main" id="{9DED6A3C-F8E1-4E1A-9240-F41B12227177}"/>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375" name="フローチャート: 判断 374">
          <a:extLst>
            <a:ext uri="{FF2B5EF4-FFF2-40B4-BE49-F238E27FC236}">
              <a16:creationId xmlns:a16="http://schemas.microsoft.com/office/drawing/2014/main" id="{52A45A51-4C9E-4D9A-A6D8-C4C5EBBB33BD}"/>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376" name="フローチャート: 判断 375">
          <a:extLst>
            <a:ext uri="{FF2B5EF4-FFF2-40B4-BE49-F238E27FC236}">
              <a16:creationId xmlns:a16="http://schemas.microsoft.com/office/drawing/2014/main" id="{1C8A393F-DD0B-44B1-95B5-D805DBE263CC}"/>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377" name="フローチャート: 判断 376">
          <a:extLst>
            <a:ext uri="{FF2B5EF4-FFF2-40B4-BE49-F238E27FC236}">
              <a16:creationId xmlns:a16="http://schemas.microsoft.com/office/drawing/2014/main" id="{4905214B-0162-408E-A8D7-C600297D68D8}"/>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378" name="フローチャート: 判断 377">
          <a:extLst>
            <a:ext uri="{FF2B5EF4-FFF2-40B4-BE49-F238E27FC236}">
              <a16:creationId xmlns:a16="http://schemas.microsoft.com/office/drawing/2014/main" id="{5088A640-8EE2-4223-8BEC-0C2A8D152B02}"/>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379" name="フローチャート: 判断 378">
          <a:extLst>
            <a:ext uri="{FF2B5EF4-FFF2-40B4-BE49-F238E27FC236}">
              <a16:creationId xmlns:a16="http://schemas.microsoft.com/office/drawing/2014/main" id="{C6F69D49-FD20-4A0D-819A-85B4A52CAF99}"/>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96D4AABE-F4BE-4EB8-B67A-CFAD746FC24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D55A6ED5-57D3-45CB-BD75-43B97ECEF07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AFAD7BC2-8417-4346-9609-FAED7788182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747D761C-36A5-4F49-BD00-23C5946C145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84" name="テキスト ボックス 383">
          <a:extLst>
            <a:ext uri="{FF2B5EF4-FFF2-40B4-BE49-F238E27FC236}">
              <a16:creationId xmlns:a16="http://schemas.microsoft.com/office/drawing/2014/main" id="{37900F96-6B1E-43C3-BC58-A3FD4EBC70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385" name="楕円 384">
          <a:extLst>
            <a:ext uri="{FF2B5EF4-FFF2-40B4-BE49-F238E27FC236}">
              <a16:creationId xmlns:a16="http://schemas.microsoft.com/office/drawing/2014/main" id="{916675F8-06E4-4FE2-80E8-1AFA4A36BD91}"/>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386" name="【保健センター・保健所】&#10;一人当たり面積該当値テキスト">
          <a:extLst>
            <a:ext uri="{FF2B5EF4-FFF2-40B4-BE49-F238E27FC236}">
              <a16:creationId xmlns:a16="http://schemas.microsoft.com/office/drawing/2014/main" id="{2D3AD32B-A80C-4AA4-8CB2-5E79473B7015}"/>
            </a:ext>
          </a:extLst>
        </xdr:cNvPr>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387" name="楕円 386">
          <a:extLst>
            <a:ext uri="{FF2B5EF4-FFF2-40B4-BE49-F238E27FC236}">
              <a16:creationId xmlns:a16="http://schemas.microsoft.com/office/drawing/2014/main" id="{61FBFB29-CB19-4224-A754-CFCEA6480171}"/>
            </a:ext>
          </a:extLst>
        </xdr:cNvPr>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146304</xdr:rowOff>
    </xdr:to>
    <xdr:cxnSp macro="">
      <xdr:nvCxnSpPr>
        <xdr:cNvPr id="388" name="直線コネクタ 387">
          <a:extLst>
            <a:ext uri="{FF2B5EF4-FFF2-40B4-BE49-F238E27FC236}">
              <a16:creationId xmlns:a16="http://schemas.microsoft.com/office/drawing/2014/main" id="{781EB5A6-63BE-4954-AF8C-FCC08BA6B539}"/>
            </a:ext>
          </a:extLst>
        </xdr:cNvPr>
        <xdr:cNvCxnSpPr/>
      </xdr:nvCxnSpPr>
      <xdr:spPr>
        <a:xfrm flipV="1">
          <a:off x="21323300" y="10771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100076</xdr:rowOff>
    </xdr:from>
    <xdr:to>
      <xdr:col>107</xdr:col>
      <xdr:colOff>101600</xdr:colOff>
      <xdr:row>63</xdr:row>
      <xdr:rowOff>30226</xdr:rowOff>
    </xdr:to>
    <xdr:sp macro="" textlink="">
      <xdr:nvSpPr>
        <xdr:cNvPr id="389" name="楕円 388">
          <a:extLst>
            <a:ext uri="{FF2B5EF4-FFF2-40B4-BE49-F238E27FC236}">
              <a16:creationId xmlns:a16="http://schemas.microsoft.com/office/drawing/2014/main" id="{D149105A-8B8F-4DDD-B553-6B945DD71EC3}"/>
            </a:ext>
          </a:extLst>
        </xdr:cNvPr>
        <xdr:cNvSpPr/>
      </xdr:nvSpPr>
      <xdr:spPr>
        <a:xfrm>
          <a:off x="20383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150876</xdr:rowOff>
    </xdr:to>
    <xdr:cxnSp macro="">
      <xdr:nvCxnSpPr>
        <xdr:cNvPr id="390" name="直線コネクタ 389">
          <a:extLst>
            <a:ext uri="{FF2B5EF4-FFF2-40B4-BE49-F238E27FC236}">
              <a16:creationId xmlns:a16="http://schemas.microsoft.com/office/drawing/2014/main" id="{04189779-ED4B-4601-98EA-FCE5B07E4467}"/>
            </a:ext>
          </a:extLst>
        </xdr:cNvPr>
        <xdr:cNvCxnSpPr/>
      </xdr:nvCxnSpPr>
      <xdr:spPr>
        <a:xfrm flipV="1">
          <a:off x="20434300" y="10776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111506</xdr:rowOff>
    </xdr:from>
    <xdr:to>
      <xdr:col>98</xdr:col>
      <xdr:colOff>38100</xdr:colOff>
      <xdr:row>63</xdr:row>
      <xdr:rowOff>41656</xdr:rowOff>
    </xdr:to>
    <xdr:sp macro="" textlink="">
      <xdr:nvSpPr>
        <xdr:cNvPr id="391" name="楕円 390">
          <a:extLst>
            <a:ext uri="{FF2B5EF4-FFF2-40B4-BE49-F238E27FC236}">
              <a16:creationId xmlns:a16="http://schemas.microsoft.com/office/drawing/2014/main" id="{BD7DC67E-CFF5-45A6-B517-646DD9B02380}"/>
            </a:ext>
          </a:extLst>
        </xdr:cNvPr>
        <xdr:cNvSpPr/>
      </xdr:nvSpPr>
      <xdr:spPr>
        <a:xfrm>
          <a:off x="18605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49039</xdr:rowOff>
    </xdr:from>
    <xdr:ext cx="469744" cy="259045"/>
    <xdr:sp macro="" textlink="">
      <xdr:nvSpPr>
        <xdr:cNvPr id="392" name="n_1aveValue【保健センター・保健所】&#10;一人当たり面積">
          <a:extLst>
            <a:ext uri="{FF2B5EF4-FFF2-40B4-BE49-F238E27FC236}">
              <a16:creationId xmlns:a16="http://schemas.microsoft.com/office/drawing/2014/main" id="{A8D84DFA-C120-4F9C-BE0F-6BA04BE84FF8}"/>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393" name="n_2aveValue【保健センター・保健所】&#10;一人当たり面積">
          <a:extLst>
            <a:ext uri="{FF2B5EF4-FFF2-40B4-BE49-F238E27FC236}">
              <a16:creationId xmlns:a16="http://schemas.microsoft.com/office/drawing/2014/main" id="{6BF8DD3F-E34D-4A6D-BD3F-7CC84AC8D8E1}"/>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394" name="n_3aveValue【保健センター・保健所】&#10;一人当たり面積">
          <a:extLst>
            <a:ext uri="{FF2B5EF4-FFF2-40B4-BE49-F238E27FC236}">
              <a16:creationId xmlns:a16="http://schemas.microsoft.com/office/drawing/2014/main" id="{C8CDAF01-D8E1-44F6-9711-82A9F9BF317A}"/>
            </a:ext>
          </a:extLst>
        </xdr:cNvPr>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395" name="n_4aveValue【保健センター・保健所】&#10;一人当たり面積">
          <a:extLst>
            <a:ext uri="{FF2B5EF4-FFF2-40B4-BE49-F238E27FC236}">
              <a16:creationId xmlns:a16="http://schemas.microsoft.com/office/drawing/2014/main" id="{6D956B7C-F977-425D-A537-E66C5F36B5B8}"/>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16781</xdr:rowOff>
    </xdr:from>
    <xdr:ext cx="469744" cy="259045"/>
    <xdr:sp macro="" textlink="">
      <xdr:nvSpPr>
        <xdr:cNvPr id="396" name="n_1mainValue【保健センター・保健所】&#10;一人当たり面積">
          <a:extLst>
            <a:ext uri="{FF2B5EF4-FFF2-40B4-BE49-F238E27FC236}">
              <a16:creationId xmlns:a16="http://schemas.microsoft.com/office/drawing/2014/main" id="{84FCA0EA-4969-49FD-80D4-6EAAE40F3DC9}"/>
            </a:ext>
          </a:extLst>
        </xdr:cNvPr>
        <xdr:cNvSpPr txBox="1"/>
      </xdr:nvSpPr>
      <xdr:spPr>
        <a:xfrm>
          <a:off x="210757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397" name="n_2mainValue【保健センター・保健所】&#10;一人当たり面積">
          <a:extLst>
            <a:ext uri="{FF2B5EF4-FFF2-40B4-BE49-F238E27FC236}">
              <a16:creationId xmlns:a16="http://schemas.microsoft.com/office/drawing/2014/main" id="{45DDDD1E-E49B-4D32-8E68-2F0E42AADF2F}"/>
            </a:ext>
          </a:extLst>
        </xdr:cNvPr>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32783</xdr:rowOff>
    </xdr:from>
    <xdr:ext cx="469744" cy="259045"/>
    <xdr:sp macro="" textlink="">
      <xdr:nvSpPr>
        <xdr:cNvPr id="398" name="n_4mainValue【保健センター・保健所】&#10;一人当たり面積">
          <a:extLst>
            <a:ext uri="{FF2B5EF4-FFF2-40B4-BE49-F238E27FC236}">
              <a16:creationId xmlns:a16="http://schemas.microsoft.com/office/drawing/2014/main" id="{9D50C2E6-5719-4948-A4B2-B14F8C053BB6}"/>
            </a:ext>
          </a:extLst>
        </xdr:cNvPr>
        <xdr:cNvSpPr txBox="1"/>
      </xdr:nvSpPr>
      <xdr:spPr>
        <a:xfrm>
          <a:off x="18421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9" name="正方形/長方形 398">
          <a:extLst>
            <a:ext uri="{FF2B5EF4-FFF2-40B4-BE49-F238E27FC236}">
              <a16:creationId xmlns:a16="http://schemas.microsoft.com/office/drawing/2014/main" id="{B512D56F-E874-47B0-9EBE-54D0E3E404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0" name="正方形/長方形 399">
          <a:extLst>
            <a:ext uri="{FF2B5EF4-FFF2-40B4-BE49-F238E27FC236}">
              <a16:creationId xmlns:a16="http://schemas.microsoft.com/office/drawing/2014/main" id="{8C7DB764-3585-4110-9FA4-63A4955DBA8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1" name="正方形/長方形 400">
          <a:extLst>
            <a:ext uri="{FF2B5EF4-FFF2-40B4-BE49-F238E27FC236}">
              <a16:creationId xmlns:a16="http://schemas.microsoft.com/office/drawing/2014/main" id="{5864F6B6-DFF3-4DAB-8460-23DE127A29F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2" name="正方形/長方形 401">
          <a:extLst>
            <a:ext uri="{FF2B5EF4-FFF2-40B4-BE49-F238E27FC236}">
              <a16:creationId xmlns:a16="http://schemas.microsoft.com/office/drawing/2014/main" id="{67EF762B-454F-46E5-BC1D-BEA89FB5767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3" name="正方形/長方形 402">
          <a:extLst>
            <a:ext uri="{FF2B5EF4-FFF2-40B4-BE49-F238E27FC236}">
              <a16:creationId xmlns:a16="http://schemas.microsoft.com/office/drawing/2014/main" id="{B730C680-DBA8-4896-9F02-F3AF763739C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4" name="正方形/長方形 403">
          <a:extLst>
            <a:ext uri="{FF2B5EF4-FFF2-40B4-BE49-F238E27FC236}">
              <a16:creationId xmlns:a16="http://schemas.microsoft.com/office/drawing/2014/main" id="{9BB50C89-8673-4F79-B624-D0C1D568DE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5" name="正方形/長方形 404">
          <a:extLst>
            <a:ext uri="{FF2B5EF4-FFF2-40B4-BE49-F238E27FC236}">
              <a16:creationId xmlns:a16="http://schemas.microsoft.com/office/drawing/2014/main" id="{18F85F01-FDD2-420F-9AE1-62EE672281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6" name="正方形/長方形 405">
          <a:extLst>
            <a:ext uri="{FF2B5EF4-FFF2-40B4-BE49-F238E27FC236}">
              <a16:creationId xmlns:a16="http://schemas.microsoft.com/office/drawing/2014/main" id="{ADEBA05D-FA91-4495-B23C-0873FBAEC86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7" name="テキスト ボックス 406">
          <a:extLst>
            <a:ext uri="{FF2B5EF4-FFF2-40B4-BE49-F238E27FC236}">
              <a16:creationId xmlns:a16="http://schemas.microsoft.com/office/drawing/2014/main" id="{44B75E24-5025-45C9-8473-FFACB36613F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8" name="直線コネクタ 407">
          <a:extLst>
            <a:ext uri="{FF2B5EF4-FFF2-40B4-BE49-F238E27FC236}">
              <a16:creationId xmlns:a16="http://schemas.microsoft.com/office/drawing/2014/main" id="{1FF57218-118D-4EA6-8FD6-054D9F6EE1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09" name="テキスト ボックス 408">
          <a:extLst>
            <a:ext uri="{FF2B5EF4-FFF2-40B4-BE49-F238E27FC236}">
              <a16:creationId xmlns:a16="http://schemas.microsoft.com/office/drawing/2014/main" id="{FD259112-9ACC-407C-8A5C-D4C0574BA72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410" name="直線コネクタ 409">
          <a:extLst>
            <a:ext uri="{FF2B5EF4-FFF2-40B4-BE49-F238E27FC236}">
              <a16:creationId xmlns:a16="http://schemas.microsoft.com/office/drawing/2014/main" id="{E944061D-F5C5-485B-BA6F-203D72270C57}"/>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411" name="テキスト ボックス 410">
          <a:extLst>
            <a:ext uri="{FF2B5EF4-FFF2-40B4-BE49-F238E27FC236}">
              <a16:creationId xmlns:a16="http://schemas.microsoft.com/office/drawing/2014/main" id="{598836C8-6723-41EC-BEBA-2CED99ED9842}"/>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412" name="直線コネクタ 411">
          <a:extLst>
            <a:ext uri="{FF2B5EF4-FFF2-40B4-BE49-F238E27FC236}">
              <a16:creationId xmlns:a16="http://schemas.microsoft.com/office/drawing/2014/main" id="{3AB4E0E5-599B-4042-A1F1-940CA79CB571}"/>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413" name="テキスト ボックス 412">
          <a:extLst>
            <a:ext uri="{FF2B5EF4-FFF2-40B4-BE49-F238E27FC236}">
              <a16:creationId xmlns:a16="http://schemas.microsoft.com/office/drawing/2014/main" id="{D9F6DD2F-7EB3-43D9-87CB-222F1E81D3EF}"/>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414" name="直線コネクタ 413">
          <a:extLst>
            <a:ext uri="{FF2B5EF4-FFF2-40B4-BE49-F238E27FC236}">
              <a16:creationId xmlns:a16="http://schemas.microsoft.com/office/drawing/2014/main" id="{A1C9EC6B-A636-4B56-BD23-183E003CE171}"/>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415" name="テキスト ボックス 414">
          <a:extLst>
            <a:ext uri="{FF2B5EF4-FFF2-40B4-BE49-F238E27FC236}">
              <a16:creationId xmlns:a16="http://schemas.microsoft.com/office/drawing/2014/main" id="{237CE7A8-A337-4E9B-9C47-0CD2BCFB3EF7}"/>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6" name="直線コネクタ 415">
          <a:extLst>
            <a:ext uri="{FF2B5EF4-FFF2-40B4-BE49-F238E27FC236}">
              <a16:creationId xmlns:a16="http://schemas.microsoft.com/office/drawing/2014/main" id="{25FC2BFD-DEF2-495C-9784-14EF3C8BC9A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7" name="テキスト ボックス 416">
          <a:extLst>
            <a:ext uri="{FF2B5EF4-FFF2-40B4-BE49-F238E27FC236}">
              <a16:creationId xmlns:a16="http://schemas.microsoft.com/office/drawing/2014/main" id="{36EF6313-35CA-4F14-A3F6-6982B729AF4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418" name="直線コネクタ 417">
          <a:extLst>
            <a:ext uri="{FF2B5EF4-FFF2-40B4-BE49-F238E27FC236}">
              <a16:creationId xmlns:a16="http://schemas.microsoft.com/office/drawing/2014/main" id="{9D05376A-7986-4228-9D23-407F3032497E}"/>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419" name="テキスト ボックス 418">
          <a:extLst>
            <a:ext uri="{FF2B5EF4-FFF2-40B4-BE49-F238E27FC236}">
              <a16:creationId xmlns:a16="http://schemas.microsoft.com/office/drawing/2014/main" id="{DB177117-C665-4B04-9A8D-97CA1E9684F4}"/>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420" name="直線コネクタ 419">
          <a:extLst>
            <a:ext uri="{FF2B5EF4-FFF2-40B4-BE49-F238E27FC236}">
              <a16:creationId xmlns:a16="http://schemas.microsoft.com/office/drawing/2014/main" id="{CCE3530E-16B0-4DB9-BDFB-FCAC365CA338}"/>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421" name="テキスト ボックス 420">
          <a:extLst>
            <a:ext uri="{FF2B5EF4-FFF2-40B4-BE49-F238E27FC236}">
              <a16:creationId xmlns:a16="http://schemas.microsoft.com/office/drawing/2014/main" id="{428DD28F-02FA-4C0E-8C6B-F91C2576F889}"/>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422" name="直線コネクタ 421">
          <a:extLst>
            <a:ext uri="{FF2B5EF4-FFF2-40B4-BE49-F238E27FC236}">
              <a16:creationId xmlns:a16="http://schemas.microsoft.com/office/drawing/2014/main" id="{42646586-4263-41C2-B7B0-EB599098B58F}"/>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423" name="テキスト ボックス 422">
          <a:extLst>
            <a:ext uri="{FF2B5EF4-FFF2-40B4-BE49-F238E27FC236}">
              <a16:creationId xmlns:a16="http://schemas.microsoft.com/office/drawing/2014/main" id="{DE58431B-35EB-48E8-80D2-A31285081DD8}"/>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4" name="直線コネクタ 423">
          <a:extLst>
            <a:ext uri="{FF2B5EF4-FFF2-40B4-BE49-F238E27FC236}">
              <a16:creationId xmlns:a16="http://schemas.microsoft.com/office/drawing/2014/main" id="{125CA248-3BAB-4193-8B1E-A8E27ABB2B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425" name="テキスト ボックス 424">
          <a:extLst>
            <a:ext uri="{FF2B5EF4-FFF2-40B4-BE49-F238E27FC236}">
              <a16:creationId xmlns:a16="http://schemas.microsoft.com/office/drawing/2014/main" id="{A16798E7-DF5A-4ADE-8469-B0EC89B71741}"/>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6" name="【消防施設】&#10;有形固定資産減価償却率グラフ枠">
          <a:extLst>
            <a:ext uri="{FF2B5EF4-FFF2-40B4-BE49-F238E27FC236}">
              <a16:creationId xmlns:a16="http://schemas.microsoft.com/office/drawing/2014/main" id="{67227946-3FE2-44E6-AF84-C4465F311DC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427" name="直線コネクタ 426">
          <a:extLst>
            <a:ext uri="{FF2B5EF4-FFF2-40B4-BE49-F238E27FC236}">
              <a16:creationId xmlns:a16="http://schemas.microsoft.com/office/drawing/2014/main" id="{021FE9EA-4B51-463F-8540-5D7F43A901AF}"/>
            </a:ext>
          </a:extLst>
        </xdr:cNvPr>
        <xdr:cNvCxnSpPr/>
      </xdr:nvCxnSpPr>
      <xdr:spPr>
        <a:xfrm flipV="1">
          <a:off x="16318864" y="13385482"/>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428" name="【消防施設】&#10;有形固定資産減価償却率最小値テキスト">
          <a:extLst>
            <a:ext uri="{FF2B5EF4-FFF2-40B4-BE49-F238E27FC236}">
              <a16:creationId xmlns:a16="http://schemas.microsoft.com/office/drawing/2014/main" id="{0328FADF-E48D-4F85-9F2C-190FAFA002FF}"/>
            </a:ext>
          </a:extLst>
        </xdr:cNvPr>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429" name="直線コネクタ 428">
          <a:extLst>
            <a:ext uri="{FF2B5EF4-FFF2-40B4-BE49-F238E27FC236}">
              <a16:creationId xmlns:a16="http://schemas.microsoft.com/office/drawing/2014/main" id="{27BA8F02-101C-4759-917E-8ECD94DA0294}"/>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430" name="【消防施設】&#10;有形固定資産減価償却率最大値テキスト">
          <a:extLst>
            <a:ext uri="{FF2B5EF4-FFF2-40B4-BE49-F238E27FC236}">
              <a16:creationId xmlns:a16="http://schemas.microsoft.com/office/drawing/2014/main" id="{36BC6782-4C12-4DD5-8312-2FFD7B23AC34}"/>
            </a:ext>
          </a:extLst>
        </xdr:cNvPr>
        <xdr:cNvSpPr txBox="1"/>
      </xdr:nvSpPr>
      <xdr:spPr>
        <a:xfrm>
          <a:off x="16357600" y="1316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431" name="直線コネクタ 430">
          <a:extLst>
            <a:ext uri="{FF2B5EF4-FFF2-40B4-BE49-F238E27FC236}">
              <a16:creationId xmlns:a16="http://schemas.microsoft.com/office/drawing/2014/main" id="{83E5FE4E-DD3E-4437-8060-83265C351B2E}"/>
            </a:ext>
          </a:extLst>
        </xdr:cNvPr>
        <xdr:cNvCxnSpPr/>
      </xdr:nvCxnSpPr>
      <xdr:spPr>
        <a:xfrm>
          <a:off x="16230600" y="1338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145750</xdr:rowOff>
    </xdr:from>
    <xdr:ext cx="405111" cy="259045"/>
    <xdr:sp macro="" textlink="">
      <xdr:nvSpPr>
        <xdr:cNvPr id="432" name="【消防施設】&#10;有形固定資産減価償却率平均値テキスト">
          <a:extLst>
            <a:ext uri="{FF2B5EF4-FFF2-40B4-BE49-F238E27FC236}">
              <a16:creationId xmlns:a16="http://schemas.microsoft.com/office/drawing/2014/main" id="{28746463-2DF9-4D4D-B0F1-CFAEA02B2AA7}"/>
            </a:ext>
          </a:extLst>
        </xdr:cNvPr>
        <xdr:cNvSpPr txBox="1"/>
      </xdr:nvSpPr>
      <xdr:spPr>
        <a:xfrm>
          <a:off x="16357600" y="14033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433" name="フローチャート: 判断 432">
          <a:extLst>
            <a:ext uri="{FF2B5EF4-FFF2-40B4-BE49-F238E27FC236}">
              <a16:creationId xmlns:a16="http://schemas.microsoft.com/office/drawing/2014/main" id="{DF0D9BE1-352E-4EFA-A8B8-45112F6D0847}"/>
            </a:ext>
          </a:extLst>
        </xdr:cNvPr>
        <xdr:cNvSpPr/>
      </xdr:nvSpPr>
      <xdr:spPr>
        <a:xfrm>
          <a:off x="16268700" y="140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434" name="フローチャート: 判断 433">
          <a:extLst>
            <a:ext uri="{FF2B5EF4-FFF2-40B4-BE49-F238E27FC236}">
              <a16:creationId xmlns:a16="http://schemas.microsoft.com/office/drawing/2014/main" id="{85FFEC7D-E60D-43AF-972A-28900E9DFECC}"/>
            </a:ext>
          </a:extLst>
        </xdr:cNvPr>
        <xdr:cNvSpPr/>
      </xdr:nvSpPr>
      <xdr:spPr>
        <a:xfrm>
          <a:off x="154305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435" name="フローチャート: 判断 434">
          <a:extLst>
            <a:ext uri="{FF2B5EF4-FFF2-40B4-BE49-F238E27FC236}">
              <a16:creationId xmlns:a16="http://schemas.microsoft.com/office/drawing/2014/main" id="{6352E455-90E2-4054-B72C-B9ABCC247DD4}"/>
            </a:ext>
          </a:extLst>
        </xdr:cNvPr>
        <xdr:cNvSpPr/>
      </xdr:nvSpPr>
      <xdr:spPr>
        <a:xfrm>
          <a:off x="14541500" y="1399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436" name="フローチャート: 判断 435">
          <a:extLst>
            <a:ext uri="{FF2B5EF4-FFF2-40B4-BE49-F238E27FC236}">
              <a16:creationId xmlns:a16="http://schemas.microsoft.com/office/drawing/2014/main" id="{7B7E9168-5BB8-4F3F-9E4D-675A3332E133}"/>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437" name="フローチャート: 判断 436">
          <a:extLst>
            <a:ext uri="{FF2B5EF4-FFF2-40B4-BE49-F238E27FC236}">
              <a16:creationId xmlns:a16="http://schemas.microsoft.com/office/drawing/2014/main" id="{14C75C98-0074-4049-98B9-1D4317A4725D}"/>
            </a:ext>
          </a:extLst>
        </xdr:cNvPr>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8" name="テキスト ボックス 437">
          <a:extLst>
            <a:ext uri="{FF2B5EF4-FFF2-40B4-BE49-F238E27FC236}">
              <a16:creationId xmlns:a16="http://schemas.microsoft.com/office/drawing/2014/main" id="{9E924B41-69DA-4E13-9974-757D848C11F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9" name="テキスト ボックス 438">
          <a:extLst>
            <a:ext uri="{FF2B5EF4-FFF2-40B4-BE49-F238E27FC236}">
              <a16:creationId xmlns:a16="http://schemas.microsoft.com/office/drawing/2014/main" id="{EA732C1E-F034-4CFB-8A5F-7BE3A5D1735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32656815-5AD3-46C5-A634-C6D135DA3AF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DE8211D8-6929-433E-964D-ACBCBDECB11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7CA6213F-AFA5-4AEB-AAF2-D47B6845958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24448</xdr:rowOff>
    </xdr:from>
    <xdr:to>
      <xdr:col>85</xdr:col>
      <xdr:colOff>177800</xdr:colOff>
      <xdr:row>81</xdr:row>
      <xdr:rowOff>126048</xdr:rowOff>
    </xdr:to>
    <xdr:sp macro="" textlink="">
      <xdr:nvSpPr>
        <xdr:cNvPr id="443" name="楕円 442">
          <a:extLst>
            <a:ext uri="{FF2B5EF4-FFF2-40B4-BE49-F238E27FC236}">
              <a16:creationId xmlns:a16="http://schemas.microsoft.com/office/drawing/2014/main" id="{C79790FE-02F1-4AE9-8103-F215337A0B42}"/>
            </a:ext>
          </a:extLst>
        </xdr:cNvPr>
        <xdr:cNvSpPr/>
      </xdr:nvSpPr>
      <xdr:spPr>
        <a:xfrm>
          <a:off x="16268700" y="1391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47325</xdr:rowOff>
    </xdr:from>
    <xdr:ext cx="405111" cy="259045"/>
    <xdr:sp macro="" textlink="">
      <xdr:nvSpPr>
        <xdr:cNvPr id="444" name="【消防施設】&#10;有形固定資産減価償却率該当値テキスト">
          <a:extLst>
            <a:ext uri="{FF2B5EF4-FFF2-40B4-BE49-F238E27FC236}">
              <a16:creationId xmlns:a16="http://schemas.microsoft.com/office/drawing/2014/main" id="{5275276D-37DF-4D53-AC5A-C6890A025D46}"/>
            </a:ext>
          </a:extLst>
        </xdr:cNvPr>
        <xdr:cNvSpPr txBox="1"/>
      </xdr:nvSpPr>
      <xdr:spPr>
        <a:xfrm>
          <a:off x="16357600" y="13763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47307</xdr:rowOff>
    </xdr:from>
    <xdr:to>
      <xdr:col>81</xdr:col>
      <xdr:colOff>101600</xdr:colOff>
      <xdr:row>81</xdr:row>
      <xdr:rowOff>148907</xdr:rowOff>
    </xdr:to>
    <xdr:sp macro="" textlink="">
      <xdr:nvSpPr>
        <xdr:cNvPr id="445" name="楕円 444">
          <a:extLst>
            <a:ext uri="{FF2B5EF4-FFF2-40B4-BE49-F238E27FC236}">
              <a16:creationId xmlns:a16="http://schemas.microsoft.com/office/drawing/2014/main" id="{61A34B6D-956F-49D6-AD0D-16EC543CA424}"/>
            </a:ext>
          </a:extLst>
        </xdr:cNvPr>
        <xdr:cNvSpPr/>
      </xdr:nvSpPr>
      <xdr:spPr>
        <a:xfrm>
          <a:off x="15430500" y="1393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75248</xdr:rowOff>
    </xdr:from>
    <xdr:to>
      <xdr:col>85</xdr:col>
      <xdr:colOff>127000</xdr:colOff>
      <xdr:row>81</xdr:row>
      <xdr:rowOff>98107</xdr:rowOff>
    </xdr:to>
    <xdr:cxnSp macro="">
      <xdr:nvCxnSpPr>
        <xdr:cNvPr id="446" name="直線コネクタ 445">
          <a:extLst>
            <a:ext uri="{FF2B5EF4-FFF2-40B4-BE49-F238E27FC236}">
              <a16:creationId xmlns:a16="http://schemas.microsoft.com/office/drawing/2014/main" id="{65047AA8-98D8-498A-AAFD-0E88178018A7}"/>
            </a:ext>
          </a:extLst>
        </xdr:cNvPr>
        <xdr:cNvCxnSpPr/>
      </xdr:nvCxnSpPr>
      <xdr:spPr>
        <a:xfrm flipV="1">
          <a:off x="15481300" y="1396269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1588</xdr:rowOff>
    </xdr:from>
    <xdr:to>
      <xdr:col>76</xdr:col>
      <xdr:colOff>165100</xdr:colOff>
      <xdr:row>81</xdr:row>
      <xdr:rowOff>103188</xdr:rowOff>
    </xdr:to>
    <xdr:sp macro="" textlink="">
      <xdr:nvSpPr>
        <xdr:cNvPr id="447" name="楕円 446">
          <a:extLst>
            <a:ext uri="{FF2B5EF4-FFF2-40B4-BE49-F238E27FC236}">
              <a16:creationId xmlns:a16="http://schemas.microsoft.com/office/drawing/2014/main" id="{ADCB2A47-157A-492D-8B03-AFFF5DBBDBE6}"/>
            </a:ext>
          </a:extLst>
        </xdr:cNvPr>
        <xdr:cNvSpPr/>
      </xdr:nvSpPr>
      <xdr:spPr>
        <a:xfrm>
          <a:off x="14541500" y="1388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52388</xdr:rowOff>
    </xdr:from>
    <xdr:to>
      <xdr:col>81</xdr:col>
      <xdr:colOff>50800</xdr:colOff>
      <xdr:row>81</xdr:row>
      <xdr:rowOff>98107</xdr:rowOff>
    </xdr:to>
    <xdr:cxnSp macro="">
      <xdr:nvCxnSpPr>
        <xdr:cNvPr id="448" name="直線コネクタ 447">
          <a:extLst>
            <a:ext uri="{FF2B5EF4-FFF2-40B4-BE49-F238E27FC236}">
              <a16:creationId xmlns:a16="http://schemas.microsoft.com/office/drawing/2014/main" id="{E7CE5ECC-186F-4F7A-89ED-9C4F0F96589D}"/>
            </a:ext>
          </a:extLst>
        </xdr:cNvPr>
        <xdr:cNvCxnSpPr/>
      </xdr:nvCxnSpPr>
      <xdr:spPr>
        <a:xfrm>
          <a:off x="14592300" y="1393983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1588</xdr:rowOff>
    </xdr:from>
    <xdr:to>
      <xdr:col>67</xdr:col>
      <xdr:colOff>101600</xdr:colOff>
      <xdr:row>86</xdr:row>
      <xdr:rowOff>103188</xdr:rowOff>
    </xdr:to>
    <xdr:sp macro="" textlink="">
      <xdr:nvSpPr>
        <xdr:cNvPr id="449" name="楕円 448">
          <a:extLst>
            <a:ext uri="{FF2B5EF4-FFF2-40B4-BE49-F238E27FC236}">
              <a16:creationId xmlns:a16="http://schemas.microsoft.com/office/drawing/2014/main" id="{247E88D2-144E-47AA-9CEF-DEB5D055A384}"/>
            </a:ext>
          </a:extLst>
        </xdr:cNvPr>
        <xdr:cNvSpPr/>
      </xdr:nvSpPr>
      <xdr:spPr>
        <a:xfrm>
          <a:off x="12763500" y="147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60025</xdr:rowOff>
    </xdr:from>
    <xdr:ext cx="405111" cy="259045"/>
    <xdr:sp macro="" textlink="">
      <xdr:nvSpPr>
        <xdr:cNvPr id="450" name="n_1aveValue【消防施設】&#10;有形固定資産減価償却率">
          <a:extLst>
            <a:ext uri="{FF2B5EF4-FFF2-40B4-BE49-F238E27FC236}">
              <a16:creationId xmlns:a16="http://schemas.microsoft.com/office/drawing/2014/main" id="{FBD5D804-2BEE-45FD-A0A3-048EF381B5A2}"/>
            </a:ext>
          </a:extLst>
        </xdr:cNvPr>
        <xdr:cNvSpPr txBox="1"/>
      </xdr:nvSpPr>
      <xdr:spPr>
        <a:xfrm>
          <a:off x="15266044" y="1411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31450</xdr:rowOff>
    </xdr:from>
    <xdr:ext cx="405111" cy="259045"/>
    <xdr:sp macro="" textlink="">
      <xdr:nvSpPr>
        <xdr:cNvPr id="451" name="n_2aveValue【消防施設】&#10;有形固定資産減価償却率">
          <a:extLst>
            <a:ext uri="{FF2B5EF4-FFF2-40B4-BE49-F238E27FC236}">
              <a16:creationId xmlns:a16="http://schemas.microsoft.com/office/drawing/2014/main" id="{14595DA6-884F-4676-BA96-F9E1E9B6AE81}"/>
            </a:ext>
          </a:extLst>
        </xdr:cNvPr>
        <xdr:cNvSpPr txBox="1"/>
      </xdr:nvSpPr>
      <xdr:spPr>
        <a:xfrm>
          <a:off x="14389744" y="1409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452" name="n_3aveValue【消防施設】&#10;有形固定資産減価償却率">
          <a:extLst>
            <a:ext uri="{FF2B5EF4-FFF2-40B4-BE49-F238E27FC236}">
              <a16:creationId xmlns:a16="http://schemas.microsoft.com/office/drawing/2014/main" id="{9F2F0397-1CAF-4B6C-92C6-DE8FAB6D5A44}"/>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453" name="n_4aveValue【消防施設】&#10;有形固定資産減価償却率">
          <a:extLst>
            <a:ext uri="{FF2B5EF4-FFF2-40B4-BE49-F238E27FC236}">
              <a16:creationId xmlns:a16="http://schemas.microsoft.com/office/drawing/2014/main" id="{1F808099-FAE7-4FBF-83FD-4C43D2A046CD}"/>
            </a:ext>
          </a:extLst>
        </xdr:cNvPr>
        <xdr:cNvSpPr txBox="1"/>
      </xdr:nvSpPr>
      <xdr:spPr>
        <a:xfrm>
          <a:off x="12611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165434</xdr:rowOff>
    </xdr:from>
    <xdr:ext cx="405111" cy="259045"/>
    <xdr:sp macro="" textlink="">
      <xdr:nvSpPr>
        <xdr:cNvPr id="454" name="n_1mainValue【消防施設】&#10;有形固定資産減価償却率">
          <a:extLst>
            <a:ext uri="{FF2B5EF4-FFF2-40B4-BE49-F238E27FC236}">
              <a16:creationId xmlns:a16="http://schemas.microsoft.com/office/drawing/2014/main" id="{32D55B3B-EE73-42B0-B2EA-071B3DCE470D}"/>
            </a:ext>
          </a:extLst>
        </xdr:cNvPr>
        <xdr:cNvSpPr txBox="1"/>
      </xdr:nvSpPr>
      <xdr:spPr>
        <a:xfrm>
          <a:off x="15266044" y="13709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119715</xdr:rowOff>
    </xdr:from>
    <xdr:ext cx="405111" cy="259045"/>
    <xdr:sp macro="" textlink="">
      <xdr:nvSpPr>
        <xdr:cNvPr id="455" name="n_2mainValue【消防施設】&#10;有形固定資産減価償却率">
          <a:extLst>
            <a:ext uri="{FF2B5EF4-FFF2-40B4-BE49-F238E27FC236}">
              <a16:creationId xmlns:a16="http://schemas.microsoft.com/office/drawing/2014/main" id="{1426A8AD-D3C7-49AC-9E90-0E9744274387}"/>
            </a:ext>
          </a:extLst>
        </xdr:cNvPr>
        <xdr:cNvSpPr txBox="1"/>
      </xdr:nvSpPr>
      <xdr:spPr>
        <a:xfrm>
          <a:off x="14389744" y="1366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94315</xdr:rowOff>
    </xdr:from>
    <xdr:ext cx="405111" cy="259045"/>
    <xdr:sp macro="" textlink="">
      <xdr:nvSpPr>
        <xdr:cNvPr id="456" name="n_4mainValue【消防施設】&#10;有形固定資産減価償却率">
          <a:extLst>
            <a:ext uri="{FF2B5EF4-FFF2-40B4-BE49-F238E27FC236}">
              <a16:creationId xmlns:a16="http://schemas.microsoft.com/office/drawing/2014/main" id="{D5DFA7DD-1412-4B71-95FC-62AF4D0B1E27}"/>
            </a:ext>
          </a:extLst>
        </xdr:cNvPr>
        <xdr:cNvSpPr txBox="1"/>
      </xdr:nvSpPr>
      <xdr:spPr>
        <a:xfrm>
          <a:off x="12611744" y="1483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7" name="正方形/長方形 456">
          <a:extLst>
            <a:ext uri="{FF2B5EF4-FFF2-40B4-BE49-F238E27FC236}">
              <a16:creationId xmlns:a16="http://schemas.microsoft.com/office/drawing/2014/main" id="{F988154D-59D5-4F50-9CF1-A5BC96FE52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8" name="正方形/長方形 457">
          <a:extLst>
            <a:ext uri="{FF2B5EF4-FFF2-40B4-BE49-F238E27FC236}">
              <a16:creationId xmlns:a16="http://schemas.microsoft.com/office/drawing/2014/main" id="{57459308-9769-4CE7-A3AA-050D5734243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9" name="正方形/長方形 458">
          <a:extLst>
            <a:ext uri="{FF2B5EF4-FFF2-40B4-BE49-F238E27FC236}">
              <a16:creationId xmlns:a16="http://schemas.microsoft.com/office/drawing/2014/main" id="{8F15E766-4F78-48EE-9E25-88B572786B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0" name="正方形/長方形 459">
          <a:extLst>
            <a:ext uri="{FF2B5EF4-FFF2-40B4-BE49-F238E27FC236}">
              <a16:creationId xmlns:a16="http://schemas.microsoft.com/office/drawing/2014/main" id="{35C9B0DE-B688-426A-8018-8C17C2745E9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1" name="正方形/長方形 460">
          <a:extLst>
            <a:ext uri="{FF2B5EF4-FFF2-40B4-BE49-F238E27FC236}">
              <a16:creationId xmlns:a16="http://schemas.microsoft.com/office/drawing/2014/main" id="{C6105A24-6634-453F-9ADB-1D0A86BEE0E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2" name="正方形/長方形 461">
          <a:extLst>
            <a:ext uri="{FF2B5EF4-FFF2-40B4-BE49-F238E27FC236}">
              <a16:creationId xmlns:a16="http://schemas.microsoft.com/office/drawing/2014/main" id="{920332A7-9BAB-4E36-93C6-A7A292F105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3" name="正方形/長方形 462">
          <a:extLst>
            <a:ext uri="{FF2B5EF4-FFF2-40B4-BE49-F238E27FC236}">
              <a16:creationId xmlns:a16="http://schemas.microsoft.com/office/drawing/2014/main" id="{7C924808-7EB6-4258-9D07-80EBE8EB84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4" name="正方形/長方形 463">
          <a:extLst>
            <a:ext uri="{FF2B5EF4-FFF2-40B4-BE49-F238E27FC236}">
              <a16:creationId xmlns:a16="http://schemas.microsoft.com/office/drawing/2014/main" id="{E5EE98DC-70D9-4731-AA39-56CF801D95E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5" name="テキスト ボックス 464">
          <a:extLst>
            <a:ext uri="{FF2B5EF4-FFF2-40B4-BE49-F238E27FC236}">
              <a16:creationId xmlns:a16="http://schemas.microsoft.com/office/drawing/2014/main" id="{1589C210-1B2C-4D27-BEDB-D6B253A5458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6" name="直線コネクタ 465">
          <a:extLst>
            <a:ext uri="{FF2B5EF4-FFF2-40B4-BE49-F238E27FC236}">
              <a16:creationId xmlns:a16="http://schemas.microsoft.com/office/drawing/2014/main" id="{012A896C-1905-4B37-A607-C22E2264E86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67" name="直線コネクタ 466">
          <a:extLst>
            <a:ext uri="{FF2B5EF4-FFF2-40B4-BE49-F238E27FC236}">
              <a16:creationId xmlns:a16="http://schemas.microsoft.com/office/drawing/2014/main" id="{60BE5FF2-2193-45AB-B2CE-AE045B8DB28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68" name="テキスト ボックス 467">
          <a:extLst>
            <a:ext uri="{FF2B5EF4-FFF2-40B4-BE49-F238E27FC236}">
              <a16:creationId xmlns:a16="http://schemas.microsoft.com/office/drawing/2014/main" id="{AE5C2023-2C56-44D1-9587-4B7E3407831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69" name="直線コネクタ 468">
          <a:extLst>
            <a:ext uri="{FF2B5EF4-FFF2-40B4-BE49-F238E27FC236}">
              <a16:creationId xmlns:a16="http://schemas.microsoft.com/office/drawing/2014/main" id="{32F4C307-EEC5-426F-AA38-08639F29C30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0" name="テキスト ボックス 469">
          <a:extLst>
            <a:ext uri="{FF2B5EF4-FFF2-40B4-BE49-F238E27FC236}">
              <a16:creationId xmlns:a16="http://schemas.microsoft.com/office/drawing/2014/main" id="{052AF738-797F-49AF-9463-42B66DAB63A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1" name="直線コネクタ 470">
          <a:extLst>
            <a:ext uri="{FF2B5EF4-FFF2-40B4-BE49-F238E27FC236}">
              <a16:creationId xmlns:a16="http://schemas.microsoft.com/office/drawing/2014/main" id="{814ACCE4-6990-4579-B5C2-D26AF6C06D2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2" name="テキスト ボックス 471">
          <a:extLst>
            <a:ext uri="{FF2B5EF4-FFF2-40B4-BE49-F238E27FC236}">
              <a16:creationId xmlns:a16="http://schemas.microsoft.com/office/drawing/2014/main" id="{244E1CD4-29BB-453D-9777-0F9EC676070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73" name="直線コネクタ 472">
          <a:extLst>
            <a:ext uri="{FF2B5EF4-FFF2-40B4-BE49-F238E27FC236}">
              <a16:creationId xmlns:a16="http://schemas.microsoft.com/office/drawing/2014/main" id="{A3D8372B-435C-43CF-99A3-6BA138167B5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74" name="テキスト ボックス 473">
          <a:extLst>
            <a:ext uri="{FF2B5EF4-FFF2-40B4-BE49-F238E27FC236}">
              <a16:creationId xmlns:a16="http://schemas.microsoft.com/office/drawing/2014/main" id="{6E172325-BCA5-487C-81B9-E6B415C28FF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75" name="直線コネクタ 474">
          <a:extLst>
            <a:ext uri="{FF2B5EF4-FFF2-40B4-BE49-F238E27FC236}">
              <a16:creationId xmlns:a16="http://schemas.microsoft.com/office/drawing/2014/main" id="{B16863C1-5789-4FBB-AEA5-C53E3098E6F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76" name="テキスト ボックス 475">
          <a:extLst>
            <a:ext uri="{FF2B5EF4-FFF2-40B4-BE49-F238E27FC236}">
              <a16:creationId xmlns:a16="http://schemas.microsoft.com/office/drawing/2014/main" id="{3539C1FB-B3E4-49FB-85D9-D204EAB08AD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7" name="直線コネクタ 476">
          <a:extLst>
            <a:ext uri="{FF2B5EF4-FFF2-40B4-BE49-F238E27FC236}">
              <a16:creationId xmlns:a16="http://schemas.microsoft.com/office/drawing/2014/main" id="{EAA9D6F9-F409-4777-92FE-6B66BB23EB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8" name="テキスト ボックス 477">
          <a:extLst>
            <a:ext uri="{FF2B5EF4-FFF2-40B4-BE49-F238E27FC236}">
              <a16:creationId xmlns:a16="http://schemas.microsoft.com/office/drawing/2014/main" id="{D7AFF21B-67FC-460C-82CA-BED92A80C09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79" name="【消防施設】&#10;一人当たり面積グラフ枠">
          <a:extLst>
            <a:ext uri="{FF2B5EF4-FFF2-40B4-BE49-F238E27FC236}">
              <a16:creationId xmlns:a16="http://schemas.microsoft.com/office/drawing/2014/main" id="{8A9BDD39-DBC9-4664-B619-163F6142A8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480" name="直線コネクタ 479">
          <a:extLst>
            <a:ext uri="{FF2B5EF4-FFF2-40B4-BE49-F238E27FC236}">
              <a16:creationId xmlns:a16="http://schemas.microsoft.com/office/drawing/2014/main" id="{8479FA17-0D98-451B-8A0A-7ABA9FAD50C9}"/>
            </a:ext>
          </a:extLst>
        </xdr:cNvPr>
        <xdr:cNvCxnSpPr/>
      </xdr:nvCxnSpPr>
      <xdr:spPr>
        <a:xfrm flipV="1">
          <a:off x="22160864" y="13325475"/>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481" name="【消防施設】&#10;一人当たり面積最小値テキスト">
          <a:extLst>
            <a:ext uri="{FF2B5EF4-FFF2-40B4-BE49-F238E27FC236}">
              <a16:creationId xmlns:a16="http://schemas.microsoft.com/office/drawing/2014/main" id="{AFCF61FD-E6AD-469A-8B89-90AD5C9D5C29}"/>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482" name="直線コネクタ 481">
          <a:extLst>
            <a:ext uri="{FF2B5EF4-FFF2-40B4-BE49-F238E27FC236}">
              <a16:creationId xmlns:a16="http://schemas.microsoft.com/office/drawing/2014/main" id="{DEF027A6-3000-42CC-964B-6FD755F3735C}"/>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483" name="【消防施設】&#10;一人当たり面積最大値テキスト">
          <a:extLst>
            <a:ext uri="{FF2B5EF4-FFF2-40B4-BE49-F238E27FC236}">
              <a16:creationId xmlns:a16="http://schemas.microsoft.com/office/drawing/2014/main" id="{2683838A-811F-42B1-86F9-60A8769BF4C3}"/>
            </a:ext>
          </a:extLst>
        </xdr:cNvPr>
        <xdr:cNvSpPr txBox="1"/>
      </xdr:nvSpPr>
      <xdr:spPr>
        <a:xfrm>
          <a:off x="22199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484" name="直線コネクタ 483">
          <a:extLst>
            <a:ext uri="{FF2B5EF4-FFF2-40B4-BE49-F238E27FC236}">
              <a16:creationId xmlns:a16="http://schemas.microsoft.com/office/drawing/2014/main" id="{4C52CB0D-5AA6-487D-90E2-8F4AC81AA027}"/>
            </a:ext>
          </a:extLst>
        </xdr:cNvPr>
        <xdr:cNvCxnSpPr/>
      </xdr:nvCxnSpPr>
      <xdr:spPr>
        <a:xfrm>
          <a:off x="22072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95266</xdr:rowOff>
    </xdr:from>
    <xdr:ext cx="469744" cy="259045"/>
    <xdr:sp macro="" textlink="">
      <xdr:nvSpPr>
        <xdr:cNvPr id="485" name="【消防施設】&#10;一人当たり面積平均値テキスト">
          <a:extLst>
            <a:ext uri="{FF2B5EF4-FFF2-40B4-BE49-F238E27FC236}">
              <a16:creationId xmlns:a16="http://schemas.microsoft.com/office/drawing/2014/main" id="{171F0473-ECC0-4B57-96B0-EF25AF31D06F}"/>
            </a:ext>
          </a:extLst>
        </xdr:cNvPr>
        <xdr:cNvSpPr txBox="1"/>
      </xdr:nvSpPr>
      <xdr:spPr>
        <a:xfrm>
          <a:off x="22199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486" name="フローチャート: 判断 485">
          <a:extLst>
            <a:ext uri="{FF2B5EF4-FFF2-40B4-BE49-F238E27FC236}">
              <a16:creationId xmlns:a16="http://schemas.microsoft.com/office/drawing/2014/main" id="{DA0F81DC-7932-4410-850C-99C5F4486443}"/>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487" name="フローチャート: 判断 486">
          <a:extLst>
            <a:ext uri="{FF2B5EF4-FFF2-40B4-BE49-F238E27FC236}">
              <a16:creationId xmlns:a16="http://schemas.microsoft.com/office/drawing/2014/main" id="{C1EA89D3-795F-4178-A27C-9A28E93C1C4B}"/>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488" name="フローチャート: 判断 487">
          <a:extLst>
            <a:ext uri="{FF2B5EF4-FFF2-40B4-BE49-F238E27FC236}">
              <a16:creationId xmlns:a16="http://schemas.microsoft.com/office/drawing/2014/main" id="{1B1FA2E7-B1F5-4671-A4B3-D6B11F8349FC}"/>
            </a:ext>
          </a:extLst>
        </xdr:cNvPr>
        <xdr:cNvSpPr/>
      </xdr:nvSpPr>
      <xdr:spPr>
        <a:xfrm>
          <a:off x="20383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489" name="フローチャート: 判断 488">
          <a:extLst>
            <a:ext uri="{FF2B5EF4-FFF2-40B4-BE49-F238E27FC236}">
              <a16:creationId xmlns:a16="http://schemas.microsoft.com/office/drawing/2014/main" id="{ED839A7C-57CB-4325-8F81-4B074BA4AFAB}"/>
            </a:ext>
          </a:extLst>
        </xdr:cNvPr>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490" name="フローチャート: 判断 489">
          <a:extLst>
            <a:ext uri="{FF2B5EF4-FFF2-40B4-BE49-F238E27FC236}">
              <a16:creationId xmlns:a16="http://schemas.microsoft.com/office/drawing/2014/main" id="{F026B133-2D47-4804-BD97-116513E3073E}"/>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651F3F70-A0C5-40BE-9F74-3CA7B3897C8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E1066C28-A868-4AF6-A380-99A9EDB06F5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7A7D3D93-EBCA-4DD8-BB28-A21E8D6BCE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85E87CC0-81FA-4500-B00B-5FEE707850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80040104-9E15-4CD2-8A80-2A12AD9615C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73025</xdr:rowOff>
    </xdr:from>
    <xdr:to>
      <xdr:col>116</xdr:col>
      <xdr:colOff>114300</xdr:colOff>
      <xdr:row>78</xdr:row>
      <xdr:rowOff>3175</xdr:rowOff>
    </xdr:to>
    <xdr:sp macro="" textlink="">
      <xdr:nvSpPr>
        <xdr:cNvPr id="496" name="楕円 495">
          <a:extLst>
            <a:ext uri="{FF2B5EF4-FFF2-40B4-BE49-F238E27FC236}">
              <a16:creationId xmlns:a16="http://schemas.microsoft.com/office/drawing/2014/main" id="{35CCA6E6-C1A3-4F89-A334-ACCB348800D7}"/>
            </a:ext>
          </a:extLst>
        </xdr:cNvPr>
        <xdr:cNvSpPr/>
      </xdr:nvSpPr>
      <xdr:spPr>
        <a:xfrm>
          <a:off x="221107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26052</xdr:rowOff>
    </xdr:from>
    <xdr:ext cx="469744" cy="259045"/>
    <xdr:sp macro="" textlink="">
      <xdr:nvSpPr>
        <xdr:cNvPr id="497" name="【消防施設】&#10;一人当たり面積該当値テキスト">
          <a:extLst>
            <a:ext uri="{FF2B5EF4-FFF2-40B4-BE49-F238E27FC236}">
              <a16:creationId xmlns:a16="http://schemas.microsoft.com/office/drawing/2014/main" id="{B96FCF14-E5A8-473A-8BCA-15906CF301AE}"/>
            </a:ext>
          </a:extLst>
        </xdr:cNvPr>
        <xdr:cNvSpPr txBox="1"/>
      </xdr:nvSpPr>
      <xdr:spPr>
        <a:xfrm>
          <a:off x="22199600" y="1322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10161</xdr:rowOff>
    </xdr:from>
    <xdr:to>
      <xdr:col>112</xdr:col>
      <xdr:colOff>38100</xdr:colOff>
      <xdr:row>79</xdr:row>
      <xdr:rowOff>111761</xdr:rowOff>
    </xdr:to>
    <xdr:sp macro="" textlink="">
      <xdr:nvSpPr>
        <xdr:cNvPr id="498" name="楕円 497">
          <a:extLst>
            <a:ext uri="{FF2B5EF4-FFF2-40B4-BE49-F238E27FC236}">
              <a16:creationId xmlns:a16="http://schemas.microsoft.com/office/drawing/2014/main" id="{33CC1440-EA17-4C44-8990-55FC9C2A25ED}"/>
            </a:ext>
          </a:extLst>
        </xdr:cNvPr>
        <xdr:cNvSpPr/>
      </xdr:nvSpPr>
      <xdr:spPr>
        <a:xfrm>
          <a:off x="21272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123825</xdr:rowOff>
    </xdr:from>
    <xdr:to>
      <xdr:col>116</xdr:col>
      <xdr:colOff>63500</xdr:colOff>
      <xdr:row>79</xdr:row>
      <xdr:rowOff>60961</xdr:rowOff>
    </xdr:to>
    <xdr:cxnSp macro="">
      <xdr:nvCxnSpPr>
        <xdr:cNvPr id="499" name="直線コネクタ 498">
          <a:extLst>
            <a:ext uri="{FF2B5EF4-FFF2-40B4-BE49-F238E27FC236}">
              <a16:creationId xmlns:a16="http://schemas.microsoft.com/office/drawing/2014/main" id="{CD83D165-594D-4188-94AA-5F54789FFD64}"/>
            </a:ext>
          </a:extLst>
        </xdr:cNvPr>
        <xdr:cNvCxnSpPr/>
      </xdr:nvCxnSpPr>
      <xdr:spPr>
        <a:xfrm flipV="1">
          <a:off x="21323300" y="13325475"/>
          <a:ext cx="838200" cy="2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27305</xdr:rowOff>
    </xdr:from>
    <xdr:to>
      <xdr:col>107</xdr:col>
      <xdr:colOff>101600</xdr:colOff>
      <xdr:row>79</xdr:row>
      <xdr:rowOff>128905</xdr:rowOff>
    </xdr:to>
    <xdr:sp macro="" textlink="">
      <xdr:nvSpPr>
        <xdr:cNvPr id="500" name="楕円 499">
          <a:extLst>
            <a:ext uri="{FF2B5EF4-FFF2-40B4-BE49-F238E27FC236}">
              <a16:creationId xmlns:a16="http://schemas.microsoft.com/office/drawing/2014/main" id="{6F3CA81A-4498-4F6F-B469-AE8CA7A98E49}"/>
            </a:ext>
          </a:extLst>
        </xdr:cNvPr>
        <xdr:cNvSpPr/>
      </xdr:nvSpPr>
      <xdr:spPr>
        <a:xfrm>
          <a:off x="20383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60961</xdr:rowOff>
    </xdr:from>
    <xdr:to>
      <xdr:col>111</xdr:col>
      <xdr:colOff>177800</xdr:colOff>
      <xdr:row>79</xdr:row>
      <xdr:rowOff>78105</xdr:rowOff>
    </xdr:to>
    <xdr:cxnSp macro="">
      <xdr:nvCxnSpPr>
        <xdr:cNvPr id="501" name="直線コネクタ 500">
          <a:extLst>
            <a:ext uri="{FF2B5EF4-FFF2-40B4-BE49-F238E27FC236}">
              <a16:creationId xmlns:a16="http://schemas.microsoft.com/office/drawing/2014/main" id="{3DB0D39A-C120-44F5-A1E3-CE5C1363AF79}"/>
            </a:ext>
          </a:extLst>
        </xdr:cNvPr>
        <xdr:cNvCxnSpPr/>
      </xdr:nvCxnSpPr>
      <xdr:spPr>
        <a:xfrm flipV="1">
          <a:off x="20434300" y="136055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502" name="楕円 501">
          <a:extLst>
            <a:ext uri="{FF2B5EF4-FFF2-40B4-BE49-F238E27FC236}">
              <a16:creationId xmlns:a16="http://schemas.microsoft.com/office/drawing/2014/main" id="{23E2555E-3D16-4A69-B813-DBD1171965F9}"/>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57166</xdr:rowOff>
    </xdr:from>
    <xdr:ext cx="469744" cy="259045"/>
    <xdr:sp macro="" textlink="">
      <xdr:nvSpPr>
        <xdr:cNvPr id="503" name="n_1aveValue【消防施設】&#10;一人当たり面積">
          <a:extLst>
            <a:ext uri="{FF2B5EF4-FFF2-40B4-BE49-F238E27FC236}">
              <a16:creationId xmlns:a16="http://schemas.microsoft.com/office/drawing/2014/main" id="{6B420E77-9CA8-4B64-8450-C43799B9396C}"/>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74313</xdr:rowOff>
    </xdr:from>
    <xdr:ext cx="469744" cy="259045"/>
    <xdr:sp macro="" textlink="">
      <xdr:nvSpPr>
        <xdr:cNvPr id="504" name="n_2aveValue【消防施設】&#10;一人当たり面積">
          <a:extLst>
            <a:ext uri="{FF2B5EF4-FFF2-40B4-BE49-F238E27FC236}">
              <a16:creationId xmlns:a16="http://schemas.microsoft.com/office/drawing/2014/main" id="{EA52F512-A4AA-47C2-8883-AD7B3823B52D}"/>
            </a:ext>
          </a:extLst>
        </xdr:cNvPr>
        <xdr:cNvSpPr txBox="1"/>
      </xdr:nvSpPr>
      <xdr:spPr>
        <a:xfrm>
          <a:off x="20199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505" name="n_3aveValue【消防施設】&#10;一人当たり面積">
          <a:extLst>
            <a:ext uri="{FF2B5EF4-FFF2-40B4-BE49-F238E27FC236}">
              <a16:creationId xmlns:a16="http://schemas.microsoft.com/office/drawing/2014/main" id="{990755E5-6324-4836-B591-D1E29E6E5E1A}"/>
            </a:ext>
          </a:extLst>
        </xdr:cNvPr>
        <xdr:cNvSpPr txBox="1"/>
      </xdr:nvSpPr>
      <xdr:spPr>
        <a:xfrm>
          <a:off x="19310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506" name="n_4aveValue【消防施設】&#10;一人当たり面積">
          <a:extLst>
            <a:ext uri="{FF2B5EF4-FFF2-40B4-BE49-F238E27FC236}">
              <a16:creationId xmlns:a16="http://schemas.microsoft.com/office/drawing/2014/main" id="{DF40B11E-6A5B-4FC7-838A-31650C49FE8D}"/>
            </a:ext>
          </a:extLst>
        </xdr:cNvPr>
        <xdr:cNvSpPr txBox="1"/>
      </xdr:nvSpPr>
      <xdr:spPr>
        <a:xfrm>
          <a:off x="18421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128288</xdr:rowOff>
    </xdr:from>
    <xdr:ext cx="469744" cy="259045"/>
    <xdr:sp macro="" textlink="">
      <xdr:nvSpPr>
        <xdr:cNvPr id="507" name="n_1mainValue【消防施設】&#10;一人当たり面積">
          <a:extLst>
            <a:ext uri="{FF2B5EF4-FFF2-40B4-BE49-F238E27FC236}">
              <a16:creationId xmlns:a16="http://schemas.microsoft.com/office/drawing/2014/main" id="{45EB16BA-7EDE-4FE8-BD23-D1B8F7D6A038}"/>
            </a:ext>
          </a:extLst>
        </xdr:cNvPr>
        <xdr:cNvSpPr txBox="1"/>
      </xdr:nvSpPr>
      <xdr:spPr>
        <a:xfrm>
          <a:off x="21075727"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145432</xdr:rowOff>
    </xdr:from>
    <xdr:ext cx="469744" cy="259045"/>
    <xdr:sp macro="" textlink="">
      <xdr:nvSpPr>
        <xdr:cNvPr id="508" name="n_2mainValue【消防施設】&#10;一人当たり面積">
          <a:extLst>
            <a:ext uri="{FF2B5EF4-FFF2-40B4-BE49-F238E27FC236}">
              <a16:creationId xmlns:a16="http://schemas.microsoft.com/office/drawing/2014/main" id="{5C3EF6DB-54CC-455B-B975-838A433A6E9F}"/>
            </a:ext>
          </a:extLst>
        </xdr:cNvPr>
        <xdr:cNvSpPr txBox="1"/>
      </xdr:nvSpPr>
      <xdr:spPr>
        <a:xfrm>
          <a:off x="20199427" y="133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509" name="n_4mainValue【消防施設】&#10;一人当たり面積">
          <a:extLst>
            <a:ext uri="{FF2B5EF4-FFF2-40B4-BE49-F238E27FC236}">
              <a16:creationId xmlns:a16="http://schemas.microsoft.com/office/drawing/2014/main" id="{2C19FE3B-8131-4FCB-A20B-69C025880840}"/>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a:extLst>
            <a:ext uri="{FF2B5EF4-FFF2-40B4-BE49-F238E27FC236}">
              <a16:creationId xmlns:a16="http://schemas.microsoft.com/office/drawing/2014/main" id="{C3B46D75-E004-42FF-B20C-830ADA0DCA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a:extLst>
            <a:ext uri="{FF2B5EF4-FFF2-40B4-BE49-F238E27FC236}">
              <a16:creationId xmlns:a16="http://schemas.microsoft.com/office/drawing/2014/main" id="{F01CB351-43B9-434D-A60F-1EC377B34E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a:extLst>
            <a:ext uri="{FF2B5EF4-FFF2-40B4-BE49-F238E27FC236}">
              <a16:creationId xmlns:a16="http://schemas.microsoft.com/office/drawing/2014/main" id="{0A9679F5-5D34-4014-A6ED-A86FB143C3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a:extLst>
            <a:ext uri="{FF2B5EF4-FFF2-40B4-BE49-F238E27FC236}">
              <a16:creationId xmlns:a16="http://schemas.microsoft.com/office/drawing/2014/main" id="{39391665-DF47-450B-99B0-5E8BAE7A2B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a:extLst>
            <a:ext uri="{FF2B5EF4-FFF2-40B4-BE49-F238E27FC236}">
              <a16:creationId xmlns:a16="http://schemas.microsoft.com/office/drawing/2014/main" id="{AE28D92C-0A91-4B0C-AD92-95C7E890456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a:extLst>
            <a:ext uri="{FF2B5EF4-FFF2-40B4-BE49-F238E27FC236}">
              <a16:creationId xmlns:a16="http://schemas.microsoft.com/office/drawing/2014/main" id="{1EAD47C8-191C-4844-AC05-20B7958252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a:extLst>
            <a:ext uri="{FF2B5EF4-FFF2-40B4-BE49-F238E27FC236}">
              <a16:creationId xmlns:a16="http://schemas.microsoft.com/office/drawing/2014/main" id="{82A9A50E-4604-4991-B2E2-215348E0D0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a:extLst>
            <a:ext uri="{FF2B5EF4-FFF2-40B4-BE49-F238E27FC236}">
              <a16:creationId xmlns:a16="http://schemas.microsoft.com/office/drawing/2014/main" id="{D71D6B45-C5E0-4ED7-B2AB-83716FD3AE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a:extLst>
            <a:ext uri="{FF2B5EF4-FFF2-40B4-BE49-F238E27FC236}">
              <a16:creationId xmlns:a16="http://schemas.microsoft.com/office/drawing/2014/main" id="{3A4F9648-8BD7-4805-8FE0-41649508C71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a:extLst>
            <a:ext uri="{FF2B5EF4-FFF2-40B4-BE49-F238E27FC236}">
              <a16:creationId xmlns:a16="http://schemas.microsoft.com/office/drawing/2014/main" id="{1603AF67-0600-4430-AD79-735BD73B2C8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0" name="テキスト ボックス 519">
          <a:extLst>
            <a:ext uri="{FF2B5EF4-FFF2-40B4-BE49-F238E27FC236}">
              <a16:creationId xmlns:a16="http://schemas.microsoft.com/office/drawing/2014/main" id="{8D98FD17-0C2E-4ED0-8006-1C4254C7F1D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1" name="直線コネクタ 520">
          <a:extLst>
            <a:ext uri="{FF2B5EF4-FFF2-40B4-BE49-F238E27FC236}">
              <a16:creationId xmlns:a16="http://schemas.microsoft.com/office/drawing/2014/main" id="{A2F368E5-C96C-4D00-A9D4-7E1827B8CE5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2" name="テキスト ボックス 521">
          <a:extLst>
            <a:ext uri="{FF2B5EF4-FFF2-40B4-BE49-F238E27FC236}">
              <a16:creationId xmlns:a16="http://schemas.microsoft.com/office/drawing/2014/main" id="{779B268A-8CC3-424C-B40C-052A25FC860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3" name="直線コネクタ 522">
          <a:extLst>
            <a:ext uri="{FF2B5EF4-FFF2-40B4-BE49-F238E27FC236}">
              <a16:creationId xmlns:a16="http://schemas.microsoft.com/office/drawing/2014/main" id="{86E17137-3AC0-4725-A705-F93BB45C4D6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4" name="テキスト ボックス 523">
          <a:extLst>
            <a:ext uri="{FF2B5EF4-FFF2-40B4-BE49-F238E27FC236}">
              <a16:creationId xmlns:a16="http://schemas.microsoft.com/office/drawing/2014/main" id="{0C12FF77-DB8E-458A-B36F-05C2628E696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5" name="直線コネクタ 524">
          <a:extLst>
            <a:ext uri="{FF2B5EF4-FFF2-40B4-BE49-F238E27FC236}">
              <a16:creationId xmlns:a16="http://schemas.microsoft.com/office/drawing/2014/main" id="{58E9C7B4-473B-4198-B803-9490BFF5376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6" name="テキスト ボックス 525">
          <a:extLst>
            <a:ext uri="{FF2B5EF4-FFF2-40B4-BE49-F238E27FC236}">
              <a16:creationId xmlns:a16="http://schemas.microsoft.com/office/drawing/2014/main" id="{12288BBE-5E90-452E-B280-1FBB282BCD1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7" name="直線コネクタ 526">
          <a:extLst>
            <a:ext uri="{FF2B5EF4-FFF2-40B4-BE49-F238E27FC236}">
              <a16:creationId xmlns:a16="http://schemas.microsoft.com/office/drawing/2014/main" id="{8B0B97D2-9B8C-4E4B-BF72-1661AE681CC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8" name="テキスト ボックス 527">
          <a:extLst>
            <a:ext uri="{FF2B5EF4-FFF2-40B4-BE49-F238E27FC236}">
              <a16:creationId xmlns:a16="http://schemas.microsoft.com/office/drawing/2014/main" id="{4CFCB4E5-2DBE-4CC7-8B15-4DB6F0733A4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9" name="直線コネクタ 528">
          <a:extLst>
            <a:ext uri="{FF2B5EF4-FFF2-40B4-BE49-F238E27FC236}">
              <a16:creationId xmlns:a16="http://schemas.microsoft.com/office/drawing/2014/main" id="{3B1377F3-E023-4010-A7B1-8BED0D8CE6A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0" name="テキスト ボックス 529">
          <a:extLst>
            <a:ext uri="{FF2B5EF4-FFF2-40B4-BE49-F238E27FC236}">
              <a16:creationId xmlns:a16="http://schemas.microsoft.com/office/drawing/2014/main" id="{62262F6B-06CD-468D-A879-00C45279A5D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1" name="直線コネクタ 530">
          <a:extLst>
            <a:ext uri="{FF2B5EF4-FFF2-40B4-BE49-F238E27FC236}">
              <a16:creationId xmlns:a16="http://schemas.microsoft.com/office/drawing/2014/main" id="{B92A5EAD-1565-437D-AF68-7BEE322FD44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2" name="テキスト ボックス 531">
          <a:extLst>
            <a:ext uri="{FF2B5EF4-FFF2-40B4-BE49-F238E27FC236}">
              <a16:creationId xmlns:a16="http://schemas.microsoft.com/office/drawing/2014/main" id="{4C08F57B-D88A-4785-8005-744C1029936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3" name="直線コネクタ 532">
          <a:extLst>
            <a:ext uri="{FF2B5EF4-FFF2-40B4-BE49-F238E27FC236}">
              <a16:creationId xmlns:a16="http://schemas.microsoft.com/office/drawing/2014/main" id="{DD1ABB7D-20DA-4771-8A4E-30DB5C3A751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4" name="【庁舎】&#10;有形固定資産減価償却率グラフ枠">
          <a:extLst>
            <a:ext uri="{FF2B5EF4-FFF2-40B4-BE49-F238E27FC236}">
              <a16:creationId xmlns:a16="http://schemas.microsoft.com/office/drawing/2014/main" id="{D405172D-A153-4B00-946B-8C2AC84A901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535" name="直線コネクタ 534">
          <a:extLst>
            <a:ext uri="{FF2B5EF4-FFF2-40B4-BE49-F238E27FC236}">
              <a16:creationId xmlns:a16="http://schemas.microsoft.com/office/drawing/2014/main" id="{7627E581-EFC1-4CA8-BFF6-A700ADCF96AE}"/>
            </a:ext>
          </a:extLst>
        </xdr:cNvPr>
        <xdr:cNvCxnSpPr/>
      </xdr:nvCxnSpPr>
      <xdr:spPr>
        <a:xfrm flipV="1">
          <a:off x="16318864" y="172571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536" name="【庁舎】&#10;有形固定資産減価償却率最小値テキスト">
          <a:extLst>
            <a:ext uri="{FF2B5EF4-FFF2-40B4-BE49-F238E27FC236}">
              <a16:creationId xmlns:a16="http://schemas.microsoft.com/office/drawing/2014/main" id="{2F3BD4F4-05EE-4228-B595-7A1673C5D842}"/>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537" name="直線コネクタ 536">
          <a:extLst>
            <a:ext uri="{FF2B5EF4-FFF2-40B4-BE49-F238E27FC236}">
              <a16:creationId xmlns:a16="http://schemas.microsoft.com/office/drawing/2014/main" id="{B52ABD87-DE65-4EDA-82B7-F59231DE688A}"/>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538" name="【庁舎】&#10;有形固定資産減価償却率最大値テキスト">
          <a:extLst>
            <a:ext uri="{FF2B5EF4-FFF2-40B4-BE49-F238E27FC236}">
              <a16:creationId xmlns:a16="http://schemas.microsoft.com/office/drawing/2014/main" id="{7FA66423-D034-4DC8-A0FA-7238D224015B}"/>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539" name="直線コネクタ 538">
          <a:extLst>
            <a:ext uri="{FF2B5EF4-FFF2-40B4-BE49-F238E27FC236}">
              <a16:creationId xmlns:a16="http://schemas.microsoft.com/office/drawing/2014/main" id="{9D28C1B8-B2B5-4731-8E1A-495D10A51B8A}"/>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170741</xdr:rowOff>
    </xdr:from>
    <xdr:ext cx="405111" cy="259045"/>
    <xdr:sp macro="" textlink="">
      <xdr:nvSpPr>
        <xdr:cNvPr id="540" name="【庁舎】&#10;有形固定資産減価償却率平均値テキスト">
          <a:extLst>
            <a:ext uri="{FF2B5EF4-FFF2-40B4-BE49-F238E27FC236}">
              <a16:creationId xmlns:a16="http://schemas.microsoft.com/office/drawing/2014/main" id="{6FD4C0C0-BD92-4556-A17A-0413B2A854A9}"/>
            </a:ext>
          </a:extLst>
        </xdr:cNvPr>
        <xdr:cNvSpPr txBox="1"/>
      </xdr:nvSpPr>
      <xdr:spPr>
        <a:xfrm>
          <a:off x="16357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541" name="フローチャート: 判断 540">
          <a:extLst>
            <a:ext uri="{FF2B5EF4-FFF2-40B4-BE49-F238E27FC236}">
              <a16:creationId xmlns:a16="http://schemas.microsoft.com/office/drawing/2014/main" id="{2C97F88A-F58D-4927-81F3-5CE6A8B337F4}"/>
            </a:ext>
          </a:extLst>
        </xdr:cNvPr>
        <xdr:cNvSpPr/>
      </xdr:nvSpPr>
      <xdr:spPr>
        <a:xfrm>
          <a:off x="16268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542" name="フローチャート: 判断 541">
          <a:extLst>
            <a:ext uri="{FF2B5EF4-FFF2-40B4-BE49-F238E27FC236}">
              <a16:creationId xmlns:a16="http://schemas.microsoft.com/office/drawing/2014/main" id="{69EFFB86-83B7-4775-94B7-E10704B68004}"/>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543" name="フローチャート: 判断 542">
          <a:extLst>
            <a:ext uri="{FF2B5EF4-FFF2-40B4-BE49-F238E27FC236}">
              <a16:creationId xmlns:a16="http://schemas.microsoft.com/office/drawing/2014/main" id="{63D23AA2-5986-4092-8430-C311F30C84D9}"/>
            </a:ext>
          </a:extLst>
        </xdr:cNvPr>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544" name="フローチャート: 判断 543">
          <a:extLst>
            <a:ext uri="{FF2B5EF4-FFF2-40B4-BE49-F238E27FC236}">
              <a16:creationId xmlns:a16="http://schemas.microsoft.com/office/drawing/2014/main" id="{2FBE1501-6C9A-4C1B-8078-735909DD8113}"/>
            </a:ext>
          </a:extLst>
        </xdr:cNvPr>
        <xdr:cNvSpPr/>
      </xdr:nvSpPr>
      <xdr:spPr>
        <a:xfrm>
          <a:off x="13652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545" name="フローチャート: 判断 544">
          <a:extLst>
            <a:ext uri="{FF2B5EF4-FFF2-40B4-BE49-F238E27FC236}">
              <a16:creationId xmlns:a16="http://schemas.microsoft.com/office/drawing/2014/main" id="{B6DFA7C0-042A-47EC-97B9-F0EA2C06B506}"/>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C73D9344-E1DB-450F-8C2B-E458B943FD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2118B9C1-4258-46B5-BA45-14891C3961C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FF7E0A59-CF4B-402B-8F59-FA8C7C858D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CD9B3858-BAAD-401A-8E77-79ACF06634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00C59A03-7833-4396-A7CB-C5EF96D4A52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28666</xdr:rowOff>
    </xdr:from>
    <xdr:to>
      <xdr:col>85</xdr:col>
      <xdr:colOff>177800</xdr:colOff>
      <xdr:row>108</xdr:row>
      <xdr:rowOff>130266</xdr:rowOff>
    </xdr:to>
    <xdr:sp macro="" textlink="">
      <xdr:nvSpPr>
        <xdr:cNvPr id="551" name="楕円 550">
          <a:extLst>
            <a:ext uri="{FF2B5EF4-FFF2-40B4-BE49-F238E27FC236}">
              <a16:creationId xmlns:a16="http://schemas.microsoft.com/office/drawing/2014/main" id="{2397949F-E53D-4120-B52B-03BDF5164013}"/>
            </a:ext>
          </a:extLst>
        </xdr:cNvPr>
        <xdr:cNvSpPr/>
      </xdr:nvSpPr>
      <xdr:spPr>
        <a:xfrm>
          <a:off x="16268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115043</xdr:rowOff>
    </xdr:from>
    <xdr:ext cx="405111" cy="259045"/>
    <xdr:sp macro="" textlink="">
      <xdr:nvSpPr>
        <xdr:cNvPr id="552" name="【庁舎】&#10;有形固定資産減価償却率該当値テキスト">
          <a:extLst>
            <a:ext uri="{FF2B5EF4-FFF2-40B4-BE49-F238E27FC236}">
              <a16:creationId xmlns:a16="http://schemas.microsoft.com/office/drawing/2014/main" id="{C2AD61A2-1ED5-4655-B194-9640D5DD884C}"/>
            </a:ext>
          </a:extLst>
        </xdr:cNvPr>
        <xdr:cNvSpPr txBox="1"/>
      </xdr:nvSpPr>
      <xdr:spPr>
        <a:xfrm>
          <a:off x="16357600" y="1846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35198</xdr:rowOff>
    </xdr:from>
    <xdr:to>
      <xdr:col>81</xdr:col>
      <xdr:colOff>101600</xdr:colOff>
      <xdr:row>108</xdr:row>
      <xdr:rowOff>136798</xdr:rowOff>
    </xdr:to>
    <xdr:sp macro="" textlink="">
      <xdr:nvSpPr>
        <xdr:cNvPr id="553" name="楕円 552">
          <a:extLst>
            <a:ext uri="{FF2B5EF4-FFF2-40B4-BE49-F238E27FC236}">
              <a16:creationId xmlns:a16="http://schemas.microsoft.com/office/drawing/2014/main" id="{0AFE5548-162B-478E-941E-E83813EE6A4F}"/>
            </a:ext>
          </a:extLst>
        </xdr:cNvPr>
        <xdr:cNvSpPr/>
      </xdr:nvSpPr>
      <xdr:spPr>
        <a:xfrm>
          <a:off x="15430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79466</xdr:rowOff>
    </xdr:from>
    <xdr:to>
      <xdr:col>85</xdr:col>
      <xdr:colOff>127000</xdr:colOff>
      <xdr:row>108</xdr:row>
      <xdr:rowOff>85998</xdr:rowOff>
    </xdr:to>
    <xdr:cxnSp macro="">
      <xdr:nvCxnSpPr>
        <xdr:cNvPr id="554" name="直線コネクタ 553">
          <a:extLst>
            <a:ext uri="{FF2B5EF4-FFF2-40B4-BE49-F238E27FC236}">
              <a16:creationId xmlns:a16="http://schemas.microsoft.com/office/drawing/2014/main" id="{06C3EB5B-8651-417A-850F-2169AE787565}"/>
            </a:ext>
          </a:extLst>
        </xdr:cNvPr>
        <xdr:cNvCxnSpPr/>
      </xdr:nvCxnSpPr>
      <xdr:spPr>
        <a:xfrm flipV="1">
          <a:off x="15481300" y="185960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82550</xdr:rowOff>
    </xdr:from>
    <xdr:to>
      <xdr:col>76</xdr:col>
      <xdr:colOff>165100</xdr:colOff>
      <xdr:row>109</xdr:row>
      <xdr:rowOff>12700</xdr:rowOff>
    </xdr:to>
    <xdr:sp macro="" textlink="">
      <xdr:nvSpPr>
        <xdr:cNvPr id="555" name="楕円 554">
          <a:extLst>
            <a:ext uri="{FF2B5EF4-FFF2-40B4-BE49-F238E27FC236}">
              <a16:creationId xmlns:a16="http://schemas.microsoft.com/office/drawing/2014/main" id="{43266F9A-D038-4C44-9C52-104856640AF5}"/>
            </a:ext>
          </a:extLst>
        </xdr:cNvPr>
        <xdr:cNvSpPr/>
      </xdr:nvSpPr>
      <xdr:spPr>
        <a:xfrm>
          <a:off x="14541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85998</xdr:rowOff>
    </xdr:from>
    <xdr:to>
      <xdr:col>81</xdr:col>
      <xdr:colOff>50800</xdr:colOff>
      <xdr:row>108</xdr:row>
      <xdr:rowOff>133350</xdr:rowOff>
    </xdr:to>
    <xdr:cxnSp macro="">
      <xdr:nvCxnSpPr>
        <xdr:cNvPr id="556" name="直線コネクタ 555">
          <a:extLst>
            <a:ext uri="{FF2B5EF4-FFF2-40B4-BE49-F238E27FC236}">
              <a16:creationId xmlns:a16="http://schemas.microsoft.com/office/drawing/2014/main" id="{7E14EEFE-DA5A-422B-98D4-F6C719A47815}"/>
            </a:ext>
          </a:extLst>
        </xdr:cNvPr>
        <xdr:cNvCxnSpPr/>
      </xdr:nvCxnSpPr>
      <xdr:spPr>
        <a:xfrm flipV="1">
          <a:off x="14592300" y="1860259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84182</xdr:rowOff>
    </xdr:from>
    <xdr:to>
      <xdr:col>67</xdr:col>
      <xdr:colOff>101600</xdr:colOff>
      <xdr:row>109</xdr:row>
      <xdr:rowOff>14332</xdr:rowOff>
    </xdr:to>
    <xdr:sp macro="" textlink="">
      <xdr:nvSpPr>
        <xdr:cNvPr id="557" name="楕円 556">
          <a:extLst>
            <a:ext uri="{FF2B5EF4-FFF2-40B4-BE49-F238E27FC236}">
              <a16:creationId xmlns:a16="http://schemas.microsoft.com/office/drawing/2014/main" id="{799D89E1-7D20-4FD6-96D0-428366743B01}"/>
            </a:ext>
          </a:extLst>
        </xdr:cNvPr>
        <xdr:cNvSpPr/>
      </xdr:nvSpPr>
      <xdr:spPr>
        <a:xfrm>
          <a:off x="12763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63516</xdr:rowOff>
    </xdr:from>
    <xdr:ext cx="405111" cy="259045"/>
    <xdr:sp macro="" textlink="">
      <xdr:nvSpPr>
        <xdr:cNvPr id="558" name="n_1aveValue【庁舎】&#10;有形固定資産減価償却率">
          <a:extLst>
            <a:ext uri="{FF2B5EF4-FFF2-40B4-BE49-F238E27FC236}">
              <a16:creationId xmlns:a16="http://schemas.microsoft.com/office/drawing/2014/main" id="{23CDCCF2-EAF1-43A6-B3EE-A067CD925D72}"/>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559" name="n_2aveValue【庁舎】&#10;有形固定資産減価償却率">
          <a:extLst>
            <a:ext uri="{FF2B5EF4-FFF2-40B4-BE49-F238E27FC236}">
              <a16:creationId xmlns:a16="http://schemas.microsoft.com/office/drawing/2014/main" id="{03225F14-5021-4013-96B4-B10B1910F112}"/>
            </a:ext>
          </a:extLst>
        </xdr:cNvPr>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560" name="n_3aveValue【庁舎】&#10;有形固定資産減価償却率">
          <a:extLst>
            <a:ext uri="{FF2B5EF4-FFF2-40B4-BE49-F238E27FC236}">
              <a16:creationId xmlns:a16="http://schemas.microsoft.com/office/drawing/2014/main" id="{93BB9F71-2C0B-452F-B5A7-F0990A25054A}"/>
            </a:ext>
          </a:extLst>
        </xdr:cNvPr>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561" name="n_4aveValue【庁舎】&#10;有形固定資産減価償却率">
          <a:extLst>
            <a:ext uri="{FF2B5EF4-FFF2-40B4-BE49-F238E27FC236}">
              <a16:creationId xmlns:a16="http://schemas.microsoft.com/office/drawing/2014/main" id="{9983742D-C1EC-46F6-84C8-25A478C9A91E}"/>
            </a:ext>
          </a:extLst>
        </xdr:cNvPr>
        <xdr:cNvSpPr txBox="1"/>
      </xdr:nvSpPr>
      <xdr:spPr>
        <a:xfrm>
          <a:off x="12611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127925</xdr:rowOff>
    </xdr:from>
    <xdr:ext cx="405111" cy="259045"/>
    <xdr:sp macro="" textlink="">
      <xdr:nvSpPr>
        <xdr:cNvPr id="562" name="n_1mainValue【庁舎】&#10;有形固定資産減価償却率">
          <a:extLst>
            <a:ext uri="{FF2B5EF4-FFF2-40B4-BE49-F238E27FC236}">
              <a16:creationId xmlns:a16="http://schemas.microsoft.com/office/drawing/2014/main" id="{8220E074-DD15-4148-ADF4-7809E13CB38F}"/>
            </a:ext>
          </a:extLst>
        </xdr:cNvPr>
        <xdr:cNvSpPr txBox="1"/>
      </xdr:nvSpPr>
      <xdr:spPr>
        <a:xfrm>
          <a:off x="15266044" y="1864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3827</xdr:rowOff>
    </xdr:from>
    <xdr:ext cx="405111" cy="259045"/>
    <xdr:sp macro="" textlink="">
      <xdr:nvSpPr>
        <xdr:cNvPr id="563" name="n_2mainValue【庁舎】&#10;有形固定資産減価償却率">
          <a:extLst>
            <a:ext uri="{FF2B5EF4-FFF2-40B4-BE49-F238E27FC236}">
              <a16:creationId xmlns:a16="http://schemas.microsoft.com/office/drawing/2014/main" id="{69A3E899-5E0B-4CE9-87F0-69C001B17628}"/>
            </a:ext>
          </a:extLst>
        </xdr:cNvPr>
        <xdr:cNvSpPr txBox="1"/>
      </xdr:nvSpPr>
      <xdr:spPr>
        <a:xfrm>
          <a:off x="14389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5459</xdr:rowOff>
    </xdr:from>
    <xdr:ext cx="405111" cy="259045"/>
    <xdr:sp macro="" textlink="">
      <xdr:nvSpPr>
        <xdr:cNvPr id="564" name="n_4mainValue【庁舎】&#10;有形固定資産減価償却率">
          <a:extLst>
            <a:ext uri="{FF2B5EF4-FFF2-40B4-BE49-F238E27FC236}">
              <a16:creationId xmlns:a16="http://schemas.microsoft.com/office/drawing/2014/main" id="{38760E17-CB9A-4A67-B4A8-79863B1010E6}"/>
            </a:ext>
          </a:extLst>
        </xdr:cNvPr>
        <xdr:cNvSpPr txBox="1"/>
      </xdr:nvSpPr>
      <xdr:spPr>
        <a:xfrm>
          <a:off x="12611744" y="1869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5" name="正方形/長方形 564">
          <a:extLst>
            <a:ext uri="{FF2B5EF4-FFF2-40B4-BE49-F238E27FC236}">
              <a16:creationId xmlns:a16="http://schemas.microsoft.com/office/drawing/2014/main" id="{662CADF4-0774-470C-A382-7A1B0122047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6" name="正方形/長方形 565">
          <a:extLst>
            <a:ext uri="{FF2B5EF4-FFF2-40B4-BE49-F238E27FC236}">
              <a16:creationId xmlns:a16="http://schemas.microsoft.com/office/drawing/2014/main" id="{2889EA0E-79E8-4995-9716-CB8A4A8AAC5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7" name="正方形/長方形 566">
          <a:extLst>
            <a:ext uri="{FF2B5EF4-FFF2-40B4-BE49-F238E27FC236}">
              <a16:creationId xmlns:a16="http://schemas.microsoft.com/office/drawing/2014/main" id="{6E74D564-1244-4943-89D1-26CB7CDC364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8" name="正方形/長方形 567">
          <a:extLst>
            <a:ext uri="{FF2B5EF4-FFF2-40B4-BE49-F238E27FC236}">
              <a16:creationId xmlns:a16="http://schemas.microsoft.com/office/drawing/2014/main" id="{9949110C-11FF-46F4-9B47-23BF42BEB99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9" name="正方形/長方形 568">
          <a:extLst>
            <a:ext uri="{FF2B5EF4-FFF2-40B4-BE49-F238E27FC236}">
              <a16:creationId xmlns:a16="http://schemas.microsoft.com/office/drawing/2014/main" id="{532D181D-04CE-49D1-97A0-3DEBB13ABBB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0" name="正方形/長方形 569">
          <a:extLst>
            <a:ext uri="{FF2B5EF4-FFF2-40B4-BE49-F238E27FC236}">
              <a16:creationId xmlns:a16="http://schemas.microsoft.com/office/drawing/2014/main" id="{67BA7B0F-CCAE-491F-BEEA-0FCE13C3502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1" name="正方形/長方形 570">
          <a:extLst>
            <a:ext uri="{FF2B5EF4-FFF2-40B4-BE49-F238E27FC236}">
              <a16:creationId xmlns:a16="http://schemas.microsoft.com/office/drawing/2014/main" id="{A7CE4168-2DDE-4427-B487-B21F0E6C34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2" name="正方形/長方形 571">
          <a:extLst>
            <a:ext uri="{FF2B5EF4-FFF2-40B4-BE49-F238E27FC236}">
              <a16:creationId xmlns:a16="http://schemas.microsoft.com/office/drawing/2014/main" id="{DEE2B0BB-7EE1-489F-847B-29B15106C41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3" name="テキスト ボックス 572">
          <a:extLst>
            <a:ext uri="{FF2B5EF4-FFF2-40B4-BE49-F238E27FC236}">
              <a16:creationId xmlns:a16="http://schemas.microsoft.com/office/drawing/2014/main" id="{83DFA924-47E2-49FE-B1CA-E93D9CA192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4" name="直線コネクタ 573">
          <a:extLst>
            <a:ext uri="{FF2B5EF4-FFF2-40B4-BE49-F238E27FC236}">
              <a16:creationId xmlns:a16="http://schemas.microsoft.com/office/drawing/2014/main" id="{5AA0E0CF-5234-4E67-967C-9E4934365E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75" name="テキスト ボックス 574">
          <a:extLst>
            <a:ext uri="{FF2B5EF4-FFF2-40B4-BE49-F238E27FC236}">
              <a16:creationId xmlns:a16="http://schemas.microsoft.com/office/drawing/2014/main" id="{78FAB6AF-630C-4F03-BFBB-78499CB4D31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76" name="直線コネクタ 575">
          <a:extLst>
            <a:ext uri="{FF2B5EF4-FFF2-40B4-BE49-F238E27FC236}">
              <a16:creationId xmlns:a16="http://schemas.microsoft.com/office/drawing/2014/main" id="{0408F807-A0D1-4224-9AB6-37C0DF8F6DA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7" name="テキスト ボックス 576">
          <a:extLst>
            <a:ext uri="{FF2B5EF4-FFF2-40B4-BE49-F238E27FC236}">
              <a16:creationId xmlns:a16="http://schemas.microsoft.com/office/drawing/2014/main" id="{76026C05-93E7-4F8E-8617-67108576D3E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8" name="直線コネクタ 577">
          <a:extLst>
            <a:ext uri="{FF2B5EF4-FFF2-40B4-BE49-F238E27FC236}">
              <a16:creationId xmlns:a16="http://schemas.microsoft.com/office/drawing/2014/main" id="{BD44E23A-090C-4AFC-B2D5-8D157AB67AB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9" name="テキスト ボックス 578">
          <a:extLst>
            <a:ext uri="{FF2B5EF4-FFF2-40B4-BE49-F238E27FC236}">
              <a16:creationId xmlns:a16="http://schemas.microsoft.com/office/drawing/2014/main" id="{487E14FE-D558-41A1-9D35-40D947DE59B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0" name="直線コネクタ 579">
          <a:extLst>
            <a:ext uri="{FF2B5EF4-FFF2-40B4-BE49-F238E27FC236}">
              <a16:creationId xmlns:a16="http://schemas.microsoft.com/office/drawing/2014/main" id="{7D13B229-51B8-46C0-8D37-F3A1C976CB9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1" name="テキスト ボックス 580">
          <a:extLst>
            <a:ext uri="{FF2B5EF4-FFF2-40B4-BE49-F238E27FC236}">
              <a16:creationId xmlns:a16="http://schemas.microsoft.com/office/drawing/2014/main" id="{702A683C-A81A-4F11-81A2-7238684974D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2" name="直線コネクタ 581">
          <a:extLst>
            <a:ext uri="{FF2B5EF4-FFF2-40B4-BE49-F238E27FC236}">
              <a16:creationId xmlns:a16="http://schemas.microsoft.com/office/drawing/2014/main" id="{33032A87-097E-437F-B102-ADBF4F07521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3" name="テキスト ボックス 582">
          <a:extLst>
            <a:ext uri="{FF2B5EF4-FFF2-40B4-BE49-F238E27FC236}">
              <a16:creationId xmlns:a16="http://schemas.microsoft.com/office/drawing/2014/main" id="{36092E32-834A-43E8-9B87-331A41BC135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4" name="直線コネクタ 583">
          <a:extLst>
            <a:ext uri="{FF2B5EF4-FFF2-40B4-BE49-F238E27FC236}">
              <a16:creationId xmlns:a16="http://schemas.microsoft.com/office/drawing/2014/main" id="{AD522665-0463-4301-8804-B854C866D78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5" name="テキスト ボックス 584">
          <a:extLst>
            <a:ext uri="{FF2B5EF4-FFF2-40B4-BE49-F238E27FC236}">
              <a16:creationId xmlns:a16="http://schemas.microsoft.com/office/drawing/2014/main" id="{B2C8B70E-BD2D-4730-9CFB-8FB7CEB257F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6" name="直線コネクタ 585">
          <a:extLst>
            <a:ext uri="{FF2B5EF4-FFF2-40B4-BE49-F238E27FC236}">
              <a16:creationId xmlns:a16="http://schemas.microsoft.com/office/drawing/2014/main" id="{A0266EC4-4C1C-42FF-9025-3229E2C3117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7" name="テキスト ボックス 586">
          <a:extLst>
            <a:ext uri="{FF2B5EF4-FFF2-40B4-BE49-F238E27FC236}">
              <a16:creationId xmlns:a16="http://schemas.microsoft.com/office/drawing/2014/main" id="{66F14E6F-04BD-4DB5-9394-356A0151E47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8" name="直線コネクタ 587">
          <a:extLst>
            <a:ext uri="{FF2B5EF4-FFF2-40B4-BE49-F238E27FC236}">
              <a16:creationId xmlns:a16="http://schemas.microsoft.com/office/drawing/2014/main" id="{F519B30E-8F1A-460E-8952-257E8C7CA84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9" name="テキスト ボックス 588">
          <a:extLst>
            <a:ext uri="{FF2B5EF4-FFF2-40B4-BE49-F238E27FC236}">
              <a16:creationId xmlns:a16="http://schemas.microsoft.com/office/drawing/2014/main" id="{2C3EC11C-F712-4229-9F2E-BB137EE449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0" name="【庁舎】&#10;一人当たり面積グラフ枠">
          <a:extLst>
            <a:ext uri="{FF2B5EF4-FFF2-40B4-BE49-F238E27FC236}">
              <a16:creationId xmlns:a16="http://schemas.microsoft.com/office/drawing/2014/main" id="{4B702EA6-A5E8-4C8F-8DBB-67C19C0D259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591" name="直線コネクタ 590">
          <a:extLst>
            <a:ext uri="{FF2B5EF4-FFF2-40B4-BE49-F238E27FC236}">
              <a16:creationId xmlns:a16="http://schemas.microsoft.com/office/drawing/2014/main" id="{676F4CA0-FD85-4CB8-974B-7E67EE8488B6}"/>
            </a:ext>
          </a:extLst>
        </xdr:cNvPr>
        <xdr:cNvCxnSpPr/>
      </xdr:nvCxnSpPr>
      <xdr:spPr>
        <a:xfrm flipV="1">
          <a:off x="22160864" y="172016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592" name="【庁舎】&#10;一人当たり面積最小値テキスト">
          <a:extLst>
            <a:ext uri="{FF2B5EF4-FFF2-40B4-BE49-F238E27FC236}">
              <a16:creationId xmlns:a16="http://schemas.microsoft.com/office/drawing/2014/main" id="{ACD38E41-2FD5-4055-8C8A-AF2EDDA40E8F}"/>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593" name="直線コネクタ 592">
          <a:extLst>
            <a:ext uri="{FF2B5EF4-FFF2-40B4-BE49-F238E27FC236}">
              <a16:creationId xmlns:a16="http://schemas.microsoft.com/office/drawing/2014/main" id="{040A54FF-FFF1-4B80-A60E-73A13DD050B5}"/>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594" name="【庁舎】&#10;一人当たり面積最大値テキスト">
          <a:extLst>
            <a:ext uri="{FF2B5EF4-FFF2-40B4-BE49-F238E27FC236}">
              <a16:creationId xmlns:a16="http://schemas.microsoft.com/office/drawing/2014/main" id="{073B893C-B7B4-4B6C-B19D-F5F8EB630BAD}"/>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595" name="直線コネクタ 594">
          <a:extLst>
            <a:ext uri="{FF2B5EF4-FFF2-40B4-BE49-F238E27FC236}">
              <a16:creationId xmlns:a16="http://schemas.microsoft.com/office/drawing/2014/main" id="{DBF42DA1-B213-4112-8324-D6C20C252419}"/>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22151</xdr:rowOff>
    </xdr:from>
    <xdr:ext cx="469744" cy="259045"/>
    <xdr:sp macro="" textlink="">
      <xdr:nvSpPr>
        <xdr:cNvPr id="596" name="【庁舎】&#10;一人当たり面積平均値テキスト">
          <a:extLst>
            <a:ext uri="{FF2B5EF4-FFF2-40B4-BE49-F238E27FC236}">
              <a16:creationId xmlns:a16="http://schemas.microsoft.com/office/drawing/2014/main" id="{56282702-3A23-4D0E-99C8-55C7D588D0C7}"/>
            </a:ext>
          </a:extLst>
        </xdr:cNvPr>
        <xdr:cNvSpPr txBox="1"/>
      </xdr:nvSpPr>
      <xdr:spPr>
        <a:xfrm>
          <a:off x="22199600" y="17681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597" name="フローチャート: 判断 596">
          <a:extLst>
            <a:ext uri="{FF2B5EF4-FFF2-40B4-BE49-F238E27FC236}">
              <a16:creationId xmlns:a16="http://schemas.microsoft.com/office/drawing/2014/main" id="{120BA49E-20C4-4E7A-9793-41914E264D97}"/>
            </a:ext>
          </a:extLst>
        </xdr:cNvPr>
        <xdr:cNvSpPr/>
      </xdr:nvSpPr>
      <xdr:spPr>
        <a:xfrm>
          <a:off x="221107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598" name="フローチャート: 判断 597">
          <a:extLst>
            <a:ext uri="{FF2B5EF4-FFF2-40B4-BE49-F238E27FC236}">
              <a16:creationId xmlns:a16="http://schemas.microsoft.com/office/drawing/2014/main" id="{34982D85-5967-41CE-83FC-219D062DB490}"/>
            </a:ext>
          </a:extLst>
        </xdr:cNvPr>
        <xdr:cNvSpPr/>
      </xdr:nvSpPr>
      <xdr:spPr>
        <a:xfrm>
          <a:off x="2127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599" name="フローチャート: 判断 598">
          <a:extLst>
            <a:ext uri="{FF2B5EF4-FFF2-40B4-BE49-F238E27FC236}">
              <a16:creationId xmlns:a16="http://schemas.microsoft.com/office/drawing/2014/main" id="{C5326223-445E-4946-890F-188C93FF231B}"/>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600" name="フローチャート: 判断 599">
          <a:extLst>
            <a:ext uri="{FF2B5EF4-FFF2-40B4-BE49-F238E27FC236}">
              <a16:creationId xmlns:a16="http://schemas.microsoft.com/office/drawing/2014/main" id="{90FE6075-8500-4C2E-A597-E2095533F416}"/>
            </a:ext>
          </a:extLst>
        </xdr:cNvPr>
        <xdr:cNvSpPr/>
      </xdr:nvSpPr>
      <xdr:spPr>
        <a:xfrm>
          <a:off x="19494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601" name="フローチャート: 判断 600">
          <a:extLst>
            <a:ext uri="{FF2B5EF4-FFF2-40B4-BE49-F238E27FC236}">
              <a16:creationId xmlns:a16="http://schemas.microsoft.com/office/drawing/2014/main" id="{869968A9-ADC0-4144-B569-9FD1C2B0DB3C}"/>
            </a:ext>
          </a:extLst>
        </xdr:cNvPr>
        <xdr:cNvSpPr/>
      </xdr:nvSpPr>
      <xdr:spPr>
        <a:xfrm>
          <a:off x="18605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6E2EADDF-0C52-4945-872E-D8540DEE4F3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5686208E-7887-4DA7-B121-FAFBC8BDD7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95AD273A-1460-478A-9C46-8ECD9CED4A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id="{ADEC6636-AF48-40BB-AD17-F746BD289C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id="{D673365C-43F7-4562-AA4E-A8A59EC7C7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142966</xdr:rowOff>
    </xdr:from>
    <xdr:to>
      <xdr:col>116</xdr:col>
      <xdr:colOff>114300</xdr:colOff>
      <xdr:row>109</xdr:row>
      <xdr:rowOff>73116</xdr:rowOff>
    </xdr:to>
    <xdr:sp macro="" textlink="">
      <xdr:nvSpPr>
        <xdr:cNvPr id="607" name="楕円 606">
          <a:extLst>
            <a:ext uri="{FF2B5EF4-FFF2-40B4-BE49-F238E27FC236}">
              <a16:creationId xmlns:a16="http://schemas.microsoft.com/office/drawing/2014/main" id="{703D2060-3520-4518-878B-D941C7ADC9F9}"/>
            </a:ext>
          </a:extLst>
        </xdr:cNvPr>
        <xdr:cNvSpPr/>
      </xdr:nvSpPr>
      <xdr:spPr>
        <a:xfrm>
          <a:off x="221107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57893</xdr:rowOff>
    </xdr:from>
    <xdr:ext cx="469744" cy="259045"/>
    <xdr:sp macro="" textlink="">
      <xdr:nvSpPr>
        <xdr:cNvPr id="608" name="【庁舎】&#10;一人当たり面積該当値テキスト">
          <a:extLst>
            <a:ext uri="{FF2B5EF4-FFF2-40B4-BE49-F238E27FC236}">
              <a16:creationId xmlns:a16="http://schemas.microsoft.com/office/drawing/2014/main" id="{D54048B2-4DC1-4A60-83A8-E2EB51AD4348}"/>
            </a:ext>
          </a:extLst>
        </xdr:cNvPr>
        <xdr:cNvSpPr txBox="1"/>
      </xdr:nvSpPr>
      <xdr:spPr>
        <a:xfrm>
          <a:off x="22199600" y="1857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156029</xdr:rowOff>
    </xdr:from>
    <xdr:to>
      <xdr:col>112</xdr:col>
      <xdr:colOff>38100</xdr:colOff>
      <xdr:row>109</xdr:row>
      <xdr:rowOff>86179</xdr:rowOff>
    </xdr:to>
    <xdr:sp macro="" textlink="">
      <xdr:nvSpPr>
        <xdr:cNvPr id="609" name="楕円 608">
          <a:extLst>
            <a:ext uri="{FF2B5EF4-FFF2-40B4-BE49-F238E27FC236}">
              <a16:creationId xmlns:a16="http://schemas.microsoft.com/office/drawing/2014/main" id="{FB2F449B-5637-4AEB-BF74-556ECAFA01FF}"/>
            </a:ext>
          </a:extLst>
        </xdr:cNvPr>
        <xdr:cNvSpPr/>
      </xdr:nvSpPr>
      <xdr:spPr>
        <a:xfrm>
          <a:off x="2127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22316</xdr:rowOff>
    </xdr:from>
    <xdr:to>
      <xdr:col>116</xdr:col>
      <xdr:colOff>63500</xdr:colOff>
      <xdr:row>109</xdr:row>
      <xdr:rowOff>35379</xdr:rowOff>
    </xdr:to>
    <xdr:cxnSp macro="">
      <xdr:nvCxnSpPr>
        <xdr:cNvPr id="610" name="直線コネクタ 609">
          <a:extLst>
            <a:ext uri="{FF2B5EF4-FFF2-40B4-BE49-F238E27FC236}">
              <a16:creationId xmlns:a16="http://schemas.microsoft.com/office/drawing/2014/main" id="{8ADCC204-4123-4168-B1EA-5A2DD54C7FA2}"/>
            </a:ext>
          </a:extLst>
        </xdr:cNvPr>
        <xdr:cNvCxnSpPr/>
      </xdr:nvCxnSpPr>
      <xdr:spPr>
        <a:xfrm flipV="1">
          <a:off x="21323300" y="1871036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169092</xdr:rowOff>
    </xdr:from>
    <xdr:to>
      <xdr:col>107</xdr:col>
      <xdr:colOff>101600</xdr:colOff>
      <xdr:row>109</xdr:row>
      <xdr:rowOff>99242</xdr:rowOff>
    </xdr:to>
    <xdr:sp macro="" textlink="">
      <xdr:nvSpPr>
        <xdr:cNvPr id="611" name="楕円 610">
          <a:extLst>
            <a:ext uri="{FF2B5EF4-FFF2-40B4-BE49-F238E27FC236}">
              <a16:creationId xmlns:a16="http://schemas.microsoft.com/office/drawing/2014/main" id="{6079BA8A-A531-43CD-A1EE-8DB87553E9E0}"/>
            </a:ext>
          </a:extLst>
        </xdr:cNvPr>
        <xdr:cNvSpPr/>
      </xdr:nvSpPr>
      <xdr:spPr>
        <a:xfrm>
          <a:off x="20383500" y="1868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35379</xdr:rowOff>
    </xdr:from>
    <xdr:to>
      <xdr:col>111</xdr:col>
      <xdr:colOff>177800</xdr:colOff>
      <xdr:row>109</xdr:row>
      <xdr:rowOff>48442</xdr:rowOff>
    </xdr:to>
    <xdr:cxnSp macro="">
      <xdr:nvCxnSpPr>
        <xdr:cNvPr id="612" name="直線コネクタ 611">
          <a:extLst>
            <a:ext uri="{FF2B5EF4-FFF2-40B4-BE49-F238E27FC236}">
              <a16:creationId xmlns:a16="http://schemas.microsoft.com/office/drawing/2014/main" id="{B92E3F1C-CA0A-498E-9BFA-BEFF9327F134}"/>
            </a:ext>
          </a:extLst>
        </xdr:cNvPr>
        <xdr:cNvCxnSpPr/>
      </xdr:nvCxnSpPr>
      <xdr:spPr>
        <a:xfrm flipV="1">
          <a:off x="20434300" y="1872342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109</xdr:row>
      <xdr:rowOff>53158</xdr:rowOff>
    </xdr:from>
    <xdr:to>
      <xdr:col>98</xdr:col>
      <xdr:colOff>38100</xdr:colOff>
      <xdr:row>109</xdr:row>
      <xdr:rowOff>154758</xdr:rowOff>
    </xdr:to>
    <xdr:sp macro="" textlink="">
      <xdr:nvSpPr>
        <xdr:cNvPr id="613" name="楕円 612">
          <a:extLst>
            <a:ext uri="{FF2B5EF4-FFF2-40B4-BE49-F238E27FC236}">
              <a16:creationId xmlns:a16="http://schemas.microsoft.com/office/drawing/2014/main" id="{B9ECFD6A-6B92-483E-A213-3F18E04B309E}"/>
            </a:ext>
          </a:extLst>
        </xdr:cNvPr>
        <xdr:cNvSpPr/>
      </xdr:nvSpPr>
      <xdr:spPr>
        <a:xfrm>
          <a:off x="18605500" y="1874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47189</xdr:rowOff>
    </xdr:from>
    <xdr:ext cx="469744" cy="259045"/>
    <xdr:sp macro="" textlink="">
      <xdr:nvSpPr>
        <xdr:cNvPr id="614" name="n_1aveValue【庁舎】&#10;一人当たり面積">
          <a:extLst>
            <a:ext uri="{FF2B5EF4-FFF2-40B4-BE49-F238E27FC236}">
              <a16:creationId xmlns:a16="http://schemas.microsoft.com/office/drawing/2014/main" id="{749D205B-EB12-44C5-A0DC-2E95A08DDB63}"/>
            </a:ext>
          </a:extLst>
        </xdr:cNvPr>
        <xdr:cNvSpPr txBox="1"/>
      </xdr:nvSpPr>
      <xdr:spPr>
        <a:xfrm>
          <a:off x="21075727" y="1770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76579</xdr:rowOff>
    </xdr:from>
    <xdr:ext cx="469744" cy="259045"/>
    <xdr:sp macro="" textlink="">
      <xdr:nvSpPr>
        <xdr:cNvPr id="615" name="n_2aveValue【庁舎】&#10;一人当たり面積">
          <a:extLst>
            <a:ext uri="{FF2B5EF4-FFF2-40B4-BE49-F238E27FC236}">
              <a16:creationId xmlns:a16="http://schemas.microsoft.com/office/drawing/2014/main" id="{56307F1E-F421-4EC1-B6F3-039A714000DA}"/>
            </a:ext>
          </a:extLst>
        </xdr:cNvPr>
        <xdr:cNvSpPr txBox="1"/>
      </xdr:nvSpPr>
      <xdr:spPr>
        <a:xfrm>
          <a:off x="20199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96175</xdr:rowOff>
    </xdr:from>
    <xdr:ext cx="469744" cy="259045"/>
    <xdr:sp macro="" textlink="">
      <xdr:nvSpPr>
        <xdr:cNvPr id="616" name="n_3aveValue【庁舎】&#10;一人当たり面積">
          <a:extLst>
            <a:ext uri="{FF2B5EF4-FFF2-40B4-BE49-F238E27FC236}">
              <a16:creationId xmlns:a16="http://schemas.microsoft.com/office/drawing/2014/main" id="{003530E9-E436-4CF7-9EE0-85AA9AD4CF39}"/>
            </a:ext>
          </a:extLst>
        </xdr:cNvPr>
        <xdr:cNvSpPr txBox="1"/>
      </xdr:nvSpPr>
      <xdr:spPr>
        <a:xfrm>
          <a:off x="19310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25961</xdr:rowOff>
    </xdr:from>
    <xdr:ext cx="469744" cy="259045"/>
    <xdr:sp macro="" textlink="">
      <xdr:nvSpPr>
        <xdr:cNvPr id="617" name="n_4aveValue【庁舎】&#10;一人当たり面積">
          <a:extLst>
            <a:ext uri="{FF2B5EF4-FFF2-40B4-BE49-F238E27FC236}">
              <a16:creationId xmlns:a16="http://schemas.microsoft.com/office/drawing/2014/main" id="{393AB819-28A6-4929-8CB3-8481C6953F63}"/>
            </a:ext>
          </a:extLst>
        </xdr:cNvPr>
        <xdr:cNvSpPr txBox="1"/>
      </xdr:nvSpPr>
      <xdr:spPr>
        <a:xfrm>
          <a:off x="18421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77306</xdr:rowOff>
    </xdr:from>
    <xdr:ext cx="469744" cy="259045"/>
    <xdr:sp macro="" textlink="">
      <xdr:nvSpPr>
        <xdr:cNvPr id="618" name="n_1mainValue【庁舎】&#10;一人当たり面積">
          <a:extLst>
            <a:ext uri="{FF2B5EF4-FFF2-40B4-BE49-F238E27FC236}">
              <a16:creationId xmlns:a16="http://schemas.microsoft.com/office/drawing/2014/main" id="{A1FBB258-4B32-4C0E-93D2-7FB393A328E1}"/>
            </a:ext>
          </a:extLst>
        </xdr:cNvPr>
        <xdr:cNvSpPr txBox="1"/>
      </xdr:nvSpPr>
      <xdr:spPr>
        <a:xfrm>
          <a:off x="21075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90369</xdr:rowOff>
    </xdr:from>
    <xdr:ext cx="469744" cy="259045"/>
    <xdr:sp macro="" textlink="">
      <xdr:nvSpPr>
        <xdr:cNvPr id="619" name="n_2mainValue【庁舎】&#10;一人当たり面積">
          <a:extLst>
            <a:ext uri="{FF2B5EF4-FFF2-40B4-BE49-F238E27FC236}">
              <a16:creationId xmlns:a16="http://schemas.microsoft.com/office/drawing/2014/main" id="{D4980671-E576-4973-8786-C54011571B42}"/>
            </a:ext>
          </a:extLst>
        </xdr:cNvPr>
        <xdr:cNvSpPr txBox="1"/>
      </xdr:nvSpPr>
      <xdr:spPr>
        <a:xfrm>
          <a:off x="20199427" y="1877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145885</xdr:rowOff>
    </xdr:from>
    <xdr:ext cx="469744" cy="259045"/>
    <xdr:sp macro="" textlink="">
      <xdr:nvSpPr>
        <xdr:cNvPr id="620" name="n_4mainValue【庁舎】&#10;一人当たり面積">
          <a:extLst>
            <a:ext uri="{FF2B5EF4-FFF2-40B4-BE49-F238E27FC236}">
              <a16:creationId xmlns:a16="http://schemas.microsoft.com/office/drawing/2014/main" id="{F26AF1B4-404D-4FF5-A32E-B47E87F3EA5F}"/>
            </a:ext>
          </a:extLst>
        </xdr:cNvPr>
        <xdr:cNvSpPr txBox="1"/>
      </xdr:nvSpPr>
      <xdr:spPr>
        <a:xfrm>
          <a:off x="18421427" y="1883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1" name="正方形/長方形 620">
          <a:extLst>
            <a:ext uri="{FF2B5EF4-FFF2-40B4-BE49-F238E27FC236}">
              <a16:creationId xmlns:a16="http://schemas.microsoft.com/office/drawing/2014/main" id="{50B701C5-6C2A-4343-B1A4-4A9C7A222C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2" name="正方形/長方形 621">
          <a:extLst>
            <a:ext uri="{FF2B5EF4-FFF2-40B4-BE49-F238E27FC236}">
              <a16:creationId xmlns:a16="http://schemas.microsoft.com/office/drawing/2014/main" id="{23DF5B3C-741C-4AE7-AEE0-574A647B21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3" name="テキスト ボックス 622">
          <a:extLst>
            <a:ext uri="{FF2B5EF4-FFF2-40B4-BE49-F238E27FC236}">
              <a16:creationId xmlns:a16="http://schemas.microsoft.com/office/drawing/2014/main" id="{133BA94F-F1C4-44F9-9A1D-08AB6FD6BBC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消防施設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消防施設</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一人当たり面積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の令和５年度の数値については、償却資産として土地も計上しており、誤った数値を報告していた。正しい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数値はそれぞれ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有形固定資産減価償却率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、一人当たり面積は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0.671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体育館及び重点的に整備を進めてきた消防防災施設以外は有形固定資産減価償却率は類似団体より高い。これらの公共施設は一斉に更新時期を迎えることから、今後は人口動態や施設利用率を踏まえ、規模の適正化・効率化を図りながら効率的に更新を進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
15,388
38.23
9,147,470
8,708,012
424,918
5,303,494
6,356,991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基準財政需要額は包括算定経費の増や臨時財政対策債振替相当額の縮小を要因に増額となった。　基準財政収入額においては、市町村民税は減少したが、地方消費税交付金の増額を要因に若干の増加となった。</a:t>
          </a:r>
        </a:p>
        <a:p>
          <a:r>
            <a:rPr kumimoji="1" lang="ja-JP" altLang="en-US" sz="1300">
              <a:latin typeface="ＭＳ Ｐゴシック" panose="020B0600070205080204" pitchFamily="50" charset="-128"/>
              <a:ea typeface="ＭＳ Ｐゴシック" panose="020B0600070205080204" pitchFamily="50" charset="-128"/>
            </a:rPr>
            <a:t>　現状は全国平均とほぼ同水準であるが、今後も人口減少・高齢化の進行に伴う税収減が想定されるため、財政力指数は低下傾向を見込む。</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身の丈に合った規模の予算編成を行い、適切な財政運営に努める。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13970</xdr:rowOff>
    </xdr:from>
    <xdr:to>
      <xdr:col>23</xdr:col>
      <xdr:colOff>133350</xdr:colOff>
      <xdr:row>37</xdr:row>
      <xdr:rowOff>62230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3576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88900</xdr:rowOff>
    </xdr:from>
    <xdr:to>
      <xdr:col>19</xdr:col>
      <xdr:colOff>133350</xdr:colOff>
      <xdr:row>37</xdr:row>
      <xdr:rowOff>13970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2611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115570</xdr:rowOff>
    </xdr:from>
    <xdr:to>
      <xdr:col>15</xdr:col>
      <xdr:colOff>82550</xdr:colOff>
      <xdr:row>36</xdr:row>
      <xdr:rowOff>88900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116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115570</xdr:rowOff>
    </xdr:from>
    <xdr:to>
      <xdr:col>11</xdr:col>
      <xdr:colOff>31750</xdr:colOff>
      <xdr:row>35</xdr:row>
      <xdr:rowOff>115570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11430</xdr:rowOff>
    </xdr:from>
    <xdr:to>
      <xdr:col>23</xdr:col>
      <xdr:colOff>184150</xdr:colOff>
      <xdr:row>37</xdr:row>
      <xdr:rowOff>113030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104157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134620</xdr:rowOff>
    </xdr:from>
    <xdr:to>
      <xdr:col>19</xdr:col>
      <xdr:colOff>184150</xdr:colOff>
      <xdr:row>37</xdr:row>
      <xdr:rowOff>64770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74947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38100</xdr:rowOff>
    </xdr:from>
    <xdr:to>
      <xdr:col>15</xdr:col>
      <xdr:colOff>133350</xdr:colOff>
      <xdr:row>36</xdr:row>
      <xdr:rowOff>139700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149877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64770</xdr:rowOff>
    </xdr:from>
    <xdr:to>
      <xdr:col>11</xdr:col>
      <xdr:colOff>82550</xdr:colOff>
      <xdr:row>35</xdr:row>
      <xdr:rowOff>166370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5097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64770</xdr:rowOff>
    </xdr:from>
    <xdr:to>
      <xdr:col>7</xdr:col>
      <xdr:colOff>31750</xdr:colOff>
      <xdr:row>35</xdr:row>
      <xdr:rowOff>166370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5097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人事院勧告に基づく人件費増に加えて、令和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行った学校給食センター整備の地方債元金償還開始により公債費も増加した。知多南部広域環境組合のごみ処理場建設に対する地方債の元金償還開始により分担金も増加。経常的経費が大きく増加したことにより経常収支比率は悪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公共施設の更新に伴い、公債費、経常収支比率は悪化が懸念されるが、効率的な公共施設の更新と経常的経費の抑制に努め、適正な財政管理に努める。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63</xdr:row>
      <xdr:rowOff>17780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93917"/>
          <a:ext cx="8382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135467</xdr:rowOff>
    </xdr:from>
    <xdr:to>
      <xdr:col>19</xdr:col>
      <xdr:colOff>133350</xdr:colOff>
      <xdr:row>61</xdr:row>
      <xdr:rowOff>143510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939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63</xdr:row>
      <xdr:rowOff>41910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0196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63</xdr:row>
      <xdr:rowOff>41910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789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84667</xdr:rowOff>
    </xdr:from>
    <xdr:to>
      <xdr:col>19</xdr:col>
      <xdr:colOff>184150</xdr:colOff>
      <xdr:row>62</xdr:row>
      <xdr:rowOff>14817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24994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7637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38540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人事院勧告に基づき人件費は増加した。　物件費についてはふるさと納税の寄附増に伴い委託料が大幅に増加。</a:t>
          </a:r>
        </a:p>
        <a:p>
          <a:r>
            <a:rPr kumimoji="1" lang="ja-JP" altLang="en-US" sz="1300">
              <a:latin typeface="ＭＳ Ｐゴシック" panose="020B0600070205080204" pitchFamily="50" charset="-128"/>
              <a:ea typeface="ＭＳ Ｐゴシック" panose="020B0600070205080204" pitchFamily="50" charset="-128"/>
            </a:rPr>
            <a:t>　老朽化した公共施設の維持管理等に係る費用が多く、固定的な物件費については増加傾向にあるため、令和５年度に完成した公共施設再配置計画に基づき、計画的かつ効率的に公共施設を更新予定。</a:t>
          </a:r>
        </a:p>
        <a:p>
          <a:r>
            <a:rPr kumimoji="1" lang="ja-JP" altLang="en-US" sz="1300">
              <a:latin typeface="ＭＳ Ｐゴシック" panose="020B0600070205080204" pitchFamily="50" charset="-128"/>
              <a:ea typeface="ＭＳ Ｐゴシック" panose="020B0600070205080204" pitchFamily="50" charset="-128"/>
            </a:rPr>
            <a:t>　また、人口減少等により人口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人当たり人件費・物件費等決算額は増加傾向にあるが、主にふるさと納税の増に伴う物件費の増が要因。歳入の確保とコスト低減に努める。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34378</xdr:rowOff>
    </xdr:from>
    <xdr:to>
      <xdr:col>23</xdr:col>
      <xdr:colOff>133350</xdr:colOff>
      <xdr:row>89</xdr:row>
      <xdr:rowOff>111947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264728"/>
          <a:ext cx="0" cy="1106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84024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4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111947</xdr:rowOff>
    </xdr:from>
    <xdr:to>
      <xdr:col>24</xdr:col>
      <xdr:colOff>12700</xdr:colOff>
      <xdr:row>89</xdr:row>
      <xdr:rowOff>111947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7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120755</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400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34378</xdr:rowOff>
    </xdr:from>
    <xdr:to>
      <xdr:col>24</xdr:col>
      <xdr:colOff>12700</xdr:colOff>
      <xdr:row>83</xdr:row>
      <xdr:rowOff>34378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26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6031</xdr:rowOff>
    </xdr:from>
    <xdr:to>
      <xdr:col>23</xdr:col>
      <xdr:colOff>133350</xdr:colOff>
      <xdr:row>83</xdr:row>
      <xdr:rowOff>61495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6381"/>
          <a:ext cx="838200" cy="5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57673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630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85596</xdr:rowOff>
    </xdr:from>
    <xdr:to>
      <xdr:col>23</xdr:col>
      <xdr:colOff>184150</xdr:colOff>
      <xdr:row>86</xdr:row>
      <xdr:rowOff>15746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65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133921</xdr:rowOff>
    </xdr:from>
    <xdr:to>
      <xdr:col>19</xdr:col>
      <xdr:colOff>133350</xdr:colOff>
      <xdr:row>83</xdr:row>
      <xdr:rowOff>6031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92821"/>
          <a:ext cx="889000" cy="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5944</xdr:rowOff>
    </xdr:from>
    <xdr:to>
      <xdr:col>19</xdr:col>
      <xdr:colOff>184150</xdr:colOff>
      <xdr:row>85</xdr:row>
      <xdr:rowOff>107544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5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92321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665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133921</xdr:rowOff>
    </xdr:from>
    <xdr:to>
      <xdr:col>15</xdr:col>
      <xdr:colOff>82550</xdr:colOff>
      <xdr:row>82</xdr:row>
      <xdr:rowOff>136161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92821"/>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86086</xdr:rowOff>
    </xdr:from>
    <xdr:to>
      <xdr:col>15</xdr:col>
      <xdr:colOff>133350</xdr:colOff>
      <xdr:row>85</xdr:row>
      <xdr:rowOff>16236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48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1013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57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74292</xdr:rowOff>
    </xdr:from>
    <xdr:to>
      <xdr:col>11</xdr:col>
      <xdr:colOff>31750</xdr:colOff>
      <xdr:row>82</xdr:row>
      <xdr:rowOff>136161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33192"/>
          <a:ext cx="889000" cy="6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167777</xdr:rowOff>
    </xdr:from>
    <xdr:to>
      <xdr:col>11</xdr:col>
      <xdr:colOff>82550</xdr:colOff>
      <xdr:row>84</xdr:row>
      <xdr:rowOff>97927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9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82704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8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93255</xdr:rowOff>
    </xdr:from>
    <xdr:to>
      <xdr:col>7</xdr:col>
      <xdr:colOff>31750</xdr:colOff>
      <xdr:row>84</xdr:row>
      <xdr:rowOff>23405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2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40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10695</xdr:rowOff>
    </xdr:from>
    <xdr:to>
      <xdr:col>23</xdr:col>
      <xdr:colOff>184150</xdr:colOff>
      <xdr:row>83</xdr:row>
      <xdr:rowOff>112295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103422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6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126681</xdr:rowOff>
    </xdr:from>
    <xdr:to>
      <xdr:col>19</xdr:col>
      <xdr:colOff>184150</xdr:colOff>
      <xdr:row>83</xdr:row>
      <xdr:rowOff>56831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67008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54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83121</xdr:rowOff>
    </xdr:from>
    <xdr:to>
      <xdr:col>15</xdr:col>
      <xdr:colOff>133350</xdr:colOff>
      <xdr:row>83</xdr:row>
      <xdr:rowOff>13271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23448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1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85361</xdr:rowOff>
    </xdr:from>
    <xdr:to>
      <xdr:col>11</xdr:col>
      <xdr:colOff>82550</xdr:colOff>
      <xdr:row>83</xdr:row>
      <xdr:rowOff>15511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4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25688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1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23492</xdr:rowOff>
    </xdr:from>
    <xdr:to>
      <xdr:col>7</xdr:col>
      <xdr:colOff>31750</xdr:colOff>
      <xdr:row>82</xdr:row>
      <xdr:rowOff>125092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8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135269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5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規模の小さい団体のため、毎年、年齢層の上下により多少の変動がある。</a:t>
          </a:r>
        </a:p>
        <a:p>
          <a:r>
            <a:rPr kumimoji="1" lang="ja-JP" altLang="en-US" sz="1300">
              <a:latin typeface="ＭＳ Ｐゴシック" panose="020B0600070205080204" pitchFamily="50" charset="-128"/>
              <a:ea typeface="ＭＳ Ｐゴシック" panose="020B0600070205080204" pitchFamily="50" charset="-128"/>
            </a:rPr>
            <a:t>　前年度に人事異動及び国の基準と比較して給与水準の低い職員の退職もあったことが、ラスパイレス指数の上昇要因となり、令和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年度においても同様の水準となった。</a:t>
          </a:r>
        </a:p>
        <a:p>
          <a:r>
            <a:rPr kumimoji="1" lang="ja-JP" altLang="en-US" sz="1300">
              <a:latin typeface="ＭＳ Ｐゴシック" panose="020B0600070205080204" pitchFamily="50" charset="-128"/>
              <a:ea typeface="ＭＳ Ｐゴシック" panose="020B0600070205080204" pitchFamily="50" charset="-128"/>
            </a:rPr>
            <a:t>　今後も給与の適正な管理に努める。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24130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876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88</xdr:row>
      <xdr:rowOff>24130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84630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7620</xdr:rowOff>
    </xdr:from>
    <xdr:to>
      <xdr:col>72</xdr:col>
      <xdr:colOff>203200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58087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34289</xdr:rowOff>
    </xdr:from>
    <xdr:to>
      <xdr:col>68</xdr:col>
      <xdr:colOff>152400</xdr:colOff>
      <xdr:row>85</xdr:row>
      <xdr:rowOff>7620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43608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144780</xdr:rowOff>
    </xdr:from>
    <xdr:to>
      <xdr:col>77</xdr:col>
      <xdr:colOff>95250</xdr:colOff>
      <xdr:row>88</xdr:row>
      <xdr:rowOff>74930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59707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1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154939</xdr:rowOff>
    </xdr:from>
    <xdr:to>
      <xdr:col>64</xdr:col>
      <xdr:colOff>152400</xdr:colOff>
      <xdr:row>84</xdr:row>
      <xdr:rowOff>85089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95266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人口減少に伴い人口千人当たりの職員数は増加傾向で推移。</a:t>
          </a:r>
        </a:p>
        <a:p>
          <a:r>
            <a:rPr kumimoji="1" lang="ja-JP" altLang="en-US" sz="1300">
              <a:latin typeface="ＭＳ Ｐゴシック" panose="020B0600070205080204" pitchFamily="50" charset="-128"/>
              <a:ea typeface="ＭＳ Ｐゴシック" panose="020B0600070205080204" pitchFamily="50" charset="-128"/>
            </a:rPr>
            <a:t>職員数は町制発足後年々減少してきたが、近年は職員数はほぼ横ばいになっており、類似団体と比較しても中位に位置している。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年度から現行の係制からグループ制へ移行予定。業務の平準化及び生産性の向上により、適切な定員管理に努める。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28031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481310"/>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11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159838</xdr:rowOff>
    </xdr:from>
    <xdr:to>
      <xdr:col>77</xdr:col>
      <xdr:colOff>44450</xdr:colOff>
      <xdr:row>61</xdr:row>
      <xdr:rowOff>28031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46838"/>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109855</xdr:rowOff>
    </xdr:from>
    <xdr:to>
      <xdr:col>72</xdr:col>
      <xdr:colOff>203200</xdr:colOff>
      <xdr:row>60</xdr:row>
      <xdr:rowOff>159838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6855"/>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70213</xdr:rowOff>
    </xdr:from>
    <xdr:to>
      <xdr:col>68</xdr:col>
      <xdr:colOff>152400</xdr:colOff>
      <xdr:row>60</xdr:row>
      <xdr:rowOff>109855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57213"/>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67055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148681</xdr:rowOff>
    </xdr:from>
    <xdr:to>
      <xdr:col>77</xdr:col>
      <xdr:colOff>95250</xdr:colOff>
      <xdr:row>61</xdr:row>
      <xdr:rowOff>78831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89008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04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109038</xdr:rowOff>
    </xdr:from>
    <xdr:to>
      <xdr:col>73</xdr:col>
      <xdr:colOff>44450</xdr:colOff>
      <xdr:row>61</xdr:row>
      <xdr:rowOff>39188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49365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6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59055</xdr:rowOff>
    </xdr:from>
    <xdr:to>
      <xdr:col>68</xdr:col>
      <xdr:colOff>203200</xdr:colOff>
      <xdr:row>60</xdr:row>
      <xdr:rowOff>160655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170832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19413</xdr:rowOff>
    </xdr:from>
    <xdr:to>
      <xdr:col>64</xdr:col>
      <xdr:colOff>152400</xdr:colOff>
      <xdr:row>60</xdr:row>
      <xdr:rowOff>121013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131190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年度に実施した学校給食センター整備事業の元金償還開始に加え、一部事務組合が実施した火葬場、ごみ処理施設整備に伴う地方債の元金償還も開始したため、令和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　</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類似団体平均を下回っているものの、今後も公共施設の更新など大規模事業が見込まれているため、実質公債費比率についても上昇し続けないよう、バランスに留意して適切な財政運営に努める。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74385</xdr:rowOff>
    </xdr:from>
    <xdr:to>
      <xdr:col>81</xdr:col>
      <xdr:colOff>44450</xdr:colOff>
      <xdr:row>40</xdr:row>
      <xdr:rowOff>75293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60935"/>
          <a:ext cx="8382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22678</xdr:rowOff>
    </xdr:from>
    <xdr:to>
      <xdr:col>77</xdr:col>
      <xdr:colOff>44450</xdr:colOff>
      <xdr:row>39</xdr:row>
      <xdr:rowOff>74385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09228"/>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9270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159657</xdr:rowOff>
    </xdr:from>
    <xdr:to>
      <xdr:col>72</xdr:col>
      <xdr:colOff>203200</xdr:colOff>
      <xdr:row>39</xdr:row>
      <xdr:rowOff>22678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73478</xdr:rowOff>
    </xdr:from>
    <xdr:to>
      <xdr:col>68</xdr:col>
      <xdr:colOff>152400</xdr:colOff>
      <xdr:row>38</xdr:row>
      <xdr:rowOff>159657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88578"/>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112684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24493</xdr:rowOff>
    </xdr:from>
    <xdr:to>
      <xdr:col>81</xdr:col>
      <xdr:colOff>95250</xdr:colOff>
      <xdr:row>40</xdr:row>
      <xdr:rowOff>126093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41020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2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23585</xdr:rowOff>
    </xdr:from>
    <xdr:to>
      <xdr:col>77</xdr:col>
      <xdr:colOff>95250</xdr:colOff>
      <xdr:row>39</xdr:row>
      <xdr:rowOff>125185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135362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7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143328</xdr:rowOff>
    </xdr:from>
    <xdr:to>
      <xdr:col>73</xdr:col>
      <xdr:colOff>44450</xdr:colOff>
      <xdr:row>39</xdr:row>
      <xdr:rowOff>73478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83655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22678</xdr:rowOff>
    </xdr:from>
    <xdr:to>
      <xdr:col>64</xdr:col>
      <xdr:colOff>152400</xdr:colOff>
      <xdr:row>38</xdr:row>
      <xdr:rowOff>124278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134455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財政規模に対して大規模な整備事業が続いたことによる地方債残高の増加に加え、一部事務組合の火葬場、ごみ処理施設整備に伴う組合負担見込額が増加したため上昇傾向で推移。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年度にかけての上昇要因は、</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事業である師崎港観光センター周辺整備運営事業の債務負担行為に基づく支出予定額を計上したことによるもの。</a:t>
          </a:r>
        </a:p>
        <a:p>
          <a:r>
            <a:rPr kumimoji="1" lang="ja-JP" altLang="en-US" sz="1300">
              <a:latin typeface="ＭＳ Ｐゴシック" panose="020B0600070205080204" pitchFamily="50" charset="-128"/>
              <a:ea typeface="ＭＳ Ｐゴシック" panose="020B0600070205080204" pitchFamily="50" charset="-128"/>
            </a:rPr>
            <a:t>　今後も公共施設等の更新を行う必要があるが、将来負担比率が上昇し続けないよう、バランスに留意した財政運営に努める。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23495</xdr:rowOff>
    </xdr:from>
    <xdr:to>
      <xdr:col>81</xdr:col>
      <xdr:colOff>44450</xdr:colOff>
      <xdr:row>21</xdr:row>
      <xdr:rowOff>97367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452495"/>
          <a:ext cx="8382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40111</xdr:rowOff>
    </xdr:from>
    <xdr:to>
      <xdr:col>77</xdr:col>
      <xdr:colOff>44450</xdr:colOff>
      <xdr:row>20</xdr:row>
      <xdr:rowOff>23495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297661"/>
          <a:ext cx="889000" cy="15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59267</xdr:rowOff>
    </xdr:from>
    <xdr:to>
      <xdr:col>72</xdr:col>
      <xdr:colOff>203200</xdr:colOff>
      <xdr:row>19</xdr:row>
      <xdr:rowOff>40111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973917"/>
          <a:ext cx="889000" cy="32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41169</xdr:rowOff>
    </xdr:from>
    <xdr:to>
      <xdr:col>68</xdr:col>
      <xdr:colOff>152400</xdr:colOff>
      <xdr:row>17</xdr:row>
      <xdr:rowOff>59267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95581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124672</xdr:rowOff>
    </xdr:from>
    <xdr:to>
      <xdr:col>68</xdr:col>
      <xdr:colOff>203200</xdr:colOff>
      <xdr:row>15</xdr:row>
      <xdr:rowOff>54822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46567</xdr:rowOff>
    </xdr:from>
    <xdr:to>
      <xdr:col>81</xdr:col>
      <xdr:colOff>95250</xdr:colOff>
      <xdr:row>21</xdr:row>
      <xdr:rowOff>148167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6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18644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61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144145</xdr:rowOff>
    </xdr:from>
    <xdr:to>
      <xdr:col>77</xdr:col>
      <xdr:colOff>95250</xdr:colOff>
      <xdr:row>20</xdr:row>
      <xdr:rowOff>74295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59072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8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160761</xdr:rowOff>
    </xdr:from>
    <xdr:to>
      <xdr:col>73</xdr:col>
      <xdr:colOff>44450</xdr:colOff>
      <xdr:row>19</xdr:row>
      <xdr:rowOff>90911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75688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33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8467</xdr:rowOff>
    </xdr:from>
    <xdr:to>
      <xdr:col>68</xdr:col>
      <xdr:colOff>203200</xdr:colOff>
      <xdr:row>17</xdr:row>
      <xdr:rowOff>110067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94844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0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161819</xdr:rowOff>
    </xdr:from>
    <xdr:to>
      <xdr:col>64</xdr:col>
      <xdr:colOff>152400</xdr:colOff>
      <xdr:row>17</xdr:row>
      <xdr:rowOff>91969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76746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99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
15,388
38.23
9,147,470
8,708,012
424,918
5,303,494
6,356,991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人事院勧告に基づく職員給の増により、経常一般財源に占める人件費の割合が高まり、類似団体内平均値を上回った。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人口減少の進行を見据え、職員の定員の適正化を図るとともに、採用の平準化も実施し、人件費全体の抑制に努める。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49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30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97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95250</xdr:rowOff>
    </xdr:from>
    <xdr:to>
      <xdr:col>11</xdr:col>
      <xdr:colOff>60325</xdr:colOff>
      <xdr:row>38</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固定的な委託料で金額の大きい町コミュニティバス運行委託料については運行方法の見直しにより、経費削減の効果が出ている。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しかしながら、ふるさと納税の寄附増に伴う委託料の増加が物件費上昇の要因となり、前年度とほぼ同水準となった。</a:t>
          </a:r>
        </a:p>
        <a:p>
          <a:r>
            <a:rPr kumimoji="1" lang="ja-JP" altLang="en-US" sz="1300">
              <a:latin typeface="ＭＳ Ｐゴシック" panose="020B0600070205080204" pitchFamily="50" charset="-128"/>
              <a:ea typeface="ＭＳ Ｐゴシック" panose="020B0600070205080204" pitchFamily="50" charset="-128"/>
            </a:rPr>
            <a:t>　今後も物件費全般を継続的に見直し、適正な財政運営に努める。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16</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0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19050</xdr:rowOff>
    </xdr:from>
    <xdr:to>
      <xdr:col>78</xdr:col>
      <xdr:colOff>69850</xdr:colOff>
      <xdr:row>15</xdr:row>
      <xdr:rowOff>133350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90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19050</xdr:rowOff>
    </xdr:from>
    <xdr:to>
      <xdr:col>73</xdr:col>
      <xdr:colOff>180975</xdr:colOff>
      <xdr:row>15</xdr:row>
      <xdr:rowOff>82550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90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82550</xdr:rowOff>
    </xdr:from>
    <xdr:to>
      <xdr:col>69</xdr:col>
      <xdr:colOff>92075</xdr:colOff>
      <xdr:row>15</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5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137177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82550</xdr:rowOff>
    </xdr:from>
    <xdr:to>
      <xdr:col>78</xdr:col>
      <xdr:colOff>120650</xdr:colOff>
      <xdr:row>16</xdr:row>
      <xdr:rowOff>12700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22877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139700</xdr:rowOff>
    </xdr:from>
    <xdr:to>
      <xdr:col>74</xdr:col>
      <xdr:colOff>31750</xdr:colOff>
      <xdr:row>15</xdr:row>
      <xdr:rowOff>69850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80027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31750</xdr:rowOff>
    </xdr:from>
    <xdr:to>
      <xdr:col>69</xdr:col>
      <xdr:colOff>142875</xdr:colOff>
      <xdr:row>15</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一過性の電力・ガス・食料品等価格高騰重点支援給付金に加え、介護給付費が増えているため、扶助費は上昇した。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今後は歳入の減少に伴い、扶助費の構成比は今後も増加することが想定される。</a:t>
          </a:r>
        </a:p>
        <a:p>
          <a:r>
            <a:rPr kumimoji="1" lang="ja-JP" altLang="en-US" sz="1300">
              <a:latin typeface="ＭＳ Ｐゴシック" panose="020B0600070205080204" pitchFamily="50" charset="-128"/>
              <a:ea typeface="ＭＳ Ｐゴシック" panose="020B0600070205080204" pitchFamily="50" charset="-128"/>
            </a:rPr>
            <a:t>　単独扶助費の見直し等の対策が必要。</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58420</xdr:rowOff>
    </xdr:from>
    <xdr:to>
      <xdr:col>24</xdr:col>
      <xdr:colOff>25400</xdr:colOff>
      <xdr:row>58</xdr:row>
      <xdr:rowOff>149860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025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161290</xdr:rowOff>
    </xdr:from>
    <xdr:to>
      <xdr:col>19</xdr:col>
      <xdr:colOff>187325</xdr:colOff>
      <xdr:row>58</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3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161290</xdr:rowOff>
    </xdr:from>
    <xdr:to>
      <xdr:col>15</xdr:col>
      <xdr:colOff>98425</xdr:colOff>
      <xdr:row>58</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9339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58420</xdr:rowOff>
    </xdr:from>
    <xdr:to>
      <xdr:col>11</xdr:col>
      <xdr:colOff>9525</xdr:colOff>
      <xdr:row>58</xdr:row>
      <xdr:rowOff>81280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116857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99060</xdr:rowOff>
    </xdr:from>
    <xdr:to>
      <xdr:col>24</xdr:col>
      <xdr:colOff>76200</xdr:colOff>
      <xdr:row>59</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71137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xdr:rowOff>
    </xdr:from>
    <xdr:to>
      <xdr:col>20</xdr:col>
      <xdr:colOff>38100</xdr:colOff>
      <xdr:row>58</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110490</xdr:rowOff>
    </xdr:from>
    <xdr:to>
      <xdr:col>15</xdr:col>
      <xdr:colOff>149225</xdr:colOff>
      <xdr:row>58</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25417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30480</xdr:rowOff>
    </xdr:from>
    <xdr:to>
      <xdr:col>11</xdr:col>
      <xdr:colOff>60325</xdr:colOff>
      <xdr:row>58</xdr:row>
      <xdr:rowOff>132080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xdr:rowOff>
    </xdr:from>
    <xdr:to>
      <xdr:col>6</xdr:col>
      <xdr:colOff>171450</xdr:colOff>
      <xdr:row>58</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119397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前年度は廃止した保育所の売却代金を積立金に計上したが、今年度は反動減となった。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繰出金についても特別会計の収支が改善しているため減少した。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公共施設再配置計画を推進していくため、公共施設等整備基金への積立を継続するとともに、特別会計においては普通会計の負担軽減に努めていく。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61685</xdr:rowOff>
    </xdr:from>
    <xdr:to>
      <xdr:col>82</xdr:col>
      <xdr:colOff>107950</xdr:colOff>
      <xdr:row>55</xdr:row>
      <xdr:rowOff>86178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319985"/>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55</xdr:row>
      <xdr:rowOff>86178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69850</xdr:rowOff>
    </xdr:from>
    <xdr:to>
      <xdr:col>73</xdr:col>
      <xdr:colOff>180975</xdr:colOff>
      <xdr:row>55</xdr:row>
      <xdr:rowOff>86178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31949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86178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xdr:rowOff>
    </xdr:from>
    <xdr:to>
      <xdr:col>82</xdr:col>
      <xdr:colOff>158750</xdr:colOff>
      <xdr:row>54</xdr:row>
      <xdr:rowOff>112485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27412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35378</xdr:rowOff>
    </xdr:from>
    <xdr:to>
      <xdr:col>78</xdr:col>
      <xdr:colOff>120650</xdr:colOff>
      <xdr:row>55</xdr:row>
      <xdr:rowOff>136978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147155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19050</xdr:rowOff>
    </xdr:from>
    <xdr:to>
      <xdr:col>74</xdr:col>
      <xdr:colOff>31750</xdr:colOff>
      <xdr:row>55</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補助費等の決算構成比が類似団体と比較して大きいのは、し尿・ごみ・火葬・消防業務についての一部事務組合に対する分担金が要因である。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町管理の港湾・漁港の管理や水産業者に対する補助などの財政需要が多くある。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単独補助を中心に、費用対効果を見極め、事業の見直しなどを進め、適正な財政運営に努める。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15422</xdr:rowOff>
    </xdr:from>
    <xdr:to>
      <xdr:col>82</xdr:col>
      <xdr:colOff>107950</xdr:colOff>
      <xdr:row>41</xdr:row>
      <xdr:rowOff>146050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70448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5641</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4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15422</xdr:rowOff>
    </xdr:from>
    <xdr:to>
      <xdr:col>78</xdr:col>
      <xdr:colOff>69850</xdr:colOff>
      <xdr:row>42</xdr:row>
      <xdr:rowOff>18143</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70448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46463</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1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42</xdr:row>
      <xdr:rowOff>18143</xdr:rowOff>
    </xdr:from>
    <xdr:to>
      <xdr:col>73</xdr:col>
      <xdr:colOff>180975</xdr:colOff>
      <xdr:row>42</xdr:row>
      <xdr:rowOff>94343</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7219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42</xdr:row>
      <xdr:rowOff>7257</xdr:rowOff>
    </xdr:from>
    <xdr:to>
      <xdr:col>69</xdr:col>
      <xdr:colOff>92075</xdr:colOff>
      <xdr:row>42</xdr:row>
      <xdr:rowOff>94343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72081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24691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95250</xdr:rowOff>
    </xdr:from>
    <xdr:to>
      <xdr:col>82</xdr:col>
      <xdr:colOff>158750</xdr:colOff>
      <xdr:row>42</xdr:row>
      <xdr:rowOff>25400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3827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136072</xdr:rowOff>
    </xdr:from>
    <xdr:to>
      <xdr:col>78</xdr:col>
      <xdr:colOff>120650</xdr:colOff>
      <xdr:row>41</xdr:row>
      <xdr:rowOff>66222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50999</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708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138793</xdr:rowOff>
    </xdr:from>
    <xdr:to>
      <xdr:col>74</xdr:col>
      <xdr:colOff>31750</xdr:colOff>
      <xdr:row>42</xdr:row>
      <xdr:rowOff>68943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71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42</xdr:row>
      <xdr:rowOff>53720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42</xdr:row>
      <xdr:rowOff>43543</xdr:rowOff>
    </xdr:from>
    <xdr:to>
      <xdr:col>69</xdr:col>
      <xdr:colOff>142875</xdr:colOff>
      <xdr:row>42</xdr:row>
      <xdr:rowOff>145143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42</xdr:row>
      <xdr:rowOff>129920</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127907</xdr:rowOff>
    </xdr:from>
    <xdr:to>
      <xdr:col>65</xdr:col>
      <xdr:colOff>53975</xdr:colOff>
      <xdr:row>42</xdr:row>
      <xdr:rowOff>58057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715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42834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724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公共施設等の更新を踏まえた借入額の増加により年々増加傾向にあるが、類似団体と比較すると公債費は低い水準にある。</a:t>
          </a:r>
        </a:p>
        <a:p>
          <a:r>
            <a:rPr kumimoji="1" lang="ja-JP" altLang="en-US" sz="1300">
              <a:latin typeface="ＭＳ Ｐゴシック" panose="020B0600070205080204" pitchFamily="50" charset="-128"/>
              <a:ea typeface="ＭＳ Ｐゴシック" panose="020B0600070205080204" pitchFamily="50" charset="-128"/>
            </a:rPr>
            <a:t>　今後も公共施設の更新等による新発債の増加が予想されるため、財政措置される地方債での財源調達を中心に適切な財政運営に努める。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8143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69850</xdr:rowOff>
    </xdr:from>
    <xdr:to>
      <xdr:col>24</xdr:col>
      <xdr:colOff>25400</xdr:colOff>
      <xdr:row>74</xdr:row>
      <xdr:rowOff>155575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27571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153052</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83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xdr:rowOff>
    </xdr:from>
    <xdr:to>
      <xdr:col>24</xdr:col>
      <xdr:colOff>76200</xdr:colOff>
      <xdr:row>77</xdr:row>
      <xdr:rowOff>111125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3175</xdr:rowOff>
    </xdr:from>
    <xdr:to>
      <xdr:col>19</xdr:col>
      <xdr:colOff>187325</xdr:colOff>
      <xdr:row>74</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26904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142875</xdr:rowOff>
    </xdr:from>
    <xdr:to>
      <xdr:col>20</xdr:col>
      <xdr:colOff>38100</xdr:colOff>
      <xdr:row>77</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1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57802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5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165100</xdr:rowOff>
    </xdr:from>
    <xdr:to>
      <xdr:col>15</xdr:col>
      <xdr:colOff>98425</xdr:colOff>
      <xdr:row>74</xdr:row>
      <xdr:rowOff>3175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680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88900</xdr:rowOff>
    </xdr:from>
    <xdr:to>
      <xdr:col>11</xdr:col>
      <xdr:colOff>9525</xdr:colOff>
      <xdr:row>73</xdr:row>
      <xdr:rowOff>165100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604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28575</xdr:rowOff>
    </xdr:from>
    <xdr:to>
      <xdr:col>11</xdr:col>
      <xdr:colOff>60325</xdr:colOff>
      <xdr:row>77</xdr:row>
      <xdr:rowOff>130175</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114952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1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161925</xdr:rowOff>
    </xdr:from>
    <xdr:to>
      <xdr:col>6</xdr:col>
      <xdr:colOff>171450</xdr:colOff>
      <xdr:row>77</xdr:row>
      <xdr:rowOff>92075</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76852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104775</xdr:rowOff>
    </xdr:from>
    <xdr:to>
      <xdr:col>24</xdr:col>
      <xdr:colOff>76200</xdr:colOff>
      <xdr:row>75</xdr:row>
      <xdr:rowOff>34925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13352</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70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19050</xdr:rowOff>
    </xdr:from>
    <xdr:to>
      <xdr:col>20</xdr:col>
      <xdr:colOff>38100</xdr:colOff>
      <xdr:row>74</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130827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47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123825</xdr:rowOff>
    </xdr:from>
    <xdr:to>
      <xdr:col>15</xdr:col>
      <xdr:colOff>149225</xdr:colOff>
      <xdr:row>74</xdr:row>
      <xdr:rowOff>53975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63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64152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40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114300</xdr:rowOff>
    </xdr:from>
    <xdr:to>
      <xdr:col>11</xdr:col>
      <xdr:colOff>60325</xdr:colOff>
      <xdr:row>74</xdr:row>
      <xdr:rowOff>44450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54627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38100</xdr:rowOff>
    </xdr:from>
    <xdr:to>
      <xdr:col>6</xdr:col>
      <xdr:colOff>171450</xdr:colOff>
      <xdr:row>73</xdr:row>
      <xdr:rowOff>139700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149877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類似団体の平均と比較して、補助費等が他団体と比較して大きいことが公債費以外の数値が高い要因となっている。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今後も費用対効果の確認をするなど、事業費等の適正化を図る。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78015</xdr:rowOff>
    </xdr:from>
    <xdr:to>
      <xdr:col>82</xdr:col>
      <xdr:colOff>107950</xdr:colOff>
      <xdr:row>79</xdr:row>
      <xdr:rowOff>86179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4224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58256</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60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86179</xdr:rowOff>
    </xdr:from>
    <xdr:to>
      <xdr:col>82</xdr:col>
      <xdr:colOff>196850</xdr:colOff>
      <xdr:row>79</xdr:row>
      <xdr:rowOff>86179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63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164392</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1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78015</xdr:rowOff>
    </xdr:from>
    <xdr:to>
      <xdr:col>82</xdr:col>
      <xdr:colOff>196850</xdr:colOff>
      <xdr:row>72</xdr:row>
      <xdr:rowOff>78015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4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79</xdr:row>
      <xdr:rowOff>86179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42390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141713</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125186</xdr:rowOff>
    </xdr:from>
    <xdr:to>
      <xdr:col>82</xdr:col>
      <xdr:colOff>158750</xdr:colOff>
      <xdr:row>77</xdr:row>
      <xdr:rowOff>55336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50800</xdr:rowOff>
    </xdr:from>
    <xdr:to>
      <xdr:col>78</xdr:col>
      <xdr:colOff>69850</xdr:colOff>
      <xdr:row>78</xdr:row>
      <xdr:rowOff>137886</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4782800" y="134239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122465</xdr:rowOff>
    </xdr:from>
    <xdr:to>
      <xdr:col>78</xdr:col>
      <xdr:colOff>120650</xdr:colOff>
      <xdr:row>76</xdr:row>
      <xdr:rowOff>52614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62792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5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137886</xdr:rowOff>
    </xdr:from>
    <xdr:to>
      <xdr:col>73</xdr:col>
      <xdr:colOff>180975</xdr:colOff>
      <xdr:row>80</xdr:row>
      <xdr:rowOff>132443</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3510986"/>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117022</xdr:rowOff>
    </xdr:from>
    <xdr:to>
      <xdr:col>74</xdr:col>
      <xdr:colOff>31750</xdr:colOff>
      <xdr:row>74</xdr:row>
      <xdr:rowOff>47172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6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57349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132443</xdr:rowOff>
    </xdr:from>
    <xdr:to>
      <xdr:col>69</xdr:col>
      <xdr:colOff>92075</xdr:colOff>
      <xdr:row>80</xdr:row>
      <xdr:rowOff>132443</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84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38100</xdr:rowOff>
    </xdr:from>
    <xdr:to>
      <xdr:col>69</xdr:col>
      <xdr:colOff>142875</xdr:colOff>
      <xdr:row>76</xdr:row>
      <xdr:rowOff>139700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149877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70757</xdr:rowOff>
    </xdr:from>
    <xdr:to>
      <xdr:col>65</xdr:col>
      <xdr:colOff>53975</xdr:colOff>
      <xdr:row>77</xdr:row>
      <xdr:rowOff>907</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11084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6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35379</xdr:rowOff>
    </xdr:from>
    <xdr:to>
      <xdr:col>82</xdr:col>
      <xdr:colOff>158750</xdr:colOff>
      <xdr:row>79</xdr:row>
      <xdr:rowOff>136979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115406</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4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87086</xdr:rowOff>
    </xdr:from>
    <xdr:to>
      <xdr:col>74</xdr:col>
      <xdr:colOff>31750</xdr:colOff>
      <xdr:row>79</xdr:row>
      <xdr:rowOff>17236</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2013</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354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81643</xdr:rowOff>
    </xdr:from>
    <xdr:to>
      <xdr:col>69</xdr:col>
      <xdr:colOff>142875</xdr:colOff>
      <xdr:row>81</xdr:row>
      <xdr:rowOff>11793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168020</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81643</xdr:rowOff>
    </xdr:from>
    <xdr:to>
      <xdr:col>65</xdr:col>
      <xdr:colOff>53975</xdr:colOff>
      <xdr:row>81</xdr:row>
      <xdr:rowOff>11793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168020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20043</xdr:rowOff>
    </xdr:from>
    <xdr:to>
      <xdr:col>29</xdr:col>
      <xdr:colOff>127000</xdr:colOff>
      <xdr:row>19</xdr:row>
      <xdr:rowOff>52651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25218"/>
          <a:ext cx="647700" cy="32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132090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1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15552</xdr:rowOff>
    </xdr:from>
    <xdr:to>
      <xdr:col>26</xdr:col>
      <xdr:colOff>50800</xdr:colOff>
      <xdr:row>19</xdr:row>
      <xdr:rowOff>52651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20727"/>
          <a:ext cx="698500" cy="37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169275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8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15552</xdr:rowOff>
    </xdr:from>
    <xdr:to>
      <xdr:col>22</xdr:col>
      <xdr:colOff>114300</xdr:colOff>
      <xdr:row>19</xdr:row>
      <xdr:rowOff>107923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20727"/>
          <a:ext cx="698500" cy="92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66503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107923</xdr:rowOff>
    </xdr:from>
    <xdr:to>
      <xdr:col>18</xdr:col>
      <xdr:colOff>177800</xdr:colOff>
      <xdr:row>20</xdr:row>
      <xdr:rowOff>7208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13098"/>
          <a:ext cx="698500" cy="70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13027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140693</xdr:rowOff>
    </xdr:from>
    <xdr:to>
      <xdr:col>29</xdr:col>
      <xdr:colOff>177800</xdr:colOff>
      <xdr:row>19</xdr:row>
      <xdr:rowOff>70843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74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112770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4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1851</xdr:rowOff>
    </xdr:from>
    <xdr:to>
      <xdr:col>26</xdr:col>
      <xdr:colOff>101600</xdr:colOff>
      <xdr:row>19</xdr:row>
      <xdr:rowOff>103451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0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88228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93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136202</xdr:rowOff>
    </xdr:from>
    <xdr:to>
      <xdr:col>22</xdr:col>
      <xdr:colOff>165100</xdr:colOff>
      <xdr:row>19</xdr:row>
      <xdr:rowOff>66352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69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51129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56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57123</xdr:rowOff>
    </xdr:from>
    <xdr:to>
      <xdr:col>19</xdr:col>
      <xdr:colOff>38100</xdr:colOff>
      <xdr:row>19</xdr:row>
      <xdr:rowOff>158723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62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143500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4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127858</xdr:rowOff>
    </xdr:from>
    <xdr:to>
      <xdr:col>15</xdr:col>
      <xdr:colOff>101600</xdr:colOff>
      <xdr:row>20</xdr:row>
      <xdr:rowOff>58008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33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42785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1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298488</xdr:rowOff>
    </xdr:from>
    <xdr:to>
      <xdr:col>29</xdr:col>
      <xdr:colOff>127000</xdr:colOff>
      <xdr:row>37</xdr:row>
      <xdr:rowOff>123685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08838"/>
          <a:ext cx="647700" cy="339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186034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4534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123685</xdr:rowOff>
    </xdr:from>
    <xdr:to>
      <xdr:col>26</xdr:col>
      <xdr:colOff>50800</xdr:colOff>
      <xdr:row>37</xdr:row>
      <xdr:rowOff>227508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7248385"/>
          <a:ext cx="698500" cy="103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220057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8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206401</xdr:rowOff>
    </xdr:from>
    <xdr:to>
      <xdr:col>22</xdr:col>
      <xdr:colOff>114300</xdr:colOff>
      <xdr:row>37</xdr:row>
      <xdr:rowOff>227508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331101"/>
          <a:ext cx="698500" cy="2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271911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206401</xdr:rowOff>
    </xdr:from>
    <xdr:to>
      <xdr:col>18</xdr:col>
      <xdr:colOff>177800</xdr:colOff>
      <xdr:row>37</xdr:row>
      <xdr:rowOff>300927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331101"/>
          <a:ext cx="698500" cy="94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294085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264291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3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247688</xdr:rowOff>
    </xdr:from>
    <xdr:to>
      <xdr:col>29</xdr:col>
      <xdr:colOff>177800</xdr:colOff>
      <xdr:row>36</xdr:row>
      <xdr:rowOff>6388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58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219765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3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72885</xdr:rowOff>
    </xdr:from>
    <xdr:to>
      <xdr:col>26</xdr:col>
      <xdr:colOff>101600</xdr:colOff>
      <xdr:row>37</xdr:row>
      <xdr:rowOff>174485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9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159262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8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176708</xdr:rowOff>
    </xdr:from>
    <xdr:to>
      <xdr:col>22</xdr:col>
      <xdr:colOff>165100</xdr:colOff>
      <xdr:row>37</xdr:row>
      <xdr:rowOff>278308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301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263085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38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155601</xdr:rowOff>
    </xdr:from>
    <xdr:to>
      <xdr:col>19</xdr:col>
      <xdr:colOff>38100</xdr:colOff>
      <xdr:row>37</xdr:row>
      <xdr:rowOff>257201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280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241978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36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250127</xdr:rowOff>
    </xdr:from>
    <xdr:to>
      <xdr:col>15</xdr:col>
      <xdr:colOff>101600</xdr:colOff>
      <xdr:row>38</xdr:row>
      <xdr:rowOff>8827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37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336504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46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
15,388
38.23
9,147,470
8,708,012
424,918
5,303,494
6,356,991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73698</xdr:rowOff>
    </xdr:from>
    <xdr:to>
      <xdr:col>24</xdr:col>
      <xdr:colOff>63500</xdr:colOff>
      <xdr:row>36</xdr:row>
      <xdr:rowOff>124689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45898"/>
          <a:ext cx="838200" cy="5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94010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51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109207</xdr:rowOff>
    </xdr:from>
    <xdr:to>
      <xdr:col>19</xdr:col>
      <xdr:colOff>177800</xdr:colOff>
      <xdr:row>36</xdr:row>
      <xdr:rowOff>124689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81407"/>
          <a:ext cx="889000" cy="1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87914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109207</xdr:rowOff>
    </xdr:from>
    <xdr:to>
      <xdr:col>15</xdr:col>
      <xdr:colOff>50800</xdr:colOff>
      <xdr:row>36</xdr:row>
      <xdr:rowOff>151828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1407"/>
          <a:ext cx="889000" cy="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133380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151828</xdr:rowOff>
    </xdr:from>
    <xdr:to>
      <xdr:col>10</xdr:col>
      <xdr:colOff>114300</xdr:colOff>
      <xdr:row>37</xdr:row>
      <xdr:rowOff>133464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4028"/>
          <a:ext cx="889000" cy="1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2633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22898</xdr:rowOff>
    </xdr:from>
    <xdr:to>
      <xdr:col>24</xdr:col>
      <xdr:colOff>114300</xdr:colOff>
      <xdr:row>36</xdr:row>
      <xdr:rowOff>124498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9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73889</xdr:rowOff>
    </xdr:from>
    <xdr:to>
      <xdr:col>20</xdr:col>
      <xdr:colOff>38100</xdr:colOff>
      <xdr:row>37</xdr:row>
      <xdr:rowOff>4039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166616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58407</xdr:rowOff>
    </xdr:from>
    <xdr:to>
      <xdr:col>15</xdr:col>
      <xdr:colOff>101600</xdr:colOff>
      <xdr:row>36</xdr:row>
      <xdr:rowOff>160007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151134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2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101028</xdr:rowOff>
    </xdr:from>
    <xdr:to>
      <xdr:col>10</xdr:col>
      <xdr:colOff>165100</xdr:colOff>
      <xdr:row>37</xdr:row>
      <xdr:rowOff>31178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22305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82664</xdr:rowOff>
    </xdr:from>
    <xdr:to>
      <xdr:col>6</xdr:col>
      <xdr:colOff>38100</xdr:colOff>
      <xdr:row>38</xdr:row>
      <xdr:rowOff>12815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6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3941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44333</xdr:rowOff>
    </xdr:from>
    <xdr:to>
      <xdr:col>24</xdr:col>
      <xdr:colOff>62865</xdr:colOff>
      <xdr:row>56</xdr:row>
      <xdr:rowOff>93976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88283"/>
          <a:ext cx="1270" cy="906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97803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69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93976</xdr:rowOff>
    </xdr:from>
    <xdr:to>
      <xdr:col>24</xdr:col>
      <xdr:colOff>152400</xdr:colOff>
      <xdr:row>56</xdr:row>
      <xdr:rowOff>93976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695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162460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6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44333</xdr:rowOff>
    </xdr:from>
    <xdr:to>
      <xdr:col>24</xdr:col>
      <xdr:colOff>152400</xdr:colOff>
      <xdr:row>51</xdr:row>
      <xdr:rowOff>44333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8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80291</xdr:rowOff>
    </xdr:from>
    <xdr:to>
      <xdr:col>24</xdr:col>
      <xdr:colOff>63500</xdr:colOff>
      <xdr:row>56</xdr:row>
      <xdr:rowOff>117846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81491"/>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141605</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2284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118728</xdr:rowOff>
    </xdr:from>
    <xdr:to>
      <xdr:col>24</xdr:col>
      <xdr:colOff>114300</xdr:colOff>
      <xdr:row>55</xdr:row>
      <xdr:rowOff>48878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7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117846</xdr:rowOff>
    </xdr:from>
    <xdr:to>
      <xdr:col>19</xdr:col>
      <xdr:colOff>177800</xdr:colOff>
      <xdr:row>56</xdr:row>
      <xdr:rowOff>161088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19046"/>
          <a:ext cx="889000" cy="4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167072</xdr:rowOff>
    </xdr:from>
    <xdr:to>
      <xdr:col>20</xdr:col>
      <xdr:colOff>38100</xdr:colOff>
      <xdr:row>55</xdr:row>
      <xdr:rowOff>97222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42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113749</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0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147454</xdr:rowOff>
    </xdr:from>
    <xdr:to>
      <xdr:col>15</xdr:col>
      <xdr:colOff>50800</xdr:colOff>
      <xdr:row>56</xdr:row>
      <xdr:rowOff>161088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748654"/>
          <a:ext cx="889000" cy="1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67773</xdr:rowOff>
    </xdr:from>
    <xdr:to>
      <xdr:col>15</xdr:col>
      <xdr:colOff>101600</xdr:colOff>
      <xdr:row>55</xdr:row>
      <xdr:rowOff>169373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9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14450</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7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147454</xdr:rowOff>
    </xdr:from>
    <xdr:to>
      <xdr:col>10</xdr:col>
      <xdr:colOff>114300</xdr:colOff>
      <xdr:row>56</xdr:row>
      <xdr:rowOff>150595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48654"/>
          <a:ext cx="889000" cy="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121896</xdr:rowOff>
    </xdr:from>
    <xdr:to>
      <xdr:col>10</xdr:col>
      <xdr:colOff>165100</xdr:colOff>
      <xdr:row>56</xdr:row>
      <xdr:rowOff>52046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68573</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32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127876</xdr:rowOff>
    </xdr:from>
    <xdr:to>
      <xdr:col>6</xdr:col>
      <xdr:colOff>38100</xdr:colOff>
      <xdr:row>56</xdr:row>
      <xdr:rowOff>58026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5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74553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33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29491</xdr:rowOff>
    </xdr:from>
    <xdr:to>
      <xdr:col>24</xdr:col>
      <xdr:colOff>114300</xdr:colOff>
      <xdr:row>56</xdr:row>
      <xdr:rowOff>131091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115868</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4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67046</xdr:rowOff>
    </xdr:from>
    <xdr:to>
      <xdr:col>20</xdr:col>
      <xdr:colOff>38100</xdr:colOff>
      <xdr:row>56</xdr:row>
      <xdr:rowOff>168646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6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159773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6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110288</xdr:rowOff>
    </xdr:from>
    <xdr:to>
      <xdr:col>15</xdr:col>
      <xdr:colOff>101600</xdr:colOff>
      <xdr:row>57</xdr:row>
      <xdr:rowOff>40438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1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31565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0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96654</xdr:rowOff>
    </xdr:from>
    <xdr:to>
      <xdr:col>10</xdr:col>
      <xdr:colOff>165100</xdr:colOff>
      <xdr:row>57</xdr:row>
      <xdr:rowOff>26804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17931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9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99795</xdr:rowOff>
    </xdr:from>
    <xdr:to>
      <xdr:col>6</xdr:col>
      <xdr:colOff>38100</xdr:colOff>
      <xdr:row>57</xdr:row>
      <xdr:rowOff>29945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7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21072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127310</xdr:rowOff>
    </xdr:from>
    <xdr:to>
      <xdr:col>24</xdr:col>
      <xdr:colOff>63500</xdr:colOff>
      <xdr:row>77</xdr:row>
      <xdr:rowOff>150856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28960"/>
          <a:ext cx="8382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65463</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75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127310</xdr:rowOff>
    </xdr:from>
    <xdr:to>
      <xdr:col>19</xdr:col>
      <xdr:colOff>177800</xdr:colOff>
      <xdr:row>77</xdr:row>
      <xdr:rowOff>167041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28960"/>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144985</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119126</xdr:rowOff>
    </xdr:from>
    <xdr:to>
      <xdr:col>15</xdr:col>
      <xdr:colOff>50800</xdr:colOff>
      <xdr:row>77</xdr:row>
      <xdr:rowOff>167041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320776"/>
          <a:ext cx="889000" cy="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113804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107330</xdr:rowOff>
    </xdr:from>
    <xdr:to>
      <xdr:col>10</xdr:col>
      <xdr:colOff>114300</xdr:colOff>
      <xdr:row>77</xdr:row>
      <xdr:rowOff>119126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08980"/>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47647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117736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100056</xdr:rowOff>
    </xdr:from>
    <xdr:to>
      <xdr:col>24</xdr:col>
      <xdr:colOff>114300</xdr:colOff>
      <xdr:row>78</xdr:row>
      <xdr:rowOff>30206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14983</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76510</xdr:rowOff>
    </xdr:from>
    <xdr:to>
      <xdr:col>20</xdr:col>
      <xdr:colOff>38100</xdr:colOff>
      <xdr:row>78</xdr:row>
      <xdr:rowOff>6660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169237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3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116241</xdr:rowOff>
    </xdr:from>
    <xdr:to>
      <xdr:col>15</xdr:col>
      <xdr:colOff>101600</xdr:colOff>
      <xdr:row>78</xdr:row>
      <xdr:rowOff>46391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1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37518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1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68326</xdr:rowOff>
    </xdr:from>
    <xdr:to>
      <xdr:col>10</xdr:col>
      <xdr:colOff>165100</xdr:colOff>
      <xdr:row>77</xdr:row>
      <xdr:rowOff>169926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161053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36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56530</xdr:rowOff>
    </xdr:from>
    <xdr:to>
      <xdr:col>6</xdr:col>
      <xdr:colOff>38100</xdr:colOff>
      <xdr:row>77</xdr:row>
      <xdr:rowOff>158130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149257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3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157759</xdr:rowOff>
    </xdr:from>
    <xdr:to>
      <xdr:col>24</xdr:col>
      <xdr:colOff>62865</xdr:colOff>
      <xdr:row>97</xdr:row>
      <xdr:rowOff>50530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16809"/>
          <a:ext cx="1270" cy="1264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54357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68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50530</xdr:rowOff>
    </xdr:from>
    <xdr:to>
      <xdr:col>24</xdr:col>
      <xdr:colOff>152400</xdr:colOff>
      <xdr:row>97</xdr:row>
      <xdr:rowOff>50530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68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104436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19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157759</xdr:rowOff>
    </xdr:from>
    <xdr:to>
      <xdr:col>24</xdr:col>
      <xdr:colOff>152400</xdr:colOff>
      <xdr:row>89</xdr:row>
      <xdr:rowOff>157759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1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50530</xdr:rowOff>
    </xdr:from>
    <xdr:to>
      <xdr:col>24</xdr:col>
      <xdr:colOff>63500</xdr:colOff>
      <xdr:row>97</xdr:row>
      <xdr:rowOff>129789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81180"/>
          <a:ext cx="838200" cy="7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94567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5867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71690</xdr:rowOff>
    </xdr:from>
    <xdr:to>
      <xdr:col>24</xdr:col>
      <xdr:colOff>114300</xdr:colOff>
      <xdr:row>94</xdr:row>
      <xdr:rowOff>1840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01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58465</xdr:rowOff>
    </xdr:from>
    <xdr:to>
      <xdr:col>19</xdr:col>
      <xdr:colOff>177800</xdr:colOff>
      <xdr:row>97</xdr:row>
      <xdr:rowOff>129789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89115"/>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68342</xdr:rowOff>
    </xdr:from>
    <xdr:to>
      <xdr:col>20</xdr:col>
      <xdr:colOff>38100</xdr:colOff>
      <xdr:row>94</xdr:row>
      <xdr:rowOff>169942</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8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15019</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595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58465</xdr:rowOff>
    </xdr:from>
    <xdr:to>
      <xdr:col>15</xdr:col>
      <xdr:colOff>50800</xdr:colOff>
      <xdr:row>99</xdr:row>
      <xdr:rowOff>8190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89115"/>
          <a:ext cx="889000" cy="29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52259</xdr:rowOff>
    </xdr:from>
    <xdr:to>
      <xdr:col>15</xdr:col>
      <xdr:colOff>101600</xdr:colOff>
      <xdr:row>93</xdr:row>
      <xdr:rowOff>153859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599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170386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577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8190</xdr:rowOff>
    </xdr:from>
    <xdr:to>
      <xdr:col>10</xdr:col>
      <xdr:colOff>114300</xdr:colOff>
      <xdr:row>99</xdr:row>
      <xdr:rowOff>46399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81740"/>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87626</xdr:rowOff>
    </xdr:from>
    <xdr:to>
      <xdr:col>10</xdr:col>
      <xdr:colOff>165100</xdr:colOff>
      <xdr:row>96</xdr:row>
      <xdr:rowOff>17776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37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34303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15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74874</xdr:rowOff>
    </xdr:from>
    <xdr:to>
      <xdr:col>6</xdr:col>
      <xdr:colOff>38100</xdr:colOff>
      <xdr:row>96</xdr:row>
      <xdr:rowOff>5024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21551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171180</xdr:rowOff>
    </xdr:from>
    <xdr:to>
      <xdr:col>24</xdr:col>
      <xdr:colOff>114300</xdr:colOff>
      <xdr:row>97</xdr:row>
      <xdr:rowOff>101330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3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86107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78989</xdr:rowOff>
    </xdr:from>
    <xdr:to>
      <xdr:col>20</xdr:col>
      <xdr:colOff>38100</xdr:colOff>
      <xdr:row>98</xdr:row>
      <xdr:rowOff>9139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0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7665</xdr:rowOff>
    </xdr:from>
    <xdr:to>
      <xdr:col>15</xdr:col>
      <xdr:colOff>101600</xdr:colOff>
      <xdr:row>97</xdr:row>
      <xdr:rowOff>109265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100392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3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128840</xdr:rowOff>
    </xdr:from>
    <xdr:to>
      <xdr:col>10</xdr:col>
      <xdr:colOff>165100</xdr:colOff>
      <xdr:row>99</xdr:row>
      <xdr:rowOff>58990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50117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2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167049</xdr:rowOff>
    </xdr:from>
    <xdr:to>
      <xdr:col>6</xdr:col>
      <xdr:colOff>38100</xdr:colOff>
      <xdr:row>99</xdr:row>
      <xdr:rowOff>97199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88326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6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126942</xdr:rowOff>
    </xdr:from>
    <xdr:to>
      <xdr:col>54</xdr:col>
      <xdr:colOff>189865</xdr:colOff>
      <xdr:row>38</xdr:row>
      <xdr:rowOff>17225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613342"/>
          <a:ext cx="1270" cy="918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21052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3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17225</xdr:rowOff>
    </xdr:from>
    <xdr:to>
      <xdr:col>55</xdr:col>
      <xdr:colOff>88900</xdr:colOff>
      <xdr:row>38</xdr:row>
      <xdr:rowOff>17225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73619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8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126942</xdr:rowOff>
    </xdr:from>
    <xdr:to>
      <xdr:col>55</xdr:col>
      <xdr:colOff>88900</xdr:colOff>
      <xdr:row>32</xdr:row>
      <xdr:rowOff>126942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613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71915</xdr:rowOff>
    </xdr:from>
    <xdr:to>
      <xdr:col>55</xdr:col>
      <xdr:colOff>0</xdr:colOff>
      <xdr:row>37</xdr:row>
      <xdr:rowOff>129946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15565"/>
          <a:ext cx="838200" cy="5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97691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74814</xdr:rowOff>
    </xdr:from>
    <xdr:to>
      <xdr:col>55</xdr:col>
      <xdr:colOff>50800</xdr:colOff>
      <xdr:row>36</xdr:row>
      <xdr:rowOff>4964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140603</xdr:rowOff>
    </xdr:from>
    <xdr:to>
      <xdr:col>50</xdr:col>
      <xdr:colOff>114300</xdr:colOff>
      <xdr:row>37</xdr:row>
      <xdr:rowOff>129946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12803"/>
          <a:ext cx="889000" cy="16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81868</xdr:rowOff>
    </xdr:from>
    <xdr:to>
      <xdr:col>50</xdr:col>
      <xdr:colOff>165100</xdr:colOff>
      <xdr:row>36</xdr:row>
      <xdr:rowOff>12018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28545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8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167818</xdr:rowOff>
    </xdr:from>
    <xdr:to>
      <xdr:col>45</xdr:col>
      <xdr:colOff>177800</xdr:colOff>
      <xdr:row>36</xdr:row>
      <xdr:rowOff>140603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139868"/>
          <a:ext cx="889000" cy="117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4754</xdr:rowOff>
    </xdr:from>
    <xdr:to>
      <xdr:col>46</xdr:col>
      <xdr:colOff>38100</xdr:colOff>
      <xdr:row>36</xdr:row>
      <xdr:rowOff>106354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122881</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167818</xdr:rowOff>
    </xdr:from>
    <xdr:to>
      <xdr:col>41</xdr:col>
      <xdr:colOff>50800</xdr:colOff>
      <xdr:row>38</xdr:row>
      <xdr:rowOff>45190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139868"/>
          <a:ext cx="889000" cy="14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55916</xdr:rowOff>
    </xdr:from>
    <xdr:to>
      <xdr:col>41</xdr:col>
      <xdr:colOff>101600</xdr:colOff>
      <xdr:row>29</xdr:row>
      <xdr:rowOff>157516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2593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138539</xdr:rowOff>
    </xdr:from>
    <xdr:to>
      <xdr:col>36</xdr:col>
      <xdr:colOff>165100</xdr:colOff>
      <xdr:row>37</xdr:row>
      <xdr:rowOff>68689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1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85216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21115</xdr:rowOff>
    </xdr:from>
    <xdr:to>
      <xdr:col>55</xdr:col>
      <xdr:colOff>50800</xdr:colOff>
      <xdr:row>37</xdr:row>
      <xdr:rowOff>122715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107492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7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79146</xdr:rowOff>
    </xdr:from>
    <xdr:to>
      <xdr:col>50</xdr:col>
      <xdr:colOff>165100</xdr:colOff>
      <xdr:row>38</xdr:row>
      <xdr:rowOff>9296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423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1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89803</xdr:rowOff>
    </xdr:from>
    <xdr:to>
      <xdr:col>46</xdr:col>
      <xdr:colOff>38100</xdr:colOff>
      <xdr:row>37</xdr:row>
      <xdr:rowOff>19953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6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11080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35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117018</xdr:rowOff>
    </xdr:from>
    <xdr:to>
      <xdr:col>41</xdr:col>
      <xdr:colOff>101600</xdr:colOff>
      <xdr:row>30</xdr:row>
      <xdr:rowOff>47168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0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38295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18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165840</xdr:rowOff>
    </xdr:from>
    <xdr:to>
      <xdr:col>36</xdr:col>
      <xdr:colOff>165100</xdr:colOff>
      <xdr:row>38</xdr:row>
      <xdr:rowOff>95990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0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87117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77996</xdr:rowOff>
    </xdr:from>
    <xdr:to>
      <xdr:col>55</xdr:col>
      <xdr:colOff>0</xdr:colOff>
      <xdr:row>57</xdr:row>
      <xdr:rowOff>127726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50646"/>
          <a:ext cx="838200" cy="4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90097</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48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120041</xdr:rowOff>
    </xdr:from>
    <xdr:to>
      <xdr:col>50</xdr:col>
      <xdr:colOff>114300</xdr:colOff>
      <xdr:row>57</xdr:row>
      <xdr:rowOff>77996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21241"/>
          <a:ext cx="889000" cy="12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8332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120041</xdr:rowOff>
    </xdr:from>
    <xdr:to>
      <xdr:col>45</xdr:col>
      <xdr:colOff>177800</xdr:colOff>
      <xdr:row>56</xdr:row>
      <xdr:rowOff>138461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21241"/>
          <a:ext cx="8890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54395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31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138461</xdr:rowOff>
    </xdr:from>
    <xdr:to>
      <xdr:col>41</xdr:col>
      <xdr:colOff>50800</xdr:colOff>
      <xdr:row>57</xdr:row>
      <xdr:rowOff>107915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39661"/>
          <a:ext cx="889000" cy="14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76926</xdr:rowOff>
    </xdr:from>
    <xdr:to>
      <xdr:col>55</xdr:col>
      <xdr:colOff>50800</xdr:colOff>
      <xdr:row>58</xdr:row>
      <xdr:rowOff>7076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163303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27196</xdr:rowOff>
    </xdr:from>
    <xdr:to>
      <xdr:col>50</xdr:col>
      <xdr:colOff>165100</xdr:colOff>
      <xdr:row>57</xdr:row>
      <xdr:rowOff>128796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119923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9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69241</xdr:rowOff>
    </xdr:from>
    <xdr:to>
      <xdr:col>46</xdr:col>
      <xdr:colOff>38100</xdr:colOff>
      <xdr:row>56</xdr:row>
      <xdr:rowOff>170841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161968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6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87661</xdr:rowOff>
    </xdr:from>
    <xdr:to>
      <xdr:col>41</xdr:col>
      <xdr:colOff>101600</xdr:colOff>
      <xdr:row>57</xdr:row>
      <xdr:rowOff>17811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8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8938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8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57115</xdr:rowOff>
    </xdr:from>
    <xdr:to>
      <xdr:col>36</xdr:col>
      <xdr:colOff>165100</xdr:colOff>
      <xdr:row>57</xdr:row>
      <xdr:rowOff>158715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2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149842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36970</xdr:rowOff>
    </xdr:from>
    <xdr:to>
      <xdr:col>55</xdr:col>
      <xdr:colOff>0</xdr:colOff>
      <xdr:row>79</xdr:row>
      <xdr:rowOff>38139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581520"/>
          <a:ext cx="8382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71717</xdr:rowOff>
    </xdr:from>
    <xdr:to>
      <xdr:col>50</xdr:col>
      <xdr:colOff>114300</xdr:colOff>
      <xdr:row>79</xdr:row>
      <xdr:rowOff>36970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44817"/>
          <a:ext cx="8890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157700</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1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71717</xdr:rowOff>
    </xdr:from>
    <xdr:to>
      <xdr:col>45</xdr:col>
      <xdr:colOff>177800</xdr:colOff>
      <xdr:row>78</xdr:row>
      <xdr:rowOff>138443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44817"/>
          <a:ext cx="889000" cy="6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57738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0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37491</xdr:rowOff>
    </xdr:from>
    <xdr:to>
      <xdr:col>41</xdr:col>
      <xdr:colOff>50800</xdr:colOff>
      <xdr:row>78</xdr:row>
      <xdr:rowOff>138443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10591"/>
          <a:ext cx="889000" cy="10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71759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79798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158789</xdr:rowOff>
    </xdr:from>
    <xdr:to>
      <xdr:col>55</xdr:col>
      <xdr:colOff>50800</xdr:colOff>
      <xdr:row>79</xdr:row>
      <xdr:rowOff>88939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73716</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4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157620</xdr:rowOff>
    </xdr:from>
    <xdr:to>
      <xdr:col>50</xdr:col>
      <xdr:colOff>165100</xdr:colOff>
      <xdr:row>79</xdr:row>
      <xdr:rowOff>87770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78897</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23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20917</xdr:rowOff>
    </xdr:from>
    <xdr:to>
      <xdr:col>46</xdr:col>
      <xdr:colOff>38100</xdr:colOff>
      <xdr:row>78</xdr:row>
      <xdr:rowOff>122517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9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113644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8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87643</xdr:rowOff>
    </xdr:from>
    <xdr:to>
      <xdr:col>41</xdr:col>
      <xdr:colOff>101600</xdr:colOff>
      <xdr:row>79</xdr:row>
      <xdr:rowOff>17793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8920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158141</xdr:rowOff>
    </xdr:from>
    <xdr:to>
      <xdr:col>36</xdr:col>
      <xdr:colOff>165100</xdr:colOff>
      <xdr:row>78</xdr:row>
      <xdr:rowOff>88291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79418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96059</xdr:rowOff>
    </xdr:from>
    <xdr:to>
      <xdr:col>55</xdr:col>
      <xdr:colOff>0</xdr:colOff>
      <xdr:row>98</xdr:row>
      <xdr:rowOff>112170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898159"/>
          <a:ext cx="8382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18073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134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4423</xdr:rowOff>
    </xdr:from>
    <xdr:to>
      <xdr:col>50</xdr:col>
      <xdr:colOff>114300</xdr:colOff>
      <xdr:row>98</xdr:row>
      <xdr:rowOff>96059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463623"/>
          <a:ext cx="889000" cy="43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100119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129848</xdr:rowOff>
    </xdr:from>
    <xdr:to>
      <xdr:col>45</xdr:col>
      <xdr:colOff>177800</xdr:colOff>
      <xdr:row>96</xdr:row>
      <xdr:rowOff>4423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17598"/>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120888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129848</xdr:rowOff>
    </xdr:from>
    <xdr:to>
      <xdr:col>41</xdr:col>
      <xdr:colOff>50800</xdr:colOff>
      <xdr:row>98</xdr:row>
      <xdr:rowOff>43993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17598"/>
          <a:ext cx="889000" cy="42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138926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79229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1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61370</xdr:rowOff>
    </xdr:from>
    <xdr:to>
      <xdr:col>55</xdr:col>
      <xdr:colOff>50800</xdr:colOff>
      <xdr:row>98</xdr:row>
      <xdr:rowOff>162970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6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147747</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7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45259</xdr:rowOff>
    </xdr:from>
    <xdr:to>
      <xdr:col>50</xdr:col>
      <xdr:colOff>165100</xdr:colOff>
      <xdr:row>98</xdr:row>
      <xdr:rowOff>146859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137986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125073</xdr:rowOff>
    </xdr:from>
    <xdr:to>
      <xdr:col>46</xdr:col>
      <xdr:colOff>38100</xdr:colOff>
      <xdr:row>96</xdr:row>
      <xdr:rowOff>55223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1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46350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0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79048</xdr:rowOff>
    </xdr:from>
    <xdr:to>
      <xdr:col>41</xdr:col>
      <xdr:colOff>101600</xdr:colOff>
      <xdr:row>96</xdr:row>
      <xdr:rowOff>9198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3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45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164643</xdr:rowOff>
    </xdr:from>
    <xdr:to>
      <xdr:col>36</xdr:col>
      <xdr:colOff>165100</xdr:colOff>
      <xdr:row>98</xdr:row>
      <xdr:rowOff>94793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9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85920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8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92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9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141117</xdr:rowOff>
    </xdr:from>
    <xdr:to>
      <xdr:col>85</xdr:col>
      <xdr:colOff>127000</xdr:colOff>
      <xdr:row>38</xdr:row>
      <xdr:rowOff>82230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484767"/>
          <a:ext cx="838200" cy="1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12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39299</xdr:rowOff>
    </xdr:from>
    <xdr:to>
      <xdr:col>81</xdr:col>
      <xdr:colOff>50800</xdr:colOff>
      <xdr:row>38</xdr:row>
      <xdr:rowOff>82230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554399"/>
          <a:ext cx="889000" cy="4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26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03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39299</xdr:rowOff>
    </xdr:from>
    <xdr:to>
      <xdr:col>76</xdr:col>
      <xdr:colOff>114300</xdr:colOff>
      <xdr:row>38</xdr:row>
      <xdr:rowOff>83327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554399"/>
          <a:ext cx="8890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32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102877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83327</xdr:rowOff>
    </xdr:from>
    <xdr:to>
      <xdr:col>71</xdr:col>
      <xdr:colOff>177800</xdr:colOff>
      <xdr:row>38</xdr:row>
      <xdr:rowOff>134991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598427"/>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0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xdr:rowOff>
    </xdr:from>
    <xdr:to>
      <xdr:col>67</xdr:col>
      <xdr:colOff>101600</xdr:colOff>
      <xdr:row>35</xdr:row>
      <xdr:rowOff>108158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124685</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47111" y="57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90317</xdr:rowOff>
    </xdr:from>
    <xdr:to>
      <xdr:col>85</xdr:col>
      <xdr:colOff>177800</xdr:colOff>
      <xdr:row>38</xdr:row>
      <xdr:rowOff>20467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43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68744</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1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31430</xdr:rowOff>
    </xdr:from>
    <xdr:to>
      <xdr:col>81</xdr:col>
      <xdr:colOff>101600</xdr:colOff>
      <xdr:row>38</xdr:row>
      <xdr:rowOff>133030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4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124157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63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159949</xdr:rowOff>
    </xdr:from>
    <xdr:to>
      <xdr:col>76</xdr:col>
      <xdr:colOff>165100</xdr:colOff>
      <xdr:row>38</xdr:row>
      <xdr:rowOff>90099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81226</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59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32527</xdr:rowOff>
    </xdr:from>
    <xdr:to>
      <xdr:col>72</xdr:col>
      <xdr:colOff>38100</xdr:colOff>
      <xdr:row>38</xdr:row>
      <xdr:rowOff>134127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125254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64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84191</xdr:rowOff>
    </xdr:from>
    <xdr:to>
      <xdr:col>67</xdr:col>
      <xdr:colOff>101600</xdr:colOff>
      <xdr:row>39</xdr:row>
      <xdr:rowOff>14341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59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5468</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69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95841</xdr:rowOff>
    </xdr:from>
    <xdr:to>
      <xdr:col>85</xdr:col>
      <xdr:colOff>126364</xdr:colOff>
      <xdr:row>77</xdr:row>
      <xdr:rowOff>12305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25891"/>
          <a:ext cx="1269" cy="1288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16132</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21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12305</xdr:rowOff>
    </xdr:from>
    <xdr:to>
      <xdr:col>86</xdr:col>
      <xdr:colOff>25400</xdr:colOff>
      <xdr:row>77</xdr:row>
      <xdr:rowOff>12305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21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42518</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01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95841</xdr:rowOff>
    </xdr:from>
    <xdr:to>
      <xdr:col>86</xdr:col>
      <xdr:colOff>25400</xdr:colOff>
      <xdr:row>69</xdr:row>
      <xdr:rowOff>95841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2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8745</xdr:rowOff>
    </xdr:from>
    <xdr:to>
      <xdr:col>85</xdr:col>
      <xdr:colOff>127000</xdr:colOff>
      <xdr:row>77</xdr:row>
      <xdr:rowOff>89767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210395"/>
          <a:ext cx="838200" cy="8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85635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430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62758</xdr:rowOff>
    </xdr:from>
    <xdr:to>
      <xdr:col>85</xdr:col>
      <xdr:colOff>177800</xdr:colOff>
      <xdr:row>73</xdr:row>
      <xdr:rowOff>164358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57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89767</xdr:rowOff>
    </xdr:from>
    <xdr:to>
      <xdr:col>81</xdr:col>
      <xdr:colOff>50800</xdr:colOff>
      <xdr:row>77</xdr:row>
      <xdr:rowOff>151146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91417"/>
          <a:ext cx="8890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112266</xdr:rowOff>
    </xdr:from>
    <xdr:to>
      <xdr:col>81</xdr:col>
      <xdr:colOff>101600</xdr:colOff>
      <xdr:row>74</xdr:row>
      <xdr:rowOff>42416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2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58943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40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151146</xdr:rowOff>
    </xdr:from>
    <xdr:to>
      <xdr:col>76</xdr:col>
      <xdr:colOff>114300</xdr:colOff>
      <xdr:row>78</xdr:row>
      <xdr:rowOff>22575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52796"/>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87626</xdr:rowOff>
    </xdr:from>
    <xdr:to>
      <xdr:col>76</xdr:col>
      <xdr:colOff>165100</xdr:colOff>
      <xdr:row>74</xdr:row>
      <xdr:rowOff>17776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603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34303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37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22575</xdr:rowOff>
    </xdr:from>
    <xdr:to>
      <xdr:col>71</xdr:col>
      <xdr:colOff>177800</xdr:colOff>
      <xdr:row>78</xdr:row>
      <xdr:rowOff>88379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95675"/>
          <a:ext cx="8890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135714</xdr:rowOff>
    </xdr:from>
    <xdr:to>
      <xdr:col>72</xdr:col>
      <xdr:colOff>38100</xdr:colOff>
      <xdr:row>74</xdr:row>
      <xdr:rowOff>65864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65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82391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42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10833</xdr:rowOff>
    </xdr:from>
    <xdr:to>
      <xdr:col>67</xdr:col>
      <xdr:colOff>101600</xdr:colOff>
      <xdr:row>74</xdr:row>
      <xdr:rowOff>112433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69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128960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47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129395</xdr:rowOff>
    </xdr:from>
    <xdr:to>
      <xdr:col>85</xdr:col>
      <xdr:colOff>177800</xdr:colOff>
      <xdr:row>77</xdr:row>
      <xdr:rowOff>59545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5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44322</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38967</xdr:rowOff>
    </xdr:from>
    <xdr:to>
      <xdr:col>81</xdr:col>
      <xdr:colOff>101600</xdr:colOff>
      <xdr:row>77</xdr:row>
      <xdr:rowOff>140567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4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131694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3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100346</xdr:rowOff>
    </xdr:from>
    <xdr:to>
      <xdr:col>76</xdr:col>
      <xdr:colOff>165100</xdr:colOff>
      <xdr:row>78</xdr:row>
      <xdr:rowOff>30496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0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21623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9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143225</xdr:rowOff>
    </xdr:from>
    <xdr:to>
      <xdr:col>72</xdr:col>
      <xdr:colOff>38100</xdr:colOff>
      <xdr:row>78</xdr:row>
      <xdr:rowOff>73375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64502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3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37579</xdr:rowOff>
    </xdr:from>
    <xdr:to>
      <xdr:col>67</xdr:col>
      <xdr:colOff>101600</xdr:colOff>
      <xdr:row>78</xdr:row>
      <xdr:rowOff>139179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41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130306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50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83296</xdr:rowOff>
    </xdr:from>
    <xdr:to>
      <xdr:col>85</xdr:col>
      <xdr:colOff>127000</xdr:colOff>
      <xdr:row>98</xdr:row>
      <xdr:rowOff>45376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13946"/>
          <a:ext cx="838200" cy="13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2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28682</xdr:rowOff>
    </xdr:from>
    <xdr:to>
      <xdr:col>81</xdr:col>
      <xdr:colOff>50800</xdr:colOff>
      <xdr:row>98</xdr:row>
      <xdr:rowOff>45376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30782"/>
          <a:ext cx="889000" cy="1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6714</xdr:rowOff>
    </xdr:from>
    <xdr:to>
      <xdr:col>76</xdr:col>
      <xdr:colOff>114300</xdr:colOff>
      <xdr:row>98</xdr:row>
      <xdr:rowOff>28682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08814"/>
          <a:ext cx="8890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58483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6714</xdr:rowOff>
    </xdr:from>
    <xdr:to>
      <xdr:col>71</xdr:col>
      <xdr:colOff>177800</xdr:colOff>
      <xdr:row>98</xdr:row>
      <xdr:rowOff>106352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08814"/>
          <a:ext cx="889000" cy="9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12160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50254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32496</xdr:rowOff>
    </xdr:from>
    <xdr:to>
      <xdr:col>85</xdr:col>
      <xdr:colOff>177800</xdr:colOff>
      <xdr:row>97</xdr:row>
      <xdr:rowOff>134096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6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10923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4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166026</xdr:rowOff>
    </xdr:from>
    <xdr:to>
      <xdr:col>81</xdr:col>
      <xdr:colOff>101600</xdr:colOff>
      <xdr:row>98</xdr:row>
      <xdr:rowOff>96176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87303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149332</xdr:rowOff>
    </xdr:from>
    <xdr:to>
      <xdr:col>76</xdr:col>
      <xdr:colOff>165100</xdr:colOff>
      <xdr:row>98</xdr:row>
      <xdr:rowOff>79482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7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70609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127364</xdr:rowOff>
    </xdr:from>
    <xdr:to>
      <xdr:col>72</xdr:col>
      <xdr:colOff>38100</xdr:colOff>
      <xdr:row>98</xdr:row>
      <xdr:rowOff>57514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5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48641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8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55552</xdr:rowOff>
    </xdr:from>
    <xdr:to>
      <xdr:col>67</xdr:col>
      <xdr:colOff>101600</xdr:colOff>
      <xdr:row>98</xdr:row>
      <xdr:rowOff>157152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5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148279</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5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79392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8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62857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0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115054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104081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143129</xdr:rowOff>
    </xdr:from>
    <xdr:to>
      <xdr:col>116</xdr:col>
      <xdr:colOff>63500</xdr:colOff>
      <xdr:row>58</xdr:row>
      <xdr:rowOff>144500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8722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144500</xdr:rowOff>
    </xdr:from>
    <xdr:to>
      <xdr:col>111</xdr:col>
      <xdr:colOff>177800</xdr:colOff>
      <xdr:row>58</xdr:row>
      <xdr:rowOff>145948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088600"/>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131394</xdr:rowOff>
    </xdr:from>
    <xdr:to>
      <xdr:col>107</xdr:col>
      <xdr:colOff>50800</xdr:colOff>
      <xdr:row>58</xdr:row>
      <xdr:rowOff>145948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75494"/>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131394</xdr:rowOff>
    </xdr:from>
    <xdr:to>
      <xdr:col>102</xdr:col>
      <xdr:colOff>114300</xdr:colOff>
      <xdr:row>58</xdr:row>
      <xdr:rowOff>134062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75494"/>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92329</xdr:rowOff>
    </xdr:from>
    <xdr:to>
      <xdr:col>116</xdr:col>
      <xdr:colOff>114300</xdr:colOff>
      <xdr:row>59</xdr:row>
      <xdr:rowOff>22479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7256</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51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93700</xdr:rowOff>
    </xdr:from>
    <xdr:to>
      <xdr:col>112</xdr:col>
      <xdr:colOff>38100</xdr:colOff>
      <xdr:row>59</xdr:row>
      <xdr:rowOff>23850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14977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3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95148</xdr:rowOff>
    </xdr:from>
    <xdr:to>
      <xdr:col>107</xdr:col>
      <xdr:colOff>101600</xdr:colOff>
      <xdr:row>59</xdr:row>
      <xdr:rowOff>25298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3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16425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31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80594</xdr:rowOff>
    </xdr:from>
    <xdr:to>
      <xdr:col>102</xdr:col>
      <xdr:colOff>165100</xdr:colOff>
      <xdr:row>59</xdr:row>
      <xdr:rowOff>10744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1871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1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83262</xdr:rowOff>
    </xdr:from>
    <xdr:to>
      <xdr:col>98</xdr:col>
      <xdr:colOff>38100</xdr:colOff>
      <xdr:row>59</xdr:row>
      <xdr:rowOff>13412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4539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2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14904</xdr:rowOff>
    </xdr:from>
    <xdr:to>
      <xdr:col>116</xdr:col>
      <xdr:colOff>63500</xdr:colOff>
      <xdr:row>75</xdr:row>
      <xdr:rowOff>65634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873654"/>
          <a:ext cx="8382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61980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40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14904</xdr:rowOff>
    </xdr:from>
    <xdr:to>
      <xdr:col>111</xdr:col>
      <xdr:colOff>177800</xdr:colOff>
      <xdr:row>75</xdr:row>
      <xdr:rowOff>34354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73654"/>
          <a:ext cx="889000" cy="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170146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34354</xdr:rowOff>
    </xdr:from>
    <xdr:to>
      <xdr:col>107</xdr:col>
      <xdr:colOff>50800</xdr:colOff>
      <xdr:row>75</xdr:row>
      <xdr:rowOff>84265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93104"/>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42225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84265</xdr:rowOff>
    </xdr:from>
    <xdr:to>
      <xdr:col>102</xdr:col>
      <xdr:colOff>114300</xdr:colOff>
      <xdr:row>75</xdr:row>
      <xdr:rowOff>134423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943015"/>
          <a:ext cx="889000" cy="5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95394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31062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14834</xdr:rowOff>
    </xdr:from>
    <xdr:to>
      <xdr:col>116</xdr:col>
      <xdr:colOff>114300</xdr:colOff>
      <xdr:row>75</xdr:row>
      <xdr:rowOff>116434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7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164711</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5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135554</xdr:rowOff>
    </xdr:from>
    <xdr:to>
      <xdr:col>112</xdr:col>
      <xdr:colOff>38100</xdr:colOff>
      <xdr:row>75</xdr:row>
      <xdr:rowOff>65704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8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56831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91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155004</xdr:rowOff>
    </xdr:from>
    <xdr:to>
      <xdr:col>107</xdr:col>
      <xdr:colOff>101600</xdr:colOff>
      <xdr:row>75</xdr:row>
      <xdr:rowOff>85154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4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76281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9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33465</xdr:rowOff>
    </xdr:from>
    <xdr:to>
      <xdr:col>102</xdr:col>
      <xdr:colOff>165100</xdr:colOff>
      <xdr:row>75</xdr:row>
      <xdr:rowOff>135065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126192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83623</xdr:rowOff>
    </xdr:from>
    <xdr:to>
      <xdr:col>98</xdr:col>
      <xdr:colOff>38100</xdr:colOff>
      <xdr:row>76</xdr:row>
      <xdr:rowOff>13773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4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4900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3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事院勧告に基づく引上げを行ったため上昇した。補助費は一部事務組合の火葬場とごみ処理場建設に要した地方債の元金償還開始に伴う分担金の増により上昇した。物件費はふるさと納税の寄附増に伴う委託料を要因に上昇。普通建設事業費は大型な整備がなかったため低下した。扶助費については、電力・ガス・食料品等価格高騰重点支援給付金、介護給付費の増が上昇要因。扶助費の決算額も年々上昇傾向ではあるものの、他団体と比較すると低位にある。他団体は過疎の指定を受けている団体も多くあり、本町よりもさらに高齢化が進んでいることが要因と考えられる。公債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ヵ年に公共施設更新に伴う大型の地方債の借り入れを行い、その元金償還が開始したことにより決算額は増加傾向にある。令和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年度以降は大型な投資的事業を行っておらず、借入額も最小限に抑えていることから、令和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年度をピークに減少に転じることを見込んでいる。</a:t>
          </a:r>
        </a:p>
        <a:p>
          <a:r>
            <a:rPr kumimoji="1" lang="ja-JP" altLang="en-US" sz="1300">
              <a:latin typeface="ＭＳ Ｐゴシック" panose="020B0600070205080204" pitchFamily="50" charset="-128"/>
              <a:ea typeface="ＭＳ Ｐゴシック" panose="020B0600070205080204" pitchFamily="50" charset="-128"/>
            </a:rPr>
            <a:t>　全ての経費について類似団体平均を下回っているが、今後も高齢化に伴う扶助費割合の増、老朽化した公共施設の更新整備の経費の増などが見込まれるため、引き続き適切な財政運営に努める。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16,017
15,388
38.23
9,147,470
8,708,012
424,918
5,303,494
6,356,991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61595</xdr:rowOff>
    </xdr:from>
    <xdr:to>
      <xdr:col>24</xdr:col>
      <xdr:colOff>63500</xdr:colOff>
      <xdr:row>37</xdr:row>
      <xdr:rowOff>36830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62345"/>
          <a:ext cx="838200" cy="3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106824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6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61595</xdr:rowOff>
    </xdr:from>
    <xdr:to>
      <xdr:col>19</xdr:col>
      <xdr:colOff>177800</xdr:colOff>
      <xdr:row>37</xdr:row>
      <xdr:rowOff>94361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2345"/>
          <a:ext cx="889000" cy="37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49293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94361</xdr:rowOff>
    </xdr:from>
    <xdr:to>
      <xdr:col>15</xdr:col>
      <xdr:colOff>50800</xdr:colOff>
      <xdr:row>37</xdr:row>
      <xdr:rowOff>166370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38011"/>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139971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134366</xdr:rowOff>
    </xdr:from>
    <xdr:to>
      <xdr:col>10</xdr:col>
      <xdr:colOff>114300</xdr:colOff>
      <xdr:row>37</xdr:row>
      <xdr:rowOff>166370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780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44340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157480</xdr:rowOff>
    </xdr:from>
    <xdr:to>
      <xdr:col>24</xdr:col>
      <xdr:colOff>114300</xdr:colOff>
      <xdr:row>37</xdr:row>
      <xdr:rowOff>87630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72407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10795</xdr:rowOff>
    </xdr:from>
    <xdr:to>
      <xdr:col>20</xdr:col>
      <xdr:colOff>38100</xdr:colOff>
      <xdr:row>35</xdr:row>
      <xdr:rowOff>112395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103522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43561</xdr:rowOff>
    </xdr:from>
    <xdr:to>
      <xdr:col>15</xdr:col>
      <xdr:colOff>101600</xdr:colOff>
      <xdr:row>37</xdr:row>
      <xdr:rowOff>145161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136288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115570</xdr:rowOff>
    </xdr:from>
    <xdr:to>
      <xdr:col>10</xdr:col>
      <xdr:colOff>165100</xdr:colOff>
      <xdr:row>38</xdr:row>
      <xdr:rowOff>45720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36847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83566</xdr:rowOff>
    </xdr:from>
    <xdr:to>
      <xdr:col>6</xdr:col>
      <xdr:colOff>38100</xdr:colOff>
      <xdr:row>38</xdr:row>
      <xdr:rowOff>13715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4843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130176</xdr:rowOff>
    </xdr:from>
    <xdr:to>
      <xdr:col>24</xdr:col>
      <xdr:colOff>62865</xdr:colOff>
      <xdr:row>58</xdr:row>
      <xdr:rowOff>70717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02676"/>
          <a:ext cx="1270" cy="1312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74544</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1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70717</xdr:rowOff>
    </xdr:from>
    <xdr:to>
      <xdr:col>24</xdr:col>
      <xdr:colOff>152400</xdr:colOff>
      <xdr:row>58</xdr:row>
      <xdr:rowOff>70717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1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76853</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7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130176</xdr:rowOff>
    </xdr:from>
    <xdr:to>
      <xdr:col>24</xdr:col>
      <xdr:colOff>152400</xdr:colOff>
      <xdr:row>50</xdr:row>
      <xdr:rowOff>130176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02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37505</xdr:rowOff>
    </xdr:from>
    <xdr:to>
      <xdr:col>24</xdr:col>
      <xdr:colOff>63500</xdr:colOff>
      <xdr:row>58</xdr:row>
      <xdr:rowOff>47863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981605"/>
          <a:ext cx="838200" cy="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96300</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526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73423</xdr:rowOff>
    </xdr:from>
    <xdr:to>
      <xdr:col>24</xdr:col>
      <xdr:colOff>114300</xdr:colOff>
      <xdr:row>57</xdr:row>
      <xdr:rowOff>3573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67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37505</xdr:rowOff>
    </xdr:from>
    <xdr:to>
      <xdr:col>19</xdr:col>
      <xdr:colOff>177800</xdr:colOff>
      <xdr:row>58</xdr:row>
      <xdr:rowOff>54909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81605"/>
          <a:ext cx="889000" cy="1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145270</xdr:rowOff>
    </xdr:from>
    <xdr:to>
      <xdr:col>20</xdr:col>
      <xdr:colOff>38100</xdr:colOff>
      <xdr:row>57</xdr:row>
      <xdr:rowOff>75420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7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91947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52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74137</xdr:rowOff>
    </xdr:from>
    <xdr:to>
      <xdr:col>15</xdr:col>
      <xdr:colOff>50800</xdr:colOff>
      <xdr:row>58</xdr:row>
      <xdr:rowOff>54909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675337"/>
          <a:ext cx="889000" cy="3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111420</xdr:rowOff>
    </xdr:from>
    <xdr:to>
      <xdr:col>15</xdr:col>
      <xdr:colOff>101600</xdr:colOff>
      <xdr:row>57</xdr:row>
      <xdr:rowOff>41570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7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58097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48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74137</xdr:rowOff>
    </xdr:from>
    <xdr:to>
      <xdr:col>10</xdr:col>
      <xdr:colOff>114300</xdr:colOff>
      <xdr:row>58</xdr:row>
      <xdr:rowOff>112177</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675337"/>
          <a:ext cx="889000" cy="38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101919</xdr:rowOff>
    </xdr:from>
    <xdr:to>
      <xdr:col>10</xdr:col>
      <xdr:colOff>165100</xdr:colOff>
      <xdr:row>56</xdr:row>
      <xdr:rowOff>32069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53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48596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30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115777</xdr:rowOff>
    </xdr:from>
    <xdr:to>
      <xdr:col>6</xdr:col>
      <xdr:colOff>38100</xdr:colOff>
      <xdr:row>58</xdr:row>
      <xdr:rowOff>45927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88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62454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66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168513</xdr:rowOff>
    </xdr:from>
    <xdr:to>
      <xdr:col>24</xdr:col>
      <xdr:colOff>114300</xdr:colOff>
      <xdr:row>58</xdr:row>
      <xdr:rowOff>98663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4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83440</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158155</xdr:rowOff>
    </xdr:from>
    <xdr:to>
      <xdr:col>20</xdr:col>
      <xdr:colOff>38100</xdr:colOff>
      <xdr:row>58</xdr:row>
      <xdr:rowOff>88305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79432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4109</xdr:rowOff>
    </xdr:from>
    <xdr:to>
      <xdr:col>15</xdr:col>
      <xdr:colOff>101600</xdr:colOff>
      <xdr:row>58</xdr:row>
      <xdr:rowOff>105709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4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96836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4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23337</xdr:rowOff>
    </xdr:from>
    <xdr:to>
      <xdr:col>10</xdr:col>
      <xdr:colOff>165100</xdr:colOff>
      <xdr:row>56</xdr:row>
      <xdr:rowOff>124937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62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116064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71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61377</xdr:rowOff>
    </xdr:from>
    <xdr:to>
      <xdr:col>6</xdr:col>
      <xdr:colOff>38100</xdr:colOff>
      <xdr:row>58</xdr:row>
      <xdr:rowOff>162977</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0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154104</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38844</xdr:rowOff>
    </xdr:from>
    <xdr:to>
      <xdr:col>24</xdr:col>
      <xdr:colOff>62865</xdr:colOff>
      <xdr:row>77</xdr:row>
      <xdr:rowOff>63043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211794"/>
          <a:ext cx="1270" cy="10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66870</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2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63043</xdr:rowOff>
    </xdr:from>
    <xdr:to>
      <xdr:col>24</xdr:col>
      <xdr:colOff>152400</xdr:colOff>
      <xdr:row>77</xdr:row>
      <xdr:rowOff>63043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26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156971</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8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38844</xdr:rowOff>
    </xdr:from>
    <xdr:to>
      <xdr:col>24</xdr:col>
      <xdr:colOff>152400</xdr:colOff>
      <xdr:row>71</xdr:row>
      <xdr:rowOff>38844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21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63043</xdr:rowOff>
    </xdr:from>
    <xdr:to>
      <xdr:col>24</xdr:col>
      <xdr:colOff>63500</xdr:colOff>
      <xdr:row>77</xdr:row>
      <xdr:rowOff>146678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264693"/>
          <a:ext cx="8382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91812</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436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68935</xdr:rowOff>
    </xdr:from>
    <xdr:to>
      <xdr:col>24</xdr:col>
      <xdr:colOff>114300</xdr:colOff>
      <xdr:row>73</xdr:row>
      <xdr:rowOff>170535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5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86131</xdr:rowOff>
    </xdr:from>
    <xdr:to>
      <xdr:col>19</xdr:col>
      <xdr:colOff>177800</xdr:colOff>
      <xdr:row>77</xdr:row>
      <xdr:rowOff>146678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908300" y="13287781"/>
          <a:ext cx="889000" cy="6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58736</xdr:rowOff>
    </xdr:from>
    <xdr:to>
      <xdr:col>20</xdr:col>
      <xdr:colOff>38100</xdr:colOff>
      <xdr:row>74</xdr:row>
      <xdr:rowOff>160336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274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5413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52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86131</xdr:rowOff>
    </xdr:from>
    <xdr:to>
      <xdr:col>15</xdr:col>
      <xdr:colOff>50800</xdr:colOff>
      <xdr:row>78</xdr:row>
      <xdr:rowOff>74048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287781"/>
          <a:ext cx="889000" cy="15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166047</xdr:rowOff>
    </xdr:from>
    <xdr:to>
      <xdr:col>15</xdr:col>
      <xdr:colOff>101600</xdr:colOff>
      <xdr:row>74</xdr:row>
      <xdr:rowOff>96197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268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112724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45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74048</xdr:rowOff>
    </xdr:from>
    <xdr:to>
      <xdr:col>10</xdr:col>
      <xdr:colOff>114300</xdr:colOff>
      <xdr:row>79</xdr:row>
      <xdr:rowOff>60920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447148"/>
          <a:ext cx="889000" cy="15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110944</xdr:rowOff>
    </xdr:from>
    <xdr:to>
      <xdr:col>10</xdr:col>
      <xdr:colOff>165100</xdr:colOff>
      <xdr:row>76</xdr:row>
      <xdr:rowOff>41094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29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57621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74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8280</xdr:rowOff>
    </xdr:from>
    <xdr:to>
      <xdr:col>6</xdr:col>
      <xdr:colOff>38100</xdr:colOff>
      <xdr:row>76</xdr:row>
      <xdr:rowOff>109880</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0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126407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81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12243</xdr:rowOff>
    </xdr:from>
    <xdr:to>
      <xdr:col>24</xdr:col>
      <xdr:colOff>114300</xdr:colOff>
      <xdr:row>77</xdr:row>
      <xdr:rowOff>113843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2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98620</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12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95878</xdr:rowOff>
    </xdr:from>
    <xdr:to>
      <xdr:col>20</xdr:col>
      <xdr:colOff>38100</xdr:colOff>
      <xdr:row>78</xdr:row>
      <xdr:rowOff>26028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29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17155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39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35331</xdr:rowOff>
    </xdr:from>
    <xdr:to>
      <xdr:col>15</xdr:col>
      <xdr:colOff>101600</xdr:colOff>
      <xdr:row>77</xdr:row>
      <xdr:rowOff>136931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2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128058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23248</xdr:rowOff>
    </xdr:from>
    <xdr:to>
      <xdr:col>10</xdr:col>
      <xdr:colOff>165100</xdr:colOff>
      <xdr:row>78</xdr:row>
      <xdr:rowOff>124848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39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115975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48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10120</xdr:rowOff>
    </xdr:from>
    <xdr:to>
      <xdr:col>6</xdr:col>
      <xdr:colOff>38100</xdr:colOff>
      <xdr:row>79</xdr:row>
      <xdr:rowOff>111720</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55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102847</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64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154953</xdr:rowOff>
    </xdr:from>
    <xdr:to>
      <xdr:col>24</xdr:col>
      <xdr:colOff>63500</xdr:colOff>
      <xdr:row>97</xdr:row>
      <xdr:rowOff>61392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614153"/>
          <a:ext cx="838200" cy="7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117694</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233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105817</xdr:rowOff>
    </xdr:from>
    <xdr:to>
      <xdr:col>19</xdr:col>
      <xdr:colOff>177800</xdr:colOff>
      <xdr:row>97</xdr:row>
      <xdr:rowOff>61392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393567"/>
          <a:ext cx="889000" cy="29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67618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1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105817</xdr:rowOff>
    </xdr:from>
    <xdr:to>
      <xdr:col>15</xdr:col>
      <xdr:colOff>50800</xdr:colOff>
      <xdr:row>96</xdr:row>
      <xdr:rowOff>136728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393567"/>
          <a:ext cx="889000" cy="20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166476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4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136728</xdr:rowOff>
    </xdr:from>
    <xdr:to>
      <xdr:col>10</xdr:col>
      <xdr:colOff>114300</xdr:colOff>
      <xdr:row>97</xdr:row>
      <xdr:rowOff>84443</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595928"/>
          <a:ext cx="889000" cy="1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82250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1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3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104153</xdr:rowOff>
    </xdr:from>
    <xdr:to>
      <xdr:col>24</xdr:col>
      <xdr:colOff>114300</xdr:colOff>
      <xdr:row>97</xdr:row>
      <xdr:rowOff>34303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5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82580</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54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10592</xdr:rowOff>
    </xdr:from>
    <xdr:to>
      <xdr:col>20</xdr:col>
      <xdr:colOff>38100</xdr:colOff>
      <xdr:row>97</xdr:row>
      <xdr:rowOff>112192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64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103319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73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55017</xdr:rowOff>
    </xdr:from>
    <xdr:to>
      <xdr:col>15</xdr:col>
      <xdr:colOff>101600</xdr:colOff>
      <xdr:row>95</xdr:row>
      <xdr:rowOff>156617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34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85928</xdr:rowOff>
    </xdr:from>
    <xdr:to>
      <xdr:col>10</xdr:col>
      <xdr:colOff>165100</xdr:colOff>
      <xdr:row>97</xdr:row>
      <xdr:rowOff>16078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7205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63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33643</xdr:rowOff>
    </xdr:from>
    <xdr:to>
      <xdr:col>6</xdr:col>
      <xdr:colOff>38100</xdr:colOff>
      <xdr:row>97</xdr:row>
      <xdr:rowOff>135243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6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126370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7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a:extLst>
            <a:ext uri="{FF2B5EF4-FFF2-40B4-BE49-F238E27FC236}">
              <a16:creationId xmlns:a16="http://schemas.microsoft.com/office/drawing/2014/main" id="{00000000-0008-0000-07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a:extLst>
            <a:ext uri="{FF2B5EF4-FFF2-40B4-BE49-F238E27FC236}">
              <a16:creationId xmlns:a16="http://schemas.microsoft.com/office/drawing/2014/main" id="{00000000-0008-0000-0700-000027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7" name="労働費最大値テキスト">
          <a:extLst>
            <a:ext uri="{FF2B5EF4-FFF2-40B4-BE49-F238E27FC236}">
              <a16:creationId xmlns:a16="http://schemas.microsoft.com/office/drawing/2014/main" id="{00000000-0008-0000-0700-000029010000}"/>
            </a:ext>
          </a:extLst>
        </xdr:cNvPr>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31931</xdr:rowOff>
    </xdr:from>
    <xdr:to>
      <xdr:col>55</xdr:col>
      <xdr:colOff>0</xdr:colOff>
      <xdr:row>39</xdr:row>
      <xdr:rowOff>31931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9639300" y="67184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300" name="労働費平均値テキスト">
          <a:extLst>
            <a:ext uri="{FF2B5EF4-FFF2-40B4-BE49-F238E27FC236}">
              <a16:creationId xmlns:a16="http://schemas.microsoft.com/office/drawing/2014/main" id="{00000000-0008-0000-0700-00002C010000}"/>
            </a:ext>
          </a:extLst>
        </xdr:cNvPr>
        <xdr:cNvSpPr txBox="1"/>
      </xdr:nvSpPr>
      <xdr:spPr>
        <a:xfrm>
          <a:off x="10528300" y="6419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31931</xdr:rowOff>
    </xdr:from>
    <xdr:to>
      <xdr:col>50</xdr:col>
      <xdr:colOff>114300</xdr:colOff>
      <xdr:row>39</xdr:row>
      <xdr:rowOff>35197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8750300" y="671848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34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155702</xdr:rowOff>
    </xdr:from>
    <xdr:to>
      <xdr:col>45</xdr:col>
      <xdr:colOff>177800</xdr:colOff>
      <xdr:row>39</xdr:row>
      <xdr:rowOff>35197</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7861300" y="6670802"/>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37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155702</xdr:rowOff>
    </xdr:from>
    <xdr:to>
      <xdr:col>41</xdr:col>
      <xdr:colOff>50800</xdr:colOff>
      <xdr:row>38</xdr:row>
      <xdr:rowOff>158314</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flipV="1">
          <a:off x="6972300" y="667080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1" name="フローチャート: 判断 310">
          <a:extLst>
            <a:ext uri="{FF2B5EF4-FFF2-40B4-BE49-F238E27FC236}">
              <a16:creationId xmlns:a16="http://schemas.microsoft.com/office/drawing/2014/main" id="{00000000-0008-0000-0700-000037010000}"/>
            </a:ext>
          </a:extLst>
        </xdr:cNvPr>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39169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38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152581</xdr:rowOff>
    </xdr:from>
    <xdr:to>
      <xdr:col>55</xdr:col>
      <xdr:colOff>50800</xdr:colOff>
      <xdr:row>39</xdr:row>
      <xdr:rowOff>82731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10426700" y="6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67508</xdr:rowOff>
    </xdr:from>
    <xdr:ext cx="378565" cy="259045"/>
    <xdr:sp macro="" textlink="">
      <xdr:nvSpPr>
        <xdr:cNvPr id="319" name="労働費該当値テキスト">
          <a:extLst>
            <a:ext uri="{FF2B5EF4-FFF2-40B4-BE49-F238E27FC236}">
              <a16:creationId xmlns:a16="http://schemas.microsoft.com/office/drawing/2014/main" id="{00000000-0008-0000-0700-00003F010000}"/>
            </a:ext>
          </a:extLst>
        </xdr:cNvPr>
        <xdr:cNvSpPr txBox="1"/>
      </xdr:nvSpPr>
      <xdr:spPr>
        <a:xfrm>
          <a:off x="10528300" y="6582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152581</xdr:rowOff>
    </xdr:from>
    <xdr:to>
      <xdr:col>50</xdr:col>
      <xdr:colOff>165100</xdr:colOff>
      <xdr:row>39</xdr:row>
      <xdr:rowOff>82731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9588500" y="6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73858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9450017" y="6760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155847</xdr:rowOff>
    </xdr:from>
    <xdr:to>
      <xdr:col>46</xdr:col>
      <xdr:colOff>38100</xdr:colOff>
      <xdr:row>39</xdr:row>
      <xdr:rowOff>85997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8699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77124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8561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104902</xdr:rowOff>
    </xdr:from>
    <xdr:to>
      <xdr:col>41</xdr:col>
      <xdr:colOff>101600</xdr:colOff>
      <xdr:row>39</xdr:row>
      <xdr:rowOff>35052</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7810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26179</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7672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107514</xdr:rowOff>
    </xdr:from>
    <xdr:to>
      <xdr:col>36</xdr:col>
      <xdr:colOff>165100</xdr:colOff>
      <xdr:row>39</xdr:row>
      <xdr:rowOff>37664</xdr:rowOff>
    </xdr:to>
    <xdr:sp macro="" textlink="">
      <xdr:nvSpPr>
        <xdr:cNvPr id="326" name="楕円 325">
          <a:extLst>
            <a:ext uri="{FF2B5EF4-FFF2-40B4-BE49-F238E27FC236}">
              <a16:creationId xmlns:a16="http://schemas.microsoft.com/office/drawing/2014/main" id="{00000000-0008-0000-0700-000046010000}"/>
            </a:ext>
          </a:extLst>
        </xdr:cNvPr>
        <xdr:cNvSpPr/>
      </xdr:nvSpPr>
      <xdr:spPr>
        <a:xfrm>
          <a:off x="6921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28791</xdr:rowOff>
    </xdr:from>
    <xdr:ext cx="378565"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783017" y="671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43928</xdr:rowOff>
    </xdr:from>
    <xdr:to>
      <xdr:col>54</xdr:col>
      <xdr:colOff>189865</xdr:colOff>
      <xdr:row>58</xdr:row>
      <xdr:rowOff>11923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10475595" y="8787878"/>
          <a:ext cx="1270" cy="116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15750</xdr:rowOff>
    </xdr:from>
    <xdr:ext cx="534377"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10528300" y="995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11923</xdr:rowOff>
    </xdr:from>
    <xdr:to>
      <xdr:col>55</xdr:col>
      <xdr:colOff>88900</xdr:colOff>
      <xdr:row>58</xdr:row>
      <xdr:rowOff>11923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995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162055</xdr:rowOff>
    </xdr:from>
    <xdr:ext cx="599010"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10528300" y="856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43928</xdr:rowOff>
    </xdr:from>
    <xdr:to>
      <xdr:col>55</xdr:col>
      <xdr:colOff>88900</xdr:colOff>
      <xdr:row>51</xdr:row>
      <xdr:rowOff>43928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878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109351</xdr:rowOff>
    </xdr:from>
    <xdr:to>
      <xdr:col>55</xdr:col>
      <xdr:colOff>0</xdr:colOff>
      <xdr:row>57</xdr:row>
      <xdr:rowOff>8495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9639300" y="9710551"/>
          <a:ext cx="838200" cy="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63815</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10528300" y="9322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40938</xdr:rowOff>
    </xdr:from>
    <xdr:to>
      <xdr:col>55</xdr:col>
      <xdr:colOff>50800</xdr:colOff>
      <xdr:row>55</xdr:row>
      <xdr:rowOff>142538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10426700" y="94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109351</xdr:rowOff>
    </xdr:from>
    <xdr:to>
      <xdr:col>50</xdr:col>
      <xdr:colOff>114300</xdr:colOff>
      <xdr:row>57</xdr:row>
      <xdr:rowOff>123720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8750300" y="9710551"/>
          <a:ext cx="889000" cy="18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95627</xdr:rowOff>
    </xdr:from>
    <xdr:to>
      <xdr:col>50</xdr:col>
      <xdr:colOff>165100</xdr:colOff>
      <xdr:row>56</xdr:row>
      <xdr:rowOff>25777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9588500" y="952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42304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30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123720</xdr:rowOff>
    </xdr:from>
    <xdr:to>
      <xdr:col>45</xdr:col>
      <xdr:colOff>177800</xdr:colOff>
      <xdr:row>58</xdr:row>
      <xdr:rowOff>49099</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7861300" y="9896370"/>
          <a:ext cx="889000" cy="9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27962</xdr:rowOff>
    </xdr:from>
    <xdr:to>
      <xdr:col>46</xdr:col>
      <xdr:colOff>38100</xdr:colOff>
      <xdr:row>55</xdr:row>
      <xdr:rowOff>129562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8699500" y="945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146089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23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8299</xdr:rowOff>
    </xdr:from>
    <xdr:to>
      <xdr:col>41</xdr:col>
      <xdr:colOff>50800</xdr:colOff>
      <xdr:row>58</xdr:row>
      <xdr:rowOff>49099</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a:off x="6972300" y="9952399"/>
          <a:ext cx="889000" cy="4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35201</xdr:rowOff>
    </xdr:from>
    <xdr:to>
      <xdr:col>41</xdr:col>
      <xdr:colOff>101600</xdr:colOff>
      <xdr:row>54</xdr:row>
      <xdr:rowOff>136801</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810500" y="929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153328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0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82630</xdr:rowOff>
    </xdr:from>
    <xdr:to>
      <xdr:col>36</xdr:col>
      <xdr:colOff>165100</xdr:colOff>
      <xdr:row>55</xdr:row>
      <xdr:rowOff>12780</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921500" y="93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29307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11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129145</xdr:rowOff>
    </xdr:from>
    <xdr:to>
      <xdr:col>55</xdr:col>
      <xdr:colOff>50800</xdr:colOff>
      <xdr:row>57</xdr:row>
      <xdr:rowOff>59295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0426700" y="9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107572</xdr:rowOff>
    </xdr:from>
    <xdr:ext cx="534377"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10528300" y="97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58551</xdr:rowOff>
    </xdr:from>
    <xdr:to>
      <xdr:col>50</xdr:col>
      <xdr:colOff>165100</xdr:colOff>
      <xdr:row>56</xdr:row>
      <xdr:rowOff>160151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9588500" y="965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151278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9372111" y="97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72920</xdr:rowOff>
    </xdr:from>
    <xdr:to>
      <xdr:col>46</xdr:col>
      <xdr:colOff>38100</xdr:colOff>
      <xdr:row>58</xdr:row>
      <xdr:rowOff>3070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8699500" y="98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165647</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8483111" y="993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169749</xdr:rowOff>
    </xdr:from>
    <xdr:to>
      <xdr:col>41</xdr:col>
      <xdr:colOff>101600</xdr:colOff>
      <xdr:row>58</xdr:row>
      <xdr:rowOff>99899</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810500" y="99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91026</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7594111"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128949</xdr:rowOff>
    </xdr:from>
    <xdr:to>
      <xdr:col>36</xdr:col>
      <xdr:colOff>165100</xdr:colOff>
      <xdr:row>58</xdr:row>
      <xdr:rowOff>59099</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921500" y="99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50226</xdr:rowOff>
    </xdr:from>
    <xdr:ext cx="534377"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705111" y="99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145581"/>
          <a:ext cx="1270"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8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144081</xdr:rowOff>
    </xdr:from>
    <xdr:to>
      <xdr:col>55</xdr:col>
      <xdr:colOff>0</xdr:colOff>
      <xdr:row>77</xdr:row>
      <xdr:rowOff>36449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9639300" y="12145581"/>
          <a:ext cx="838200" cy="109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73461</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760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7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36449</xdr:rowOff>
    </xdr:from>
    <xdr:to>
      <xdr:col>50</xdr:col>
      <xdr:colOff>114300</xdr:colOff>
      <xdr:row>78</xdr:row>
      <xdr:rowOff>10579</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8750300" y="13238099"/>
          <a:ext cx="889000" cy="14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23918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164275</xdr:rowOff>
    </xdr:from>
    <xdr:to>
      <xdr:col>45</xdr:col>
      <xdr:colOff>177800</xdr:colOff>
      <xdr:row>78</xdr:row>
      <xdr:rowOff>10579</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a:off x="7861300" y="13023025"/>
          <a:ext cx="889000" cy="36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112310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62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164275</xdr:rowOff>
    </xdr:from>
    <xdr:to>
      <xdr:col>41</xdr:col>
      <xdr:colOff>50800</xdr:colOff>
      <xdr:row>79</xdr:row>
      <xdr:rowOff>65215</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972300" y="13023025"/>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78744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106710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93281</xdr:rowOff>
    </xdr:from>
    <xdr:to>
      <xdr:col>55</xdr:col>
      <xdr:colOff>50800</xdr:colOff>
      <xdr:row>71</xdr:row>
      <xdr:rowOff>23431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20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46308</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204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157099</xdr:rowOff>
    </xdr:from>
    <xdr:to>
      <xdr:col>50</xdr:col>
      <xdr:colOff>165100</xdr:colOff>
      <xdr:row>77</xdr:row>
      <xdr:rowOff>87249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31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78376</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328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131229</xdr:rowOff>
    </xdr:from>
    <xdr:to>
      <xdr:col>46</xdr:col>
      <xdr:colOff>38100</xdr:colOff>
      <xdr:row>78</xdr:row>
      <xdr:rowOff>61379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333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52506</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34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113474</xdr:rowOff>
    </xdr:from>
    <xdr:to>
      <xdr:col>41</xdr:col>
      <xdr:colOff>101600</xdr:colOff>
      <xdr:row>76</xdr:row>
      <xdr:rowOff>43625</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29722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34752</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14415</xdr:rowOff>
    </xdr:from>
    <xdr:to>
      <xdr:col>36</xdr:col>
      <xdr:colOff>165100</xdr:colOff>
      <xdr:row>79</xdr:row>
      <xdr:rowOff>116015</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5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107142</xdr:rowOff>
    </xdr:from>
    <xdr:ext cx="469744"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37428" y="1365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19774</xdr:rowOff>
    </xdr:from>
    <xdr:to>
      <xdr:col>55</xdr:col>
      <xdr:colOff>0</xdr:colOff>
      <xdr:row>98</xdr:row>
      <xdr:rowOff>81420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821874"/>
          <a:ext cx="8382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140225</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591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68084</xdr:rowOff>
    </xdr:from>
    <xdr:to>
      <xdr:col>50</xdr:col>
      <xdr:colOff>114300</xdr:colOff>
      <xdr:row>98</xdr:row>
      <xdr:rowOff>81420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87018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59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167639</xdr:rowOff>
    </xdr:from>
    <xdr:to>
      <xdr:col>45</xdr:col>
      <xdr:colOff>177800</xdr:colOff>
      <xdr:row>98</xdr:row>
      <xdr:rowOff>68084</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798289"/>
          <a:ext cx="8890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165270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59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167639</xdr:rowOff>
    </xdr:from>
    <xdr:to>
      <xdr:col>41</xdr:col>
      <xdr:colOff>50800</xdr:colOff>
      <xdr:row>98</xdr:row>
      <xdr:rowOff>34773</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798289"/>
          <a:ext cx="889000" cy="3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55999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0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47274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9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140424</xdr:rowOff>
    </xdr:from>
    <xdr:to>
      <xdr:col>55</xdr:col>
      <xdr:colOff>50800</xdr:colOff>
      <xdr:row>98</xdr:row>
      <xdr:rowOff>70574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7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55351</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68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30620</xdr:rowOff>
    </xdr:from>
    <xdr:to>
      <xdr:col>50</xdr:col>
      <xdr:colOff>165100</xdr:colOff>
      <xdr:row>98</xdr:row>
      <xdr:rowOff>132220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123347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9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17284</xdr:rowOff>
    </xdr:from>
    <xdr:to>
      <xdr:col>46</xdr:col>
      <xdr:colOff>38100</xdr:colOff>
      <xdr:row>98</xdr:row>
      <xdr:rowOff>118884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1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110011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91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116839</xdr:rowOff>
    </xdr:from>
    <xdr:to>
      <xdr:col>41</xdr:col>
      <xdr:colOff>101600</xdr:colOff>
      <xdr:row>98</xdr:row>
      <xdr:rowOff>46989</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7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38116</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84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155423</xdr:rowOff>
    </xdr:from>
    <xdr:to>
      <xdr:col>36</xdr:col>
      <xdr:colOff>165100</xdr:colOff>
      <xdr:row>98</xdr:row>
      <xdr:rowOff>85573</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7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76700</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8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11684</xdr:rowOff>
    </xdr:from>
    <xdr:to>
      <xdr:col>85</xdr:col>
      <xdr:colOff>127000</xdr:colOff>
      <xdr:row>36</xdr:row>
      <xdr:rowOff>66319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5481300" y="6183884"/>
          <a:ext cx="8382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115938</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5945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27640</xdr:rowOff>
    </xdr:from>
    <xdr:to>
      <xdr:col>81</xdr:col>
      <xdr:colOff>50800</xdr:colOff>
      <xdr:row>36</xdr:row>
      <xdr:rowOff>66319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4592300" y="6199840"/>
          <a:ext cx="889000" cy="3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98945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9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117206</xdr:rowOff>
    </xdr:from>
    <xdr:to>
      <xdr:col>76</xdr:col>
      <xdr:colOff>114300</xdr:colOff>
      <xdr:row>36</xdr:row>
      <xdr:rowOff>27640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3703300" y="6117956"/>
          <a:ext cx="889000" cy="8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67051</xdr:rowOff>
    </xdr:from>
    <xdr:to>
      <xdr:col>71</xdr:col>
      <xdr:colOff>177800</xdr:colOff>
      <xdr:row>35</xdr:row>
      <xdr:rowOff>117206</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a:off x="12814300" y="6067801"/>
          <a:ext cx="889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28968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35003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20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132334</xdr:rowOff>
    </xdr:from>
    <xdr:to>
      <xdr:col>85</xdr:col>
      <xdr:colOff>177800</xdr:colOff>
      <xdr:row>36</xdr:row>
      <xdr:rowOff>62484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110761</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61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15519</xdr:rowOff>
    </xdr:from>
    <xdr:to>
      <xdr:col>81</xdr:col>
      <xdr:colOff>101600</xdr:colOff>
      <xdr:row>36</xdr:row>
      <xdr:rowOff>117119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61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108246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62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148290</xdr:rowOff>
    </xdr:from>
    <xdr:to>
      <xdr:col>76</xdr:col>
      <xdr:colOff>165100</xdr:colOff>
      <xdr:row>36</xdr:row>
      <xdr:rowOff>78440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61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69567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62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66406</xdr:rowOff>
    </xdr:from>
    <xdr:to>
      <xdr:col>72</xdr:col>
      <xdr:colOff>38100</xdr:colOff>
      <xdr:row>35</xdr:row>
      <xdr:rowOff>168006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60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13083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584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16251</xdr:rowOff>
    </xdr:from>
    <xdr:to>
      <xdr:col>67</xdr:col>
      <xdr:colOff>101600</xdr:colOff>
      <xdr:row>35</xdr:row>
      <xdr:rowOff>117851</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60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134378</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579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157235</xdr:rowOff>
    </xdr:from>
    <xdr:to>
      <xdr:col>85</xdr:col>
      <xdr:colOff>127000</xdr:colOff>
      <xdr:row>58</xdr:row>
      <xdr:rowOff>157340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5481300" y="10101335"/>
          <a:ext cx="8382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38368</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468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138519</xdr:rowOff>
    </xdr:from>
    <xdr:to>
      <xdr:col>81</xdr:col>
      <xdr:colOff>50800</xdr:colOff>
      <xdr:row>58</xdr:row>
      <xdr:rowOff>157235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4592300" y="9739719"/>
          <a:ext cx="889000" cy="36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33996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6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138519</xdr:rowOff>
    </xdr:from>
    <xdr:to>
      <xdr:col>76</xdr:col>
      <xdr:colOff>114300</xdr:colOff>
      <xdr:row>56</xdr:row>
      <xdr:rowOff>155987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3703300" y="9739719"/>
          <a:ext cx="889000" cy="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34818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7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155987</xdr:rowOff>
    </xdr:from>
    <xdr:to>
      <xdr:col>71</xdr:col>
      <xdr:colOff>177800</xdr:colOff>
      <xdr:row>58</xdr:row>
      <xdr:rowOff>97275</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9757187"/>
          <a:ext cx="889000" cy="28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115409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132008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6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106540</xdr:rowOff>
    </xdr:from>
    <xdr:to>
      <xdr:col>85</xdr:col>
      <xdr:colOff>177800</xdr:colOff>
      <xdr:row>59</xdr:row>
      <xdr:rowOff>36690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100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21467</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96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106435</xdr:rowOff>
    </xdr:from>
    <xdr:to>
      <xdr:col>81</xdr:col>
      <xdr:colOff>101600</xdr:colOff>
      <xdr:row>59</xdr:row>
      <xdr:rowOff>36585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1005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27712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14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87719</xdr:rowOff>
    </xdr:from>
    <xdr:to>
      <xdr:col>76</xdr:col>
      <xdr:colOff>165100</xdr:colOff>
      <xdr:row>57</xdr:row>
      <xdr:rowOff>17869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68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34396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46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105187</xdr:rowOff>
    </xdr:from>
    <xdr:to>
      <xdr:col>72</xdr:col>
      <xdr:colOff>38100</xdr:colOff>
      <xdr:row>57</xdr:row>
      <xdr:rowOff>35337</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70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51864</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48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46475</xdr:rowOff>
    </xdr:from>
    <xdr:to>
      <xdr:col>67</xdr:col>
      <xdr:colOff>101600</xdr:colOff>
      <xdr:row>58</xdr:row>
      <xdr:rowOff>148075</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9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139202</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0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250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20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25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141117</xdr:rowOff>
    </xdr:from>
    <xdr:to>
      <xdr:col>85</xdr:col>
      <xdr:colOff>127000</xdr:colOff>
      <xdr:row>78</xdr:row>
      <xdr:rowOff>82231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342767"/>
          <a:ext cx="838200" cy="1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297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12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39298</xdr:rowOff>
    </xdr:from>
    <xdr:to>
      <xdr:col>81</xdr:col>
      <xdr:colOff>50800</xdr:colOff>
      <xdr:row>78</xdr:row>
      <xdr:rowOff>82231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412398"/>
          <a:ext cx="889000" cy="4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12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289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39298</xdr:rowOff>
    </xdr:from>
    <xdr:to>
      <xdr:col>76</xdr:col>
      <xdr:colOff>114300</xdr:colOff>
      <xdr:row>78</xdr:row>
      <xdr:rowOff>83327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412398"/>
          <a:ext cx="889000" cy="4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18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102877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2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83327</xdr:rowOff>
    </xdr:from>
    <xdr:to>
      <xdr:col>71</xdr:col>
      <xdr:colOff>177800</xdr:colOff>
      <xdr:row>78</xdr:row>
      <xdr:rowOff>134990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flipV="1">
          <a:off x="12814300" y="13456427"/>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6055</xdr:rowOff>
    </xdr:from>
    <xdr:to>
      <xdr:col>67</xdr:col>
      <xdr:colOff>101600</xdr:colOff>
      <xdr:row>75</xdr:row>
      <xdr:rowOff>107655</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124182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6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90317</xdr:rowOff>
    </xdr:from>
    <xdr:to>
      <xdr:col>85</xdr:col>
      <xdr:colOff>177800</xdr:colOff>
      <xdr:row>78</xdr:row>
      <xdr:rowOff>20467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29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68744</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27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31431</xdr:rowOff>
    </xdr:from>
    <xdr:to>
      <xdr:col>81</xdr:col>
      <xdr:colOff>101600</xdr:colOff>
      <xdr:row>78</xdr:row>
      <xdr:rowOff>133031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0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124158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4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159948</xdr:rowOff>
    </xdr:from>
    <xdr:to>
      <xdr:col>76</xdr:col>
      <xdr:colOff>165100</xdr:colOff>
      <xdr:row>78</xdr:row>
      <xdr:rowOff>90098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81225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45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32527</xdr:rowOff>
    </xdr:from>
    <xdr:to>
      <xdr:col>72</xdr:col>
      <xdr:colOff>38100</xdr:colOff>
      <xdr:row>78</xdr:row>
      <xdr:rowOff>134127</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4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125254</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49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84190</xdr:rowOff>
    </xdr:from>
    <xdr:to>
      <xdr:col>67</xdr:col>
      <xdr:colOff>101600</xdr:colOff>
      <xdr:row>79</xdr:row>
      <xdr:rowOff>14340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5467</xdr:rowOff>
    </xdr:from>
    <xdr:ext cx="378565"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625017" y="135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95842</xdr:rowOff>
    </xdr:from>
    <xdr:to>
      <xdr:col>85</xdr:col>
      <xdr:colOff>126364</xdr:colOff>
      <xdr:row>97</xdr:row>
      <xdr:rowOff>12305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54892"/>
          <a:ext cx="1269" cy="128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16132</xdr:rowOff>
    </xdr:from>
    <xdr:ext cx="534377"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64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12305</xdr:rowOff>
    </xdr:from>
    <xdr:to>
      <xdr:col>86</xdr:col>
      <xdr:colOff>25400</xdr:colOff>
      <xdr:row>97</xdr:row>
      <xdr:rowOff>12305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6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42519</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3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95842</xdr:rowOff>
    </xdr:from>
    <xdr:to>
      <xdr:col>86</xdr:col>
      <xdr:colOff>25400</xdr:colOff>
      <xdr:row>89</xdr:row>
      <xdr:rowOff>95842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54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8745</xdr:rowOff>
    </xdr:from>
    <xdr:to>
      <xdr:col>85</xdr:col>
      <xdr:colOff>127000</xdr:colOff>
      <xdr:row>97</xdr:row>
      <xdr:rowOff>89767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639395"/>
          <a:ext cx="838200" cy="8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85634</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585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62757</xdr:rowOff>
    </xdr:from>
    <xdr:to>
      <xdr:col>85</xdr:col>
      <xdr:colOff>177800</xdr:colOff>
      <xdr:row>93</xdr:row>
      <xdr:rowOff>164357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00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89767</xdr:rowOff>
    </xdr:from>
    <xdr:to>
      <xdr:col>81</xdr:col>
      <xdr:colOff>50800</xdr:colOff>
      <xdr:row>97</xdr:row>
      <xdr:rowOff>151146</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720417"/>
          <a:ext cx="8890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112266</xdr:rowOff>
    </xdr:from>
    <xdr:to>
      <xdr:col>81</xdr:col>
      <xdr:colOff>101600</xdr:colOff>
      <xdr:row>94</xdr:row>
      <xdr:rowOff>42416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05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58943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3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151146</xdr:rowOff>
    </xdr:from>
    <xdr:to>
      <xdr:col>76</xdr:col>
      <xdr:colOff>114300</xdr:colOff>
      <xdr:row>98</xdr:row>
      <xdr:rowOff>22575</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781796"/>
          <a:ext cx="889000" cy="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87626</xdr:rowOff>
    </xdr:from>
    <xdr:to>
      <xdr:col>76</xdr:col>
      <xdr:colOff>165100</xdr:colOff>
      <xdr:row>94</xdr:row>
      <xdr:rowOff>17776</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03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34303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580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22575</xdr:rowOff>
    </xdr:from>
    <xdr:to>
      <xdr:col>71</xdr:col>
      <xdr:colOff>177800</xdr:colOff>
      <xdr:row>98</xdr:row>
      <xdr:rowOff>88379</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824675"/>
          <a:ext cx="889000" cy="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135714</xdr:rowOff>
    </xdr:from>
    <xdr:to>
      <xdr:col>72</xdr:col>
      <xdr:colOff>38100</xdr:colOff>
      <xdr:row>94</xdr:row>
      <xdr:rowOff>65864</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08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82391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85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10719</xdr:rowOff>
    </xdr:from>
    <xdr:to>
      <xdr:col>67</xdr:col>
      <xdr:colOff>101600</xdr:colOff>
      <xdr:row>94</xdr:row>
      <xdr:rowOff>112319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12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128846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90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129395</xdr:rowOff>
    </xdr:from>
    <xdr:to>
      <xdr:col>85</xdr:col>
      <xdr:colOff>177800</xdr:colOff>
      <xdr:row>97</xdr:row>
      <xdr:rowOff>59545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58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44322</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50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38967</xdr:rowOff>
    </xdr:from>
    <xdr:to>
      <xdr:col>81</xdr:col>
      <xdr:colOff>101600</xdr:colOff>
      <xdr:row>97</xdr:row>
      <xdr:rowOff>140567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6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131694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76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100346</xdr:rowOff>
    </xdr:from>
    <xdr:to>
      <xdr:col>76</xdr:col>
      <xdr:colOff>165100</xdr:colOff>
      <xdr:row>98</xdr:row>
      <xdr:rowOff>30496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73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21623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82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143225</xdr:rowOff>
    </xdr:from>
    <xdr:to>
      <xdr:col>72</xdr:col>
      <xdr:colOff>38100</xdr:colOff>
      <xdr:row>98</xdr:row>
      <xdr:rowOff>73375</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7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64502</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86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37579</xdr:rowOff>
    </xdr:from>
    <xdr:to>
      <xdr:col>67</xdr:col>
      <xdr:colOff>101600</xdr:colOff>
      <xdr:row>98</xdr:row>
      <xdr:rowOff>139179</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8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130306</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9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上昇傾向にあるものの、他の項目と比較して類似団体内順位が最も低くなっている。消防費については類似団体平均とほぼ同額であるが、要因としては、南海トラフ特別強化対策地域に指定され、防災関係の予算に重点配分してきたことが挙げられる。</a:t>
          </a:r>
        </a:p>
        <a:p>
          <a:r>
            <a:rPr kumimoji="1" lang="ja-JP" altLang="en-US" sz="1300">
              <a:latin typeface="ＭＳ Ｐゴシック" panose="020B0600070205080204" pitchFamily="50" charset="-128"/>
              <a:ea typeface="ＭＳ Ｐゴシック" panose="020B0600070205080204" pitchFamily="50" charset="-128"/>
            </a:rPr>
            <a:t>　教育費は、令和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年度にかけて実施した新学校給食センター建設事業の竣工以降は横ばいで推移。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商工費の大幅な上昇は、令和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年度末をもって廃止した師崎港駐車場事業特別会計の精算により、師崎港駐車場事業特別会計で保有していた基金分を一般会計の師崎港観光センター周辺整備運営事業基金に</a:t>
          </a:r>
          <a:r>
            <a:rPr kumimoji="1" lang="en-US" altLang="ja-JP" sz="1300">
              <a:latin typeface="ＭＳ Ｐゴシック" panose="020B0600070205080204" pitchFamily="50" charset="-128"/>
              <a:ea typeface="ＭＳ Ｐゴシック" panose="020B0600070205080204" pitchFamily="50" charset="-128"/>
            </a:rPr>
            <a:t>551,395</a:t>
          </a:r>
          <a:r>
            <a:rPr kumimoji="1" lang="ja-JP" altLang="en-US" sz="1300">
              <a:latin typeface="ＭＳ Ｐゴシック" panose="020B0600070205080204" pitchFamily="50" charset="-128"/>
              <a:ea typeface="ＭＳ Ｐゴシック" panose="020B0600070205080204" pitchFamily="50" charset="-128"/>
            </a:rPr>
            <a:t>千円の積立を行ったことによるもの。</a:t>
          </a:r>
        </a:p>
        <a:p>
          <a:r>
            <a:rPr kumimoji="1" lang="ja-JP" altLang="en-US" sz="1300">
              <a:latin typeface="ＭＳ Ｐゴシック" panose="020B0600070205080204" pitchFamily="50" charset="-128"/>
              <a:ea typeface="ＭＳ Ｐゴシック" panose="020B0600070205080204" pitchFamily="50" charset="-128"/>
            </a:rPr>
            <a:t>　公債費は令和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ヵ年に公共施設更新に伴う大型の地方債の借り入れを行い、その元金償還が開始したことにより決算額は増加傾向にある。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高齢化に伴う更なる民生費の割合の増、老朽化した公共施設の更新整備の経費の増などが見込まれているため、引き続き適切な財政運営に努める。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年度まで実質単年度収支が赤字のため、継続して基金を取り崩していた。令和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年度以降は普通交付税の増を要因に実質単年度収支が黒字転換し、標準財政規模比の財政調整基金残高も改善傾向にある。</a:t>
          </a:r>
        </a:p>
        <a:p>
          <a:r>
            <a:rPr kumimoji="1" lang="ja-JP" altLang="en-US" sz="1200">
              <a:latin typeface="ＭＳ ゴシック" pitchFamily="49" charset="-128"/>
              <a:ea typeface="ＭＳ ゴシック" pitchFamily="49" charset="-128"/>
            </a:rPr>
            <a:t>　改善の主な要因は普通交付税の増であり、依存財源の増減により大きく左右される脆弱な財政構造に変わりない。</a:t>
          </a:r>
        </a:p>
        <a:p>
          <a:r>
            <a:rPr kumimoji="1" lang="ja-JP" altLang="en-US" sz="1200">
              <a:latin typeface="ＭＳ ゴシック" pitchFamily="49" charset="-128"/>
              <a:ea typeface="ＭＳ ゴシック" pitchFamily="49" charset="-128"/>
            </a:rPr>
            <a:t>　今の状態を維持するため、歳出の適正化を図り、堅実な財政運営に努める。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全会計において黒字となっているが、特に一般会計は外部要因に 影響を受けやすい脆弱な財政構造となっているため、引き続き適切な財政運営に努める。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8" customWidth="1"/>
    <col min="12" max="12" width="2.26953125" style="178" customWidth="1"/>
    <col min="13" max="17" width="2.36328125" style="178" customWidth="1"/>
    <col min="18" max="119" width="2.08984375" style="178" customWidth="1"/>
    <col min="120" max="16384" width="0" style="178" hidden="1"/>
  </cols>
  <sheetData>
    <row r="1" spans="1:119" ht="33" customHeight="1" x14ac:dyDescent="0.2">
      <c r="B1" s="416" t="s">
        <v>76</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79"/>
      <c r="DK1" s="179"/>
      <c r="DL1" s="179"/>
      <c r="DM1" s="179"/>
      <c r="DN1" s="179"/>
      <c r="DO1" s="179"/>
    </row>
    <row r="2" spans="1:119" ht="24" thickBot="1" x14ac:dyDescent="0.25">
      <c r="B2" s="180" t="s">
        <v>77</v>
      </c>
      <c r="C2" s="180"/>
      <c r="D2" s="181"/>
    </row>
    <row r="3" spans="1:119" ht="18.75" customHeight="1" thickBot="1" x14ac:dyDescent="0.25">
      <c r="A3" s="179"/>
      <c r="B3" s="417" t="s">
        <v>78</v>
      </c>
      <c r="C3" s="418"/>
      <c r="D3" s="418"/>
      <c r="E3" s="419"/>
      <c r="F3" s="419"/>
      <c r="G3" s="419"/>
      <c r="H3" s="419"/>
      <c r="I3" s="419"/>
      <c r="J3" s="419"/>
      <c r="K3" s="419"/>
      <c r="L3" s="419" t="s">
        <v>79</v>
      </c>
      <c r="M3" s="419"/>
      <c r="N3" s="419"/>
      <c r="O3" s="419"/>
      <c r="P3" s="419"/>
      <c r="Q3" s="419"/>
      <c r="R3" s="426"/>
      <c r="S3" s="426"/>
      <c r="T3" s="426"/>
      <c r="U3" s="426"/>
      <c r="V3" s="427"/>
      <c r="W3" s="401" t="s">
        <v>80</v>
      </c>
      <c r="X3" s="402"/>
      <c r="Y3" s="402"/>
      <c r="Z3" s="402"/>
      <c r="AA3" s="402"/>
      <c r="AB3" s="418"/>
      <c r="AC3" s="426" t="s">
        <v>81</v>
      </c>
      <c r="AD3" s="402"/>
      <c r="AE3" s="402"/>
      <c r="AF3" s="402"/>
      <c r="AG3" s="402"/>
      <c r="AH3" s="402"/>
      <c r="AI3" s="402"/>
      <c r="AJ3" s="402"/>
      <c r="AK3" s="402"/>
      <c r="AL3" s="403"/>
      <c r="AM3" s="401" t="s">
        <v>82</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83</v>
      </c>
      <c r="BO3" s="402"/>
      <c r="BP3" s="402"/>
      <c r="BQ3" s="402"/>
      <c r="BR3" s="402"/>
      <c r="BS3" s="402"/>
      <c r="BT3" s="402"/>
      <c r="BU3" s="403"/>
      <c r="BV3" s="401" t="s">
        <v>84</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85</v>
      </c>
      <c r="CU3" s="402"/>
      <c r="CV3" s="402"/>
      <c r="CW3" s="402"/>
      <c r="CX3" s="402"/>
      <c r="CY3" s="402"/>
      <c r="CZ3" s="402"/>
      <c r="DA3" s="403"/>
      <c r="DB3" s="401" t="s">
        <v>86</v>
      </c>
      <c r="DC3" s="402"/>
      <c r="DD3" s="402"/>
      <c r="DE3" s="402"/>
      <c r="DF3" s="402"/>
      <c r="DG3" s="402"/>
      <c r="DH3" s="402"/>
      <c r="DI3" s="403"/>
    </row>
    <row r="4" spans="1:119" ht="18.75" customHeight="1" x14ac:dyDescent="0.2">
      <c r="A4" s="179"/>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87</v>
      </c>
      <c r="AZ4" s="405"/>
      <c r="BA4" s="405"/>
      <c r="BB4" s="405"/>
      <c r="BC4" s="405"/>
      <c r="BD4" s="405"/>
      <c r="BE4" s="405"/>
      <c r="BF4" s="405"/>
      <c r="BG4" s="405"/>
      <c r="BH4" s="405"/>
      <c r="BI4" s="405"/>
      <c r="BJ4" s="405"/>
      <c r="BK4" s="405"/>
      <c r="BL4" s="405"/>
      <c r="BM4" s="406"/>
      <c r="BN4" s="407">
        <v>9147470</v>
      </c>
      <c r="BO4" s="408"/>
      <c r="BP4" s="408"/>
      <c r="BQ4" s="408"/>
      <c r="BR4" s="408"/>
      <c r="BS4" s="408"/>
      <c r="BT4" s="408"/>
      <c r="BU4" s="409"/>
      <c r="BV4" s="407">
        <v>8550978</v>
      </c>
      <c r="BW4" s="408"/>
      <c r="BX4" s="408"/>
      <c r="BY4" s="408"/>
      <c r="BZ4" s="408"/>
      <c r="CA4" s="408"/>
      <c r="CB4" s="408"/>
      <c r="CC4" s="409"/>
      <c r="CD4" s="410" t="s">
        <v>88</v>
      </c>
      <c r="CE4" s="411"/>
      <c r="CF4" s="411"/>
      <c r="CG4" s="411"/>
      <c r="CH4" s="411"/>
      <c r="CI4" s="411"/>
      <c r="CJ4" s="411"/>
      <c r="CK4" s="411"/>
      <c r="CL4" s="411"/>
      <c r="CM4" s="411"/>
      <c r="CN4" s="411"/>
      <c r="CO4" s="411"/>
      <c r="CP4" s="411"/>
      <c r="CQ4" s="411"/>
      <c r="CR4" s="411"/>
      <c r="CS4" s="412"/>
      <c r="CT4" s="413">
        <v>8</v>
      </c>
      <c r="CU4" s="414"/>
      <c r="CV4" s="414"/>
      <c r="CW4" s="414"/>
      <c r="CX4" s="414"/>
      <c r="CY4" s="414"/>
      <c r="CZ4" s="414"/>
      <c r="DA4" s="415"/>
      <c r="DB4" s="413">
        <v>7.3</v>
      </c>
      <c r="DC4" s="414"/>
      <c r="DD4" s="414"/>
      <c r="DE4" s="414"/>
      <c r="DF4" s="414"/>
      <c r="DG4" s="414"/>
      <c r="DH4" s="414"/>
      <c r="DI4" s="415"/>
    </row>
    <row r="5" spans="1:119" ht="18.75" customHeight="1" x14ac:dyDescent="0.2">
      <c r="A5" s="179"/>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89</v>
      </c>
      <c r="AN5" s="474"/>
      <c r="AO5" s="474"/>
      <c r="AP5" s="474"/>
      <c r="AQ5" s="474"/>
      <c r="AR5" s="474"/>
      <c r="AS5" s="474"/>
      <c r="AT5" s="475"/>
      <c r="AU5" s="476" t="s">
        <v>90</v>
      </c>
      <c r="AV5" s="477"/>
      <c r="AW5" s="477"/>
      <c r="AX5" s="477"/>
      <c r="AY5" s="478" t="s">
        <v>91</v>
      </c>
      <c r="AZ5" s="479"/>
      <c r="BA5" s="479"/>
      <c r="BB5" s="479"/>
      <c r="BC5" s="479"/>
      <c r="BD5" s="479"/>
      <c r="BE5" s="479"/>
      <c r="BF5" s="479"/>
      <c r="BG5" s="479"/>
      <c r="BH5" s="479"/>
      <c r="BI5" s="479"/>
      <c r="BJ5" s="479"/>
      <c r="BK5" s="479"/>
      <c r="BL5" s="479"/>
      <c r="BM5" s="480"/>
      <c r="BN5" s="444">
        <v>8708012</v>
      </c>
      <c r="BO5" s="445"/>
      <c r="BP5" s="445"/>
      <c r="BQ5" s="445"/>
      <c r="BR5" s="445"/>
      <c r="BS5" s="445"/>
      <c r="BT5" s="445"/>
      <c r="BU5" s="446"/>
      <c r="BV5" s="444">
        <v>8139202</v>
      </c>
      <c r="BW5" s="445"/>
      <c r="BX5" s="445"/>
      <c r="BY5" s="445"/>
      <c r="BZ5" s="445"/>
      <c r="CA5" s="445"/>
      <c r="CB5" s="445"/>
      <c r="CC5" s="446"/>
      <c r="CD5" s="447" t="s">
        <v>92</v>
      </c>
      <c r="CE5" s="448"/>
      <c r="CF5" s="448"/>
      <c r="CG5" s="448"/>
      <c r="CH5" s="448"/>
      <c r="CI5" s="448"/>
      <c r="CJ5" s="448"/>
      <c r="CK5" s="448"/>
      <c r="CL5" s="448"/>
      <c r="CM5" s="448"/>
      <c r="CN5" s="448"/>
      <c r="CO5" s="448"/>
      <c r="CP5" s="448"/>
      <c r="CQ5" s="448"/>
      <c r="CR5" s="448"/>
      <c r="CS5" s="449"/>
      <c r="CT5" s="441">
        <v>90.3</v>
      </c>
      <c r="CU5" s="442"/>
      <c r="CV5" s="442"/>
      <c r="CW5" s="442"/>
      <c r="CX5" s="442"/>
      <c r="CY5" s="442"/>
      <c r="CZ5" s="442"/>
      <c r="DA5" s="443"/>
      <c r="DB5" s="441">
        <v>87.5</v>
      </c>
      <c r="DC5" s="442"/>
      <c r="DD5" s="442"/>
      <c r="DE5" s="442"/>
      <c r="DF5" s="442"/>
      <c r="DG5" s="442"/>
      <c r="DH5" s="442"/>
      <c r="DI5" s="443"/>
    </row>
    <row r="6" spans="1:119" ht="18.75" customHeight="1" x14ac:dyDescent="0.2">
      <c r="A6" s="179"/>
      <c r="B6" s="450" t="s">
        <v>93</v>
      </c>
      <c r="C6" s="451"/>
      <c r="D6" s="451"/>
      <c r="E6" s="452"/>
      <c r="F6" s="452"/>
      <c r="G6" s="452"/>
      <c r="H6" s="452"/>
      <c r="I6" s="452"/>
      <c r="J6" s="452"/>
      <c r="K6" s="452"/>
      <c r="L6" s="452" t="s">
        <v>94</v>
      </c>
      <c r="M6" s="452"/>
      <c r="N6" s="452"/>
      <c r="O6" s="452"/>
      <c r="P6" s="452"/>
      <c r="Q6" s="452"/>
      <c r="R6" s="456"/>
      <c r="S6" s="456"/>
      <c r="T6" s="456"/>
      <c r="U6" s="456"/>
      <c r="V6" s="457"/>
      <c r="W6" s="460" t="s">
        <v>95</v>
      </c>
      <c r="X6" s="461"/>
      <c r="Y6" s="461"/>
      <c r="Z6" s="461"/>
      <c r="AA6" s="461"/>
      <c r="AB6" s="451"/>
      <c r="AC6" s="464" t="s">
        <v>96</v>
      </c>
      <c r="AD6" s="465"/>
      <c r="AE6" s="465"/>
      <c r="AF6" s="465"/>
      <c r="AG6" s="465"/>
      <c r="AH6" s="465"/>
      <c r="AI6" s="465"/>
      <c r="AJ6" s="465"/>
      <c r="AK6" s="465"/>
      <c r="AL6" s="466"/>
      <c r="AM6" s="473" t="s">
        <v>97</v>
      </c>
      <c r="AN6" s="474"/>
      <c r="AO6" s="474"/>
      <c r="AP6" s="474"/>
      <c r="AQ6" s="474"/>
      <c r="AR6" s="474"/>
      <c r="AS6" s="474"/>
      <c r="AT6" s="475"/>
      <c r="AU6" s="476" t="s">
        <v>90</v>
      </c>
      <c r="AV6" s="477"/>
      <c r="AW6" s="477"/>
      <c r="AX6" s="477"/>
      <c r="AY6" s="478" t="s">
        <v>98</v>
      </c>
      <c r="AZ6" s="479"/>
      <c r="BA6" s="479"/>
      <c r="BB6" s="479"/>
      <c r="BC6" s="479"/>
      <c r="BD6" s="479"/>
      <c r="BE6" s="479"/>
      <c r="BF6" s="479"/>
      <c r="BG6" s="479"/>
      <c r="BH6" s="479"/>
      <c r="BI6" s="479"/>
      <c r="BJ6" s="479"/>
      <c r="BK6" s="479"/>
      <c r="BL6" s="479"/>
      <c r="BM6" s="480"/>
      <c r="BN6" s="444">
        <v>439458</v>
      </c>
      <c r="BO6" s="445"/>
      <c r="BP6" s="445"/>
      <c r="BQ6" s="445"/>
      <c r="BR6" s="445"/>
      <c r="BS6" s="445"/>
      <c r="BT6" s="445"/>
      <c r="BU6" s="446"/>
      <c r="BV6" s="444">
        <v>411776</v>
      </c>
      <c r="BW6" s="445"/>
      <c r="BX6" s="445"/>
      <c r="BY6" s="445"/>
      <c r="BZ6" s="445"/>
      <c r="CA6" s="445"/>
      <c r="CB6" s="445"/>
      <c r="CC6" s="446"/>
      <c r="CD6" s="447" t="s">
        <v>99</v>
      </c>
      <c r="CE6" s="448"/>
      <c r="CF6" s="448"/>
      <c r="CG6" s="448"/>
      <c r="CH6" s="448"/>
      <c r="CI6" s="448"/>
      <c r="CJ6" s="448"/>
      <c r="CK6" s="448"/>
      <c r="CL6" s="448"/>
      <c r="CM6" s="448"/>
      <c r="CN6" s="448"/>
      <c r="CO6" s="448"/>
      <c r="CP6" s="448"/>
      <c r="CQ6" s="448"/>
      <c r="CR6" s="448"/>
      <c r="CS6" s="449"/>
      <c r="CT6" s="481">
        <v>90.3</v>
      </c>
      <c r="CU6" s="482"/>
      <c r="CV6" s="482"/>
      <c r="CW6" s="482"/>
      <c r="CX6" s="482"/>
      <c r="CY6" s="482"/>
      <c r="CZ6" s="482"/>
      <c r="DA6" s="483"/>
      <c r="DB6" s="481">
        <v>87.5</v>
      </c>
      <c r="DC6" s="482"/>
      <c r="DD6" s="482"/>
      <c r="DE6" s="482"/>
      <c r="DF6" s="482"/>
      <c r="DG6" s="482"/>
      <c r="DH6" s="482"/>
      <c r="DI6" s="483"/>
    </row>
    <row r="7" spans="1:119" ht="18.75" customHeight="1" x14ac:dyDescent="0.2">
      <c r="A7" s="179"/>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100</v>
      </c>
      <c r="AN7" s="474"/>
      <c r="AO7" s="474"/>
      <c r="AP7" s="474"/>
      <c r="AQ7" s="474"/>
      <c r="AR7" s="474"/>
      <c r="AS7" s="474"/>
      <c r="AT7" s="475"/>
      <c r="AU7" s="476" t="s">
        <v>90</v>
      </c>
      <c r="AV7" s="477"/>
      <c r="AW7" s="477"/>
      <c r="AX7" s="477"/>
      <c r="AY7" s="478" t="s">
        <v>101</v>
      </c>
      <c r="AZ7" s="479"/>
      <c r="BA7" s="479"/>
      <c r="BB7" s="479"/>
      <c r="BC7" s="479"/>
      <c r="BD7" s="479"/>
      <c r="BE7" s="479"/>
      <c r="BF7" s="479"/>
      <c r="BG7" s="479"/>
      <c r="BH7" s="479"/>
      <c r="BI7" s="479"/>
      <c r="BJ7" s="479"/>
      <c r="BK7" s="479"/>
      <c r="BL7" s="479"/>
      <c r="BM7" s="480"/>
      <c r="BN7" s="444">
        <v>14540</v>
      </c>
      <c r="BO7" s="445"/>
      <c r="BP7" s="445"/>
      <c r="BQ7" s="445"/>
      <c r="BR7" s="445"/>
      <c r="BS7" s="445"/>
      <c r="BT7" s="445"/>
      <c r="BU7" s="446"/>
      <c r="BV7" s="444">
        <v>27026</v>
      </c>
      <c r="BW7" s="445"/>
      <c r="BX7" s="445"/>
      <c r="BY7" s="445"/>
      <c r="BZ7" s="445"/>
      <c r="CA7" s="445"/>
      <c r="CB7" s="445"/>
      <c r="CC7" s="446"/>
      <c r="CD7" s="447" t="s">
        <v>102</v>
      </c>
      <c r="CE7" s="448"/>
      <c r="CF7" s="448"/>
      <c r="CG7" s="448"/>
      <c r="CH7" s="448"/>
      <c r="CI7" s="448"/>
      <c r="CJ7" s="448"/>
      <c r="CK7" s="448"/>
      <c r="CL7" s="448"/>
      <c r="CM7" s="448"/>
      <c r="CN7" s="448"/>
      <c r="CO7" s="448"/>
      <c r="CP7" s="448"/>
      <c r="CQ7" s="448"/>
      <c r="CR7" s="448"/>
      <c r="CS7" s="449"/>
      <c r="CT7" s="444">
        <v>5303494</v>
      </c>
      <c r="CU7" s="445"/>
      <c r="CV7" s="445"/>
      <c r="CW7" s="445"/>
      <c r="CX7" s="445"/>
      <c r="CY7" s="445"/>
      <c r="CZ7" s="445"/>
      <c r="DA7" s="446"/>
      <c r="DB7" s="444">
        <v>5257327</v>
      </c>
      <c r="DC7" s="445"/>
      <c r="DD7" s="445"/>
      <c r="DE7" s="445"/>
      <c r="DF7" s="445"/>
      <c r="DG7" s="445"/>
      <c r="DH7" s="445"/>
      <c r="DI7" s="446"/>
    </row>
    <row r="8" spans="1:119" ht="18.75" customHeight="1" thickBot="1" x14ac:dyDescent="0.25">
      <c r="A8" s="179"/>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103</v>
      </c>
      <c r="AN8" s="474"/>
      <c r="AO8" s="474"/>
      <c r="AP8" s="474"/>
      <c r="AQ8" s="474"/>
      <c r="AR8" s="474"/>
      <c r="AS8" s="474"/>
      <c r="AT8" s="475"/>
      <c r="AU8" s="476" t="s">
        <v>90</v>
      </c>
      <c r="AV8" s="477"/>
      <c r="AW8" s="477"/>
      <c r="AX8" s="477"/>
      <c r="AY8" s="478" t="s">
        <v>104</v>
      </c>
      <c r="AZ8" s="479"/>
      <c r="BA8" s="479"/>
      <c r="BB8" s="479"/>
      <c r="BC8" s="479"/>
      <c r="BD8" s="479"/>
      <c r="BE8" s="479"/>
      <c r="BF8" s="479"/>
      <c r="BG8" s="479"/>
      <c r="BH8" s="479"/>
      <c r="BI8" s="479"/>
      <c r="BJ8" s="479"/>
      <c r="BK8" s="479"/>
      <c r="BL8" s="479"/>
      <c r="BM8" s="480"/>
      <c r="BN8" s="444">
        <v>424918</v>
      </c>
      <c r="BO8" s="445"/>
      <c r="BP8" s="445"/>
      <c r="BQ8" s="445"/>
      <c r="BR8" s="445"/>
      <c r="BS8" s="445"/>
      <c r="BT8" s="445"/>
      <c r="BU8" s="446"/>
      <c r="BV8" s="444">
        <v>384750</v>
      </c>
      <c r="BW8" s="445"/>
      <c r="BX8" s="445"/>
      <c r="BY8" s="445"/>
      <c r="BZ8" s="445"/>
      <c r="CA8" s="445"/>
      <c r="CB8" s="445"/>
      <c r="CC8" s="446"/>
      <c r="CD8" s="447" t="s">
        <v>105</v>
      </c>
      <c r="CE8" s="448"/>
      <c r="CF8" s="448"/>
      <c r="CG8" s="448"/>
      <c r="CH8" s="448"/>
      <c r="CI8" s="448"/>
      <c r="CJ8" s="448"/>
      <c r="CK8" s="448"/>
      <c r="CL8" s="448"/>
      <c r="CM8" s="448"/>
      <c r="CN8" s="448"/>
      <c r="CO8" s="448"/>
      <c r="CP8" s="448"/>
      <c r="CQ8" s="448"/>
      <c r="CR8" s="448"/>
      <c r="CS8" s="449"/>
      <c r="CT8" s="484">
        <v>0.47</v>
      </c>
      <c r="CU8" s="485"/>
      <c r="CV8" s="485"/>
      <c r="CW8" s="485"/>
      <c r="CX8" s="485"/>
      <c r="CY8" s="485"/>
      <c r="CZ8" s="485"/>
      <c r="DA8" s="486"/>
      <c r="DB8" s="484">
        <v>0.48</v>
      </c>
      <c r="DC8" s="485"/>
      <c r="DD8" s="485"/>
      <c r="DE8" s="485"/>
      <c r="DF8" s="485"/>
      <c r="DG8" s="485"/>
      <c r="DH8" s="485"/>
      <c r="DI8" s="486"/>
    </row>
    <row r="9" spans="1:119" ht="18.75" customHeight="1" thickBot="1" x14ac:dyDescent="0.25">
      <c r="A9" s="179"/>
      <c r="B9" s="438" t="s">
        <v>106</v>
      </c>
      <c r="C9" s="439"/>
      <c r="D9" s="439"/>
      <c r="E9" s="439"/>
      <c r="F9" s="439"/>
      <c r="G9" s="439"/>
      <c r="H9" s="439"/>
      <c r="I9" s="439"/>
      <c r="J9" s="439"/>
      <c r="K9" s="487"/>
      <c r="L9" s="488" t="s">
        <v>107</v>
      </c>
      <c r="M9" s="489"/>
      <c r="N9" s="489"/>
      <c r="O9" s="489"/>
      <c r="P9" s="489"/>
      <c r="Q9" s="490"/>
      <c r="R9" s="491">
        <v>16617</v>
      </c>
      <c r="S9" s="492"/>
      <c r="T9" s="492"/>
      <c r="U9" s="492"/>
      <c r="V9" s="493"/>
      <c r="W9" s="401" t="s">
        <v>108</v>
      </c>
      <c r="X9" s="402"/>
      <c r="Y9" s="402"/>
      <c r="Z9" s="402"/>
      <c r="AA9" s="402"/>
      <c r="AB9" s="402"/>
      <c r="AC9" s="402"/>
      <c r="AD9" s="402"/>
      <c r="AE9" s="402"/>
      <c r="AF9" s="402"/>
      <c r="AG9" s="402"/>
      <c r="AH9" s="402"/>
      <c r="AI9" s="402"/>
      <c r="AJ9" s="402"/>
      <c r="AK9" s="402"/>
      <c r="AL9" s="403"/>
      <c r="AM9" s="473" t="s">
        <v>109</v>
      </c>
      <c r="AN9" s="474"/>
      <c r="AO9" s="474"/>
      <c r="AP9" s="474"/>
      <c r="AQ9" s="474"/>
      <c r="AR9" s="474"/>
      <c r="AS9" s="474"/>
      <c r="AT9" s="475"/>
      <c r="AU9" s="476" t="s">
        <v>110</v>
      </c>
      <c r="AV9" s="477"/>
      <c r="AW9" s="477"/>
      <c r="AX9" s="477"/>
      <c r="AY9" s="478" t="s">
        <v>111</v>
      </c>
      <c r="AZ9" s="479"/>
      <c r="BA9" s="479"/>
      <c r="BB9" s="479"/>
      <c r="BC9" s="479"/>
      <c r="BD9" s="479"/>
      <c r="BE9" s="479"/>
      <c r="BF9" s="479"/>
      <c r="BG9" s="479"/>
      <c r="BH9" s="479"/>
      <c r="BI9" s="479"/>
      <c r="BJ9" s="479"/>
      <c r="BK9" s="479"/>
      <c r="BL9" s="479"/>
      <c r="BM9" s="480"/>
      <c r="BN9" s="444">
        <v>40168</v>
      </c>
      <c r="BO9" s="445"/>
      <c r="BP9" s="445"/>
      <c r="BQ9" s="445"/>
      <c r="BR9" s="445"/>
      <c r="BS9" s="445"/>
      <c r="BT9" s="445"/>
      <c r="BU9" s="446"/>
      <c r="BV9" s="444">
        <v>75875</v>
      </c>
      <c r="BW9" s="445"/>
      <c r="BX9" s="445"/>
      <c r="BY9" s="445"/>
      <c r="BZ9" s="445"/>
      <c r="CA9" s="445"/>
      <c r="CB9" s="445"/>
      <c r="CC9" s="446"/>
      <c r="CD9" s="447" t="s">
        <v>112</v>
      </c>
      <c r="CE9" s="448"/>
      <c r="CF9" s="448"/>
      <c r="CG9" s="448"/>
      <c r="CH9" s="448"/>
      <c r="CI9" s="448"/>
      <c r="CJ9" s="448"/>
      <c r="CK9" s="448"/>
      <c r="CL9" s="448"/>
      <c r="CM9" s="448"/>
      <c r="CN9" s="448"/>
      <c r="CO9" s="448"/>
      <c r="CP9" s="448"/>
      <c r="CQ9" s="448"/>
      <c r="CR9" s="448"/>
      <c r="CS9" s="449"/>
      <c r="CT9" s="441">
        <v>10.4</v>
      </c>
      <c r="CU9" s="442"/>
      <c r="CV9" s="442"/>
      <c r="CW9" s="442"/>
      <c r="CX9" s="442"/>
      <c r="CY9" s="442"/>
      <c r="CZ9" s="442"/>
      <c r="DA9" s="443"/>
      <c r="DB9" s="441">
        <v>10.3</v>
      </c>
      <c r="DC9" s="442"/>
      <c r="DD9" s="442"/>
      <c r="DE9" s="442"/>
      <c r="DF9" s="442"/>
      <c r="DG9" s="442"/>
      <c r="DH9" s="442"/>
      <c r="DI9" s="443"/>
    </row>
    <row r="10" spans="1:119" ht="18.75" customHeight="1" thickBot="1" x14ac:dyDescent="0.25">
      <c r="A10" s="179"/>
      <c r="B10" s="438"/>
      <c r="C10" s="439"/>
      <c r="D10" s="439"/>
      <c r="E10" s="439"/>
      <c r="F10" s="439"/>
      <c r="G10" s="439"/>
      <c r="H10" s="439"/>
      <c r="I10" s="439"/>
      <c r="J10" s="439"/>
      <c r="K10" s="487"/>
      <c r="L10" s="494" t="s">
        <v>113</v>
      </c>
      <c r="M10" s="474"/>
      <c r="N10" s="474"/>
      <c r="O10" s="474"/>
      <c r="P10" s="474"/>
      <c r="Q10" s="475"/>
      <c r="R10" s="495">
        <v>18707</v>
      </c>
      <c r="S10" s="496"/>
      <c r="T10" s="496"/>
      <c r="U10" s="496"/>
      <c r="V10" s="497"/>
      <c r="W10" s="432"/>
      <c r="X10" s="433"/>
      <c r="Y10" s="433"/>
      <c r="Z10" s="433"/>
      <c r="AA10" s="433"/>
      <c r="AB10" s="433"/>
      <c r="AC10" s="433"/>
      <c r="AD10" s="433"/>
      <c r="AE10" s="433"/>
      <c r="AF10" s="433"/>
      <c r="AG10" s="433"/>
      <c r="AH10" s="433"/>
      <c r="AI10" s="433"/>
      <c r="AJ10" s="433"/>
      <c r="AK10" s="433"/>
      <c r="AL10" s="436"/>
      <c r="AM10" s="473" t="s">
        <v>114</v>
      </c>
      <c r="AN10" s="474"/>
      <c r="AO10" s="474"/>
      <c r="AP10" s="474"/>
      <c r="AQ10" s="474"/>
      <c r="AR10" s="474"/>
      <c r="AS10" s="474"/>
      <c r="AT10" s="475"/>
      <c r="AU10" s="476" t="s">
        <v>90</v>
      </c>
      <c r="AV10" s="477"/>
      <c r="AW10" s="477"/>
      <c r="AX10" s="477"/>
      <c r="AY10" s="478" t="s">
        <v>115</v>
      </c>
      <c r="AZ10" s="479"/>
      <c r="BA10" s="479"/>
      <c r="BB10" s="479"/>
      <c r="BC10" s="479"/>
      <c r="BD10" s="479"/>
      <c r="BE10" s="479"/>
      <c r="BF10" s="479"/>
      <c r="BG10" s="479"/>
      <c r="BH10" s="479"/>
      <c r="BI10" s="479"/>
      <c r="BJ10" s="479"/>
      <c r="BK10" s="479"/>
      <c r="BL10" s="479"/>
      <c r="BM10" s="480"/>
      <c r="BN10" s="444">
        <v>194054</v>
      </c>
      <c r="BO10" s="445"/>
      <c r="BP10" s="445"/>
      <c r="BQ10" s="445"/>
      <c r="BR10" s="445"/>
      <c r="BS10" s="445"/>
      <c r="BT10" s="445"/>
      <c r="BU10" s="446"/>
      <c r="BV10" s="444">
        <v>163388</v>
      </c>
      <c r="BW10" s="445"/>
      <c r="BX10" s="445"/>
      <c r="BY10" s="445"/>
      <c r="BZ10" s="445"/>
      <c r="CA10" s="445"/>
      <c r="CB10" s="445"/>
      <c r="CC10" s="446"/>
      <c r="CD10" s="182" t="s">
        <v>116</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438"/>
      <c r="C11" s="439"/>
      <c r="D11" s="439"/>
      <c r="E11" s="439"/>
      <c r="F11" s="439"/>
      <c r="G11" s="439"/>
      <c r="H11" s="439"/>
      <c r="I11" s="439"/>
      <c r="J11" s="439"/>
      <c r="K11" s="487"/>
      <c r="L11" s="498" t="s">
        <v>117</v>
      </c>
      <c r="M11" s="499"/>
      <c r="N11" s="499"/>
      <c r="O11" s="499"/>
      <c r="P11" s="499"/>
      <c r="Q11" s="500"/>
      <c r="R11" s="501" t="s">
        <v>118</v>
      </c>
      <c r="S11" s="502"/>
      <c r="T11" s="502"/>
      <c r="U11" s="502"/>
      <c r="V11" s="503"/>
      <c r="W11" s="432"/>
      <c r="X11" s="433"/>
      <c r="Y11" s="433"/>
      <c r="Z11" s="433"/>
      <c r="AA11" s="433"/>
      <c r="AB11" s="433"/>
      <c r="AC11" s="433"/>
      <c r="AD11" s="433"/>
      <c r="AE11" s="433"/>
      <c r="AF11" s="433"/>
      <c r="AG11" s="433"/>
      <c r="AH11" s="433"/>
      <c r="AI11" s="433"/>
      <c r="AJ11" s="433"/>
      <c r="AK11" s="433"/>
      <c r="AL11" s="436"/>
      <c r="AM11" s="473" t="s">
        <v>119</v>
      </c>
      <c r="AN11" s="474"/>
      <c r="AO11" s="474"/>
      <c r="AP11" s="474"/>
      <c r="AQ11" s="474"/>
      <c r="AR11" s="474"/>
      <c r="AS11" s="474"/>
      <c r="AT11" s="475"/>
      <c r="AU11" s="476" t="s">
        <v>90</v>
      </c>
      <c r="AV11" s="477"/>
      <c r="AW11" s="477"/>
      <c r="AX11" s="477"/>
      <c r="AY11" s="478" t="s">
        <v>120</v>
      </c>
      <c r="AZ11" s="479"/>
      <c r="BA11" s="479"/>
      <c r="BB11" s="479"/>
      <c r="BC11" s="479"/>
      <c r="BD11" s="479"/>
      <c r="BE11" s="479"/>
      <c r="BF11" s="479"/>
      <c r="BG11" s="479"/>
      <c r="BH11" s="479"/>
      <c r="BI11" s="479"/>
      <c r="BJ11" s="479"/>
      <c r="BK11" s="479"/>
      <c r="BL11" s="479"/>
      <c r="BM11" s="480"/>
      <c r="BN11" s="444">
        <v>0</v>
      </c>
      <c r="BO11" s="445"/>
      <c r="BP11" s="445"/>
      <c r="BQ11" s="445"/>
      <c r="BR11" s="445"/>
      <c r="BS11" s="445"/>
      <c r="BT11" s="445"/>
      <c r="BU11" s="446"/>
      <c r="BV11" s="444">
        <v>0</v>
      </c>
      <c r="BW11" s="445"/>
      <c r="BX11" s="445"/>
      <c r="BY11" s="445"/>
      <c r="BZ11" s="445"/>
      <c r="CA11" s="445"/>
      <c r="CB11" s="445"/>
      <c r="CC11" s="446"/>
      <c r="CD11" s="447" t="s">
        <v>121</v>
      </c>
      <c r="CE11" s="448"/>
      <c r="CF11" s="448"/>
      <c r="CG11" s="448"/>
      <c r="CH11" s="448"/>
      <c r="CI11" s="448"/>
      <c r="CJ11" s="448"/>
      <c r="CK11" s="448"/>
      <c r="CL11" s="448"/>
      <c r="CM11" s="448"/>
      <c r="CN11" s="448"/>
      <c r="CO11" s="448"/>
      <c r="CP11" s="448"/>
      <c r="CQ11" s="448"/>
      <c r="CR11" s="448"/>
      <c r="CS11" s="449"/>
      <c r="CT11" s="484" t="s">
        <v>122</v>
      </c>
      <c r="CU11" s="485"/>
      <c r="CV11" s="485"/>
      <c r="CW11" s="485"/>
      <c r="CX11" s="485"/>
      <c r="CY11" s="485"/>
      <c r="CZ11" s="485"/>
      <c r="DA11" s="486"/>
      <c r="DB11" s="484" t="s">
        <v>122</v>
      </c>
      <c r="DC11" s="485"/>
      <c r="DD11" s="485"/>
      <c r="DE11" s="485"/>
      <c r="DF11" s="485"/>
      <c r="DG11" s="485"/>
      <c r="DH11" s="485"/>
      <c r="DI11" s="486"/>
    </row>
    <row r="12" spans="1:119" ht="18.75" customHeight="1" x14ac:dyDescent="0.2">
      <c r="A12" s="179"/>
      <c r="B12" s="504" t="s">
        <v>123</v>
      </c>
      <c r="C12" s="505"/>
      <c r="D12" s="505"/>
      <c r="E12" s="505"/>
      <c r="F12" s="505"/>
      <c r="G12" s="505"/>
      <c r="H12" s="505"/>
      <c r="I12" s="505"/>
      <c r="J12" s="505"/>
      <c r="K12" s="506"/>
      <c r="L12" s="513" t="s">
        <v>124</v>
      </c>
      <c r="M12" s="514"/>
      <c r="N12" s="514"/>
      <c r="O12" s="514"/>
      <c r="P12" s="514"/>
      <c r="Q12" s="515"/>
      <c r="R12" s="516">
        <v>16017</v>
      </c>
      <c r="S12" s="517"/>
      <c r="T12" s="517"/>
      <c r="U12" s="517"/>
      <c r="V12" s="518"/>
      <c r="W12" s="519" t="s">
        <v>1</v>
      </c>
      <c r="X12" s="477"/>
      <c r="Y12" s="477"/>
      <c r="Z12" s="477"/>
      <c r="AA12" s="477"/>
      <c r="AB12" s="520"/>
      <c r="AC12" s="521" t="s">
        <v>125</v>
      </c>
      <c r="AD12" s="522"/>
      <c r="AE12" s="522"/>
      <c r="AF12" s="522"/>
      <c r="AG12" s="523"/>
      <c r="AH12" s="521" t="s">
        <v>126</v>
      </c>
      <c r="AI12" s="522"/>
      <c r="AJ12" s="522"/>
      <c r="AK12" s="522"/>
      <c r="AL12" s="524"/>
      <c r="AM12" s="473" t="s">
        <v>127</v>
      </c>
      <c r="AN12" s="474"/>
      <c r="AO12" s="474"/>
      <c r="AP12" s="474"/>
      <c r="AQ12" s="474"/>
      <c r="AR12" s="474"/>
      <c r="AS12" s="474"/>
      <c r="AT12" s="475"/>
      <c r="AU12" s="476" t="s">
        <v>90</v>
      </c>
      <c r="AV12" s="477"/>
      <c r="AW12" s="477"/>
      <c r="AX12" s="477"/>
      <c r="AY12" s="478" t="s">
        <v>128</v>
      </c>
      <c r="AZ12" s="479"/>
      <c r="BA12" s="479"/>
      <c r="BB12" s="479"/>
      <c r="BC12" s="479"/>
      <c r="BD12" s="479"/>
      <c r="BE12" s="479"/>
      <c r="BF12" s="479"/>
      <c r="BG12" s="479"/>
      <c r="BH12" s="479"/>
      <c r="BI12" s="479"/>
      <c r="BJ12" s="479"/>
      <c r="BK12" s="479"/>
      <c r="BL12" s="479"/>
      <c r="BM12" s="480"/>
      <c r="BN12" s="444">
        <v>92967</v>
      </c>
      <c r="BO12" s="445"/>
      <c r="BP12" s="445"/>
      <c r="BQ12" s="445"/>
      <c r="BR12" s="445"/>
      <c r="BS12" s="445"/>
      <c r="BT12" s="445"/>
      <c r="BU12" s="446"/>
      <c r="BV12" s="444">
        <v>0</v>
      </c>
      <c r="BW12" s="445"/>
      <c r="BX12" s="445"/>
      <c r="BY12" s="445"/>
      <c r="BZ12" s="445"/>
      <c r="CA12" s="445"/>
      <c r="CB12" s="445"/>
      <c r="CC12" s="446"/>
      <c r="CD12" s="447" t="s">
        <v>129</v>
      </c>
      <c r="CE12" s="448"/>
      <c r="CF12" s="448"/>
      <c r="CG12" s="448"/>
      <c r="CH12" s="448"/>
      <c r="CI12" s="448"/>
      <c r="CJ12" s="448"/>
      <c r="CK12" s="448"/>
      <c r="CL12" s="448"/>
      <c r="CM12" s="448"/>
      <c r="CN12" s="448"/>
      <c r="CO12" s="448"/>
      <c r="CP12" s="448"/>
      <c r="CQ12" s="448"/>
      <c r="CR12" s="448"/>
      <c r="CS12" s="449"/>
      <c r="CT12" s="484" t="s">
        <v>122</v>
      </c>
      <c r="CU12" s="485"/>
      <c r="CV12" s="485"/>
      <c r="CW12" s="485"/>
      <c r="CX12" s="485"/>
      <c r="CY12" s="485"/>
      <c r="CZ12" s="485"/>
      <c r="DA12" s="486"/>
      <c r="DB12" s="484" t="s">
        <v>122</v>
      </c>
      <c r="DC12" s="485"/>
      <c r="DD12" s="485"/>
      <c r="DE12" s="485"/>
      <c r="DF12" s="485"/>
      <c r="DG12" s="485"/>
      <c r="DH12" s="485"/>
      <c r="DI12" s="486"/>
    </row>
    <row r="13" spans="1:119" ht="18.75" customHeight="1" x14ac:dyDescent="0.2">
      <c r="A13" s="179"/>
      <c r="B13" s="507"/>
      <c r="C13" s="508"/>
      <c r="D13" s="508"/>
      <c r="E13" s="508"/>
      <c r="F13" s="508"/>
      <c r="G13" s="508"/>
      <c r="H13" s="508"/>
      <c r="I13" s="508"/>
      <c r="J13" s="508"/>
      <c r="K13" s="509"/>
      <c r="L13" s="188"/>
      <c r="M13" s="535" t="s">
        <v>130</v>
      </c>
      <c r="N13" s="536"/>
      <c r="O13" s="536"/>
      <c r="P13" s="536"/>
      <c r="Q13" s="537"/>
      <c r="R13" s="528">
        <v>15388</v>
      </c>
      <c r="S13" s="529"/>
      <c r="T13" s="529"/>
      <c r="U13" s="529"/>
      <c r="V13" s="530"/>
      <c r="W13" s="460" t="s">
        <v>131</v>
      </c>
      <c r="X13" s="461"/>
      <c r="Y13" s="461"/>
      <c r="Z13" s="461"/>
      <c r="AA13" s="461"/>
      <c r="AB13" s="451"/>
      <c r="AC13" s="495">
        <v>1580</v>
      </c>
      <c r="AD13" s="496"/>
      <c r="AE13" s="496"/>
      <c r="AF13" s="496"/>
      <c r="AG13" s="538"/>
      <c r="AH13" s="495">
        <v>1850</v>
      </c>
      <c r="AI13" s="496"/>
      <c r="AJ13" s="496"/>
      <c r="AK13" s="496"/>
      <c r="AL13" s="497"/>
      <c r="AM13" s="473" t="s">
        <v>132</v>
      </c>
      <c r="AN13" s="474"/>
      <c r="AO13" s="474"/>
      <c r="AP13" s="474"/>
      <c r="AQ13" s="474"/>
      <c r="AR13" s="474"/>
      <c r="AS13" s="474"/>
      <c r="AT13" s="475"/>
      <c r="AU13" s="476" t="s">
        <v>110</v>
      </c>
      <c r="AV13" s="477"/>
      <c r="AW13" s="477"/>
      <c r="AX13" s="477"/>
      <c r="AY13" s="478" t="s">
        <v>133</v>
      </c>
      <c r="AZ13" s="479"/>
      <c r="BA13" s="479"/>
      <c r="BB13" s="479"/>
      <c r="BC13" s="479"/>
      <c r="BD13" s="479"/>
      <c r="BE13" s="479"/>
      <c r="BF13" s="479"/>
      <c r="BG13" s="479"/>
      <c r="BH13" s="479"/>
      <c r="BI13" s="479"/>
      <c r="BJ13" s="479"/>
      <c r="BK13" s="479"/>
      <c r="BL13" s="479"/>
      <c r="BM13" s="480"/>
      <c r="BN13" s="444">
        <v>141255</v>
      </c>
      <c r="BO13" s="445"/>
      <c r="BP13" s="445"/>
      <c r="BQ13" s="445"/>
      <c r="BR13" s="445"/>
      <c r="BS13" s="445"/>
      <c r="BT13" s="445"/>
      <c r="BU13" s="446"/>
      <c r="BV13" s="444">
        <v>239263</v>
      </c>
      <c r="BW13" s="445"/>
      <c r="BX13" s="445"/>
      <c r="BY13" s="445"/>
      <c r="BZ13" s="445"/>
      <c r="CA13" s="445"/>
      <c r="CB13" s="445"/>
      <c r="CC13" s="446"/>
      <c r="CD13" s="447" t="s">
        <v>134</v>
      </c>
      <c r="CE13" s="448"/>
      <c r="CF13" s="448"/>
      <c r="CG13" s="448"/>
      <c r="CH13" s="448"/>
      <c r="CI13" s="448"/>
      <c r="CJ13" s="448"/>
      <c r="CK13" s="448"/>
      <c r="CL13" s="448"/>
      <c r="CM13" s="448"/>
      <c r="CN13" s="448"/>
      <c r="CO13" s="448"/>
      <c r="CP13" s="448"/>
      <c r="CQ13" s="448"/>
      <c r="CR13" s="448"/>
      <c r="CS13" s="449"/>
      <c r="CT13" s="441">
        <v>6.7</v>
      </c>
      <c r="CU13" s="442"/>
      <c r="CV13" s="442"/>
      <c r="CW13" s="442"/>
      <c r="CX13" s="442"/>
      <c r="CY13" s="442"/>
      <c r="CZ13" s="442"/>
      <c r="DA13" s="443"/>
      <c r="DB13" s="441">
        <v>5.7</v>
      </c>
      <c r="DC13" s="442"/>
      <c r="DD13" s="442"/>
      <c r="DE13" s="442"/>
      <c r="DF13" s="442"/>
      <c r="DG13" s="442"/>
      <c r="DH13" s="442"/>
      <c r="DI13" s="443"/>
    </row>
    <row r="14" spans="1:119" ht="18.75" customHeight="1" thickBot="1" x14ac:dyDescent="0.25">
      <c r="A14" s="179"/>
      <c r="B14" s="507"/>
      <c r="C14" s="508"/>
      <c r="D14" s="508"/>
      <c r="E14" s="508"/>
      <c r="F14" s="508"/>
      <c r="G14" s="508"/>
      <c r="H14" s="508"/>
      <c r="I14" s="508"/>
      <c r="J14" s="508"/>
      <c r="K14" s="509"/>
      <c r="L14" s="525" t="s">
        <v>135</v>
      </c>
      <c r="M14" s="526"/>
      <c r="N14" s="526"/>
      <c r="O14" s="526"/>
      <c r="P14" s="526"/>
      <c r="Q14" s="527"/>
      <c r="R14" s="528">
        <v>16322</v>
      </c>
      <c r="S14" s="529"/>
      <c r="T14" s="529"/>
      <c r="U14" s="529"/>
      <c r="V14" s="530"/>
      <c r="W14" s="434"/>
      <c r="X14" s="435"/>
      <c r="Y14" s="435"/>
      <c r="Z14" s="435"/>
      <c r="AA14" s="435"/>
      <c r="AB14" s="424"/>
      <c r="AC14" s="531">
        <v>18.7</v>
      </c>
      <c r="AD14" s="532"/>
      <c r="AE14" s="532"/>
      <c r="AF14" s="532"/>
      <c r="AG14" s="533"/>
      <c r="AH14" s="531">
        <v>19.100000000000001</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136</v>
      </c>
      <c r="CE14" s="540"/>
      <c r="CF14" s="540"/>
      <c r="CG14" s="540"/>
      <c r="CH14" s="540"/>
      <c r="CI14" s="540"/>
      <c r="CJ14" s="540"/>
      <c r="CK14" s="540"/>
      <c r="CL14" s="540"/>
      <c r="CM14" s="540"/>
      <c r="CN14" s="540"/>
      <c r="CO14" s="540"/>
      <c r="CP14" s="540"/>
      <c r="CQ14" s="540"/>
      <c r="CR14" s="540"/>
      <c r="CS14" s="541"/>
      <c r="CT14" s="542">
        <v>66</v>
      </c>
      <c r="CU14" s="543"/>
      <c r="CV14" s="543"/>
      <c r="CW14" s="543"/>
      <c r="CX14" s="543"/>
      <c r="CY14" s="543"/>
      <c r="CZ14" s="543"/>
      <c r="DA14" s="544"/>
      <c r="DB14" s="542">
        <v>53.8</v>
      </c>
      <c r="DC14" s="543"/>
      <c r="DD14" s="543"/>
      <c r="DE14" s="543"/>
      <c r="DF14" s="543"/>
      <c r="DG14" s="543"/>
      <c r="DH14" s="543"/>
      <c r="DI14" s="544"/>
    </row>
    <row r="15" spans="1:119" ht="18.75" customHeight="1" x14ac:dyDescent="0.2">
      <c r="A15" s="179"/>
      <c r="B15" s="507"/>
      <c r="C15" s="508"/>
      <c r="D15" s="508"/>
      <c r="E15" s="508"/>
      <c r="F15" s="508"/>
      <c r="G15" s="508"/>
      <c r="H15" s="508"/>
      <c r="I15" s="508"/>
      <c r="J15" s="508"/>
      <c r="K15" s="509"/>
      <c r="L15" s="188"/>
      <c r="M15" s="535" t="s">
        <v>130</v>
      </c>
      <c r="N15" s="536"/>
      <c r="O15" s="536"/>
      <c r="P15" s="536"/>
      <c r="Q15" s="537"/>
      <c r="R15" s="528">
        <v>15828</v>
      </c>
      <c r="S15" s="529"/>
      <c r="T15" s="529"/>
      <c r="U15" s="529"/>
      <c r="V15" s="530"/>
      <c r="W15" s="460" t="s">
        <v>137</v>
      </c>
      <c r="X15" s="461"/>
      <c r="Y15" s="461"/>
      <c r="Z15" s="461"/>
      <c r="AA15" s="461"/>
      <c r="AB15" s="451"/>
      <c r="AC15" s="495">
        <v>2186</v>
      </c>
      <c r="AD15" s="496"/>
      <c r="AE15" s="496"/>
      <c r="AF15" s="496"/>
      <c r="AG15" s="538"/>
      <c r="AH15" s="495">
        <v>2379</v>
      </c>
      <c r="AI15" s="496"/>
      <c r="AJ15" s="496"/>
      <c r="AK15" s="496"/>
      <c r="AL15" s="497"/>
      <c r="AM15" s="473"/>
      <c r="AN15" s="474"/>
      <c r="AO15" s="474"/>
      <c r="AP15" s="474"/>
      <c r="AQ15" s="474"/>
      <c r="AR15" s="474"/>
      <c r="AS15" s="474"/>
      <c r="AT15" s="475"/>
      <c r="AU15" s="476"/>
      <c r="AV15" s="477"/>
      <c r="AW15" s="477"/>
      <c r="AX15" s="477"/>
      <c r="AY15" s="404" t="s">
        <v>138</v>
      </c>
      <c r="AZ15" s="405"/>
      <c r="BA15" s="405"/>
      <c r="BB15" s="405"/>
      <c r="BC15" s="405"/>
      <c r="BD15" s="405"/>
      <c r="BE15" s="405"/>
      <c r="BF15" s="405"/>
      <c r="BG15" s="405"/>
      <c r="BH15" s="405"/>
      <c r="BI15" s="405"/>
      <c r="BJ15" s="405"/>
      <c r="BK15" s="405"/>
      <c r="BL15" s="405"/>
      <c r="BM15" s="406"/>
      <c r="BN15" s="407">
        <v>2186451</v>
      </c>
      <c r="BO15" s="408"/>
      <c r="BP15" s="408"/>
      <c r="BQ15" s="408"/>
      <c r="BR15" s="408"/>
      <c r="BS15" s="408"/>
      <c r="BT15" s="408"/>
      <c r="BU15" s="409"/>
      <c r="BV15" s="407">
        <v>2161443</v>
      </c>
      <c r="BW15" s="408"/>
      <c r="BX15" s="408"/>
      <c r="BY15" s="408"/>
      <c r="BZ15" s="408"/>
      <c r="CA15" s="408"/>
      <c r="CB15" s="408"/>
      <c r="CC15" s="409"/>
      <c r="CD15" s="545" t="s">
        <v>139</v>
      </c>
      <c r="CE15" s="546"/>
      <c r="CF15" s="546"/>
      <c r="CG15" s="546"/>
      <c r="CH15" s="546"/>
      <c r="CI15" s="546"/>
      <c r="CJ15" s="546"/>
      <c r="CK15" s="546"/>
      <c r="CL15" s="546"/>
      <c r="CM15" s="546"/>
      <c r="CN15" s="546"/>
      <c r="CO15" s="546"/>
      <c r="CP15" s="546"/>
      <c r="CQ15" s="546"/>
      <c r="CR15" s="546"/>
      <c r="CS15" s="547"/>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507"/>
      <c r="C16" s="508"/>
      <c r="D16" s="508"/>
      <c r="E16" s="508"/>
      <c r="F16" s="508"/>
      <c r="G16" s="508"/>
      <c r="H16" s="508"/>
      <c r="I16" s="508"/>
      <c r="J16" s="508"/>
      <c r="K16" s="509"/>
      <c r="L16" s="525" t="s">
        <v>140</v>
      </c>
      <c r="M16" s="548"/>
      <c r="N16" s="548"/>
      <c r="O16" s="548"/>
      <c r="P16" s="548"/>
      <c r="Q16" s="549"/>
      <c r="R16" s="550" t="s">
        <v>141</v>
      </c>
      <c r="S16" s="551"/>
      <c r="T16" s="551"/>
      <c r="U16" s="551"/>
      <c r="V16" s="552"/>
      <c r="W16" s="434"/>
      <c r="X16" s="435"/>
      <c r="Y16" s="435"/>
      <c r="Z16" s="435"/>
      <c r="AA16" s="435"/>
      <c r="AB16" s="424"/>
      <c r="AC16" s="531">
        <v>25.8</v>
      </c>
      <c r="AD16" s="532"/>
      <c r="AE16" s="532"/>
      <c r="AF16" s="532"/>
      <c r="AG16" s="533"/>
      <c r="AH16" s="531">
        <v>24.6</v>
      </c>
      <c r="AI16" s="532"/>
      <c r="AJ16" s="532"/>
      <c r="AK16" s="532"/>
      <c r="AL16" s="534"/>
      <c r="AM16" s="473"/>
      <c r="AN16" s="474"/>
      <c r="AO16" s="474"/>
      <c r="AP16" s="474"/>
      <c r="AQ16" s="474"/>
      <c r="AR16" s="474"/>
      <c r="AS16" s="474"/>
      <c r="AT16" s="475"/>
      <c r="AU16" s="476"/>
      <c r="AV16" s="477"/>
      <c r="AW16" s="477"/>
      <c r="AX16" s="477"/>
      <c r="AY16" s="478" t="s">
        <v>142</v>
      </c>
      <c r="AZ16" s="479"/>
      <c r="BA16" s="479"/>
      <c r="BB16" s="479"/>
      <c r="BC16" s="479"/>
      <c r="BD16" s="479"/>
      <c r="BE16" s="479"/>
      <c r="BF16" s="479"/>
      <c r="BG16" s="479"/>
      <c r="BH16" s="479"/>
      <c r="BI16" s="479"/>
      <c r="BJ16" s="479"/>
      <c r="BK16" s="479"/>
      <c r="BL16" s="479"/>
      <c r="BM16" s="480"/>
      <c r="BN16" s="444">
        <v>4683784</v>
      </c>
      <c r="BO16" s="445"/>
      <c r="BP16" s="445"/>
      <c r="BQ16" s="445"/>
      <c r="BR16" s="445"/>
      <c r="BS16" s="445"/>
      <c r="BT16" s="445"/>
      <c r="BU16" s="446"/>
      <c r="BV16" s="444">
        <v>4585028</v>
      </c>
      <c r="BW16" s="445"/>
      <c r="BX16" s="445"/>
      <c r="BY16" s="445"/>
      <c r="BZ16" s="445"/>
      <c r="CA16" s="445"/>
      <c r="CB16" s="445"/>
      <c r="CC16" s="446"/>
      <c r="CD16" s="192"/>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x14ac:dyDescent="0.25">
      <c r="A17" s="179"/>
      <c r="B17" s="510"/>
      <c r="C17" s="511"/>
      <c r="D17" s="511"/>
      <c r="E17" s="511"/>
      <c r="F17" s="511"/>
      <c r="G17" s="511"/>
      <c r="H17" s="511"/>
      <c r="I17" s="511"/>
      <c r="J17" s="511"/>
      <c r="K17" s="512"/>
      <c r="L17" s="193"/>
      <c r="M17" s="555" t="s">
        <v>143</v>
      </c>
      <c r="N17" s="556"/>
      <c r="O17" s="556"/>
      <c r="P17" s="556"/>
      <c r="Q17" s="557"/>
      <c r="R17" s="550" t="s">
        <v>144</v>
      </c>
      <c r="S17" s="551"/>
      <c r="T17" s="551"/>
      <c r="U17" s="551"/>
      <c r="V17" s="552"/>
      <c r="W17" s="460" t="s">
        <v>145</v>
      </c>
      <c r="X17" s="461"/>
      <c r="Y17" s="461"/>
      <c r="Z17" s="461"/>
      <c r="AA17" s="461"/>
      <c r="AB17" s="451"/>
      <c r="AC17" s="495">
        <v>4704</v>
      </c>
      <c r="AD17" s="496"/>
      <c r="AE17" s="496"/>
      <c r="AF17" s="496"/>
      <c r="AG17" s="538"/>
      <c r="AH17" s="495">
        <v>5450</v>
      </c>
      <c r="AI17" s="496"/>
      <c r="AJ17" s="496"/>
      <c r="AK17" s="496"/>
      <c r="AL17" s="497"/>
      <c r="AM17" s="473"/>
      <c r="AN17" s="474"/>
      <c r="AO17" s="474"/>
      <c r="AP17" s="474"/>
      <c r="AQ17" s="474"/>
      <c r="AR17" s="474"/>
      <c r="AS17" s="474"/>
      <c r="AT17" s="475"/>
      <c r="AU17" s="476"/>
      <c r="AV17" s="477"/>
      <c r="AW17" s="477"/>
      <c r="AX17" s="477"/>
      <c r="AY17" s="478" t="s">
        <v>146</v>
      </c>
      <c r="AZ17" s="479"/>
      <c r="BA17" s="479"/>
      <c r="BB17" s="479"/>
      <c r="BC17" s="479"/>
      <c r="BD17" s="479"/>
      <c r="BE17" s="479"/>
      <c r="BF17" s="479"/>
      <c r="BG17" s="479"/>
      <c r="BH17" s="479"/>
      <c r="BI17" s="479"/>
      <c r="BJ17" s="479"/>
      <c r="BK17" s="479"/>
      <c r="BL17" s="479"/>
      <c r="BM17" s="480"/>
      <c r="BN17" s="444">
        <v>2765969</v>
      </c>
      <c r="BO17" s="445"/>
      <c r="BP17" s="445"/>
      <c r="BQ17" s="445"/>
      <c r="BR17" s="445"/>
      <c r="BS17" s="445"/>
      <c r="BT17" s="445"/>
      <c r="BU17" s="446"/>
      <c r="BV17" s="444">
        <v>2746130</v>
      </c>
      <c r="BW17" s="445"/>
      <c r="BX17" s="445"/>
      <c r="BY17" s="445"/>
      <c r="BZ17" s="445"/>
      <c r="CA17" s="445"/>
      <c r="CB17" s="445"/>
      <c r="CC17" s="446"/>
      <c r="CD17" s="192"/>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x14ac:dyDescent="0.25">
      <c r="A18" s="179"/>
      <c r="B18" s="566" t="s">
        <v>147</v>
      </c>
      <c r="C18" s="487"/>
      <c r="D18" s="487"/>
      <c r="E18" s="567"/>
      <c r="F18" s="567"/>
      <c r="G18" s="567"/>
      <c r="H18" s="567"/>
      <c r="I18" s="567"/>
      <c r="J18" s="567"/>
      <c r="K18" s="567"/>
      <c r="L18" s="568">
        <v>38.229999999999997</v>
      </c>
      <c r="M18" s="568"/>
      <c r="N18" s="568"/>
      <c r="O18" s="568"/>
      <c r="P18" s="568"/>
      <c r="Q18" s="568"/>
      <c r="R18" s="569"/>
      <c r="S18" s="569"/>
      <c r="T18" s="569"/>
      <c r="U18" s="569"/>
      <c r="V18" s="570"/>
      <c r="W18" s="462"/>
      <c r="X18" s="463"/>
      <c r="Y18" s="463"/>
      <c r="Z18" s="463"/>
      <c r="AA18" s="463"/>
      <c r="AB18" s="454"/>
      <c r="AC18" s="571">
        <v>55.5</v>
      </c>
      <c r="AD18" s="572"/>
      <c r="AE18" s="572"/>
      <c r="AF18" s="572"/>
      <c r="AG18" s="573"/>
      <c r="AH18" s="571">
        <v>56.3</v>
      </c>
      <c r="AI18" s="572"/>
      <c r="AJ18" s="572"/>
      <c r="AK18" s="572"/>
      <c r="AL18" s="574"/>
      <c r="AM18" s="473"/>
      <c r="AN18" s="474"/>
      <c r="AO18" s="474"/>
      <c r="AP18" s="474"/>
      <c r="AQ18" s="474"/>
      <c r="AR18" s="474"/>
      <c r="AS18" s="474"/>
      <c r="AT18" s="475"/>
      <c r="AU18" s="476"/>
      <c r="AV18" s="477"/>
      <c r="AW18" s="477"/>
      <c r="AX18" s="477"/>
      <c r="AY18" s="478" t="s">
        <v>148</v>
      </c>
      <c r="AZ18" s="479"/>
      <c r="BA18" s="479"/>
      <c r="BB18" s="479"/>
      <c r="BC18" s="479"/>
      <c r="BD18" s="479"/>
      <c r="BE18" s="479"/>
      <c r="BF18" s="479"/>
      <c r="BG18" s="479"/>
      <c r="BH18" s="479"/>
      <c r="BI18" s="479"/>
      <c r="BJ18" s="479"/>
      <c r="BK18" s="479"/>
      <c r="BL18" s="479"/>
      <c r="BM18" s="480"/>
      <c r="BN18" s="444">
        <v>4721586</v>
      </c>
      <c r="BO18" s="445"/>
      <c r="BP18" s="445"/>
      <c r="BQ18" s="445"/>
      <c r="BR18" s="445"/>
      <c r="BS18" s="445"/>
      <c r="BT18" s="445"/>
      <c r="BU18" s="446"/>
      <c r="BV18" s="444">
        <v>4563153</v>
      </c>
      <c r="BW18" s="445"/>
      <c r="BX18" s="445"/>
      <c r="BY18" s="445"/>
      <c r="BZ18" s="445"/>
      <c r="CA18" s="445"/>
      <c r="CB18" s="445"/>
      <c r="CC18" s="446"/>
      <c r="CD18" s="192"/>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x14ac:dyDescent="0.25">
      <c r="A19" s="179"/>
      <c r="B19" s="566" t="s">
        <v>149</v>
      </c>
      <c r="C19" s="487"/>
      <c r="D19" s="487"/>
      <c r="E19" s="567"/>
      <c r="F19" s="567"/>
      <c r="G19" s="567"/>
      <c r="H19" s="567"/>
      <c r="I19" s="567"/>
      <c r="J19" s="567"/>
      <c r="K19" s="567"/>
      <c r="L19" s="575">
        <v>435</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150</v>
      </c>
      <c r="AZ19" s="479"/>
      <c r="BA19" s="479"/>
      <c r="BB19" s="479"/>
      <c r="BC19" s="479"/>
      <c r="BD19" s="479"/>
      <c r="BE19" s="479"/>
      <c r="BF19" s="479"/>
      <c r="BG19" s="479"/>
      <c r="BH19" s="479"/>
      <c r="BI19" s="479"/>
      <c r="BJ19" s="479"/>
      <c r="BK19" s="479"/>
      <c r="BL19" s="479"/>
      <c r="BM19" s="480"/>
      <c r="BN19" s="444">
        <v>6758891</v>
      </c>
      <c r="BO19" s="445"/>
      <c r="BP19" s="445"/>
      <c r="BQ19" s="445"/>
      <c r="BR19" s="445"/>
      <c r="BS19" s="445"/>
      <c r="BT19" s="445"/>
      <c r="BU19" s="446"/>
      <c r="BV19" s="444">
        <v>6377687</v>
      </c>
      <c r="BW19" s="445"/>
      <c r="BX19" s="445"/>
      <c r="BY19" s="445"/>
      <c r="BZ19" s="445"/>
      <c r="CA19" s="445"/>
      <c r="CB19" s="445"/>
      <c r="CC19" s="446"/>
      <c r="CD19" s="192"/>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x14ac:dyDescent="0.25">
      <c r="A20" s="179"/>
      <c r="B20" s="566" t="s">
        <v>151</v>
      </c>
      <c r="C20" s="487"/>
      <c r="D20" s="487"/>
      <c r="E20" s="567"/>
      <c r="F20" s="567"/>
      <c r="G20" s="567"/>
      <c r="H20" s="567"/>
      <c r="I20" s="567"/>
      <c r="J20" s="567"/>
      <c r="K20" s="567"/>
      <c r="L20" s="575">
        <v>6533</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92"/>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x14ac:dyDescent="0.25">
      <c r="A21" s="179"/>
      <c r="B21" s="584" t="s">
        <v>152</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92"/>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x14ac:dyDescent="0.2">
      <c r="A22" s="179"/>
      <c r="B22" s="614" t="s">
        <v>153</v>
      </c>
      <c r="C22" s="588"/>
      <c r="D22" s="589"/>
      <c r="E22" s="456" t="s">
        <v>1</v>
      </c>
      <c r="F22" s="461"/>
      <c r="G22" s="461"/>
      <c r="H22" s="461"/>
      <c r="I22" s="461"/>
      <c r="J22" s="461"/>
      <c r="K22" s="451"/>
      <c r="L22" s="456" t="s">
        <v>154</v>
      </c>
      <c r="M22" s="461"/>
      <c r="N22" s="461"/>
      <c r="O22" s="461"/>
      <c r="P22" s="451"/>
      <c r="Q22" s="619" t="s">
        <v>155</v>
      </c>
      <c r="R22" s="620"/>
      <c r="S22" s="620"/>
      <c r="T22" s="620"/>
      <c r="U22" s="620"/>
      <c r="V22" s="621"/>
      <c r="W22" s="587" t="s">
        <v>156</v>
      </c>
      <c r="X22" s="588"/>
      <c r="Y22" s="589"/>
      <c r="Z22" s="456" t="s">
        <v>1</v>
      </c>
      <c r="AA22" s="461"/>
      <c r="AB22" s="461"/>
      <c r="AC22" s="461"/>
      <c r="AD22" s="461"/>
      <c r="AE22" s="461"/>
      <c r="AF22" s="461"/>
      <c r="AG22" s="451"/>
      <c r="AH22" s="625" t="s">
        <v>157</v>
      </c>
      <c r="AI22" s="461"/>
      <c r="AJ22" s="461"/>
      <c r="AK22" s="461"/>
      <c r="AL22" s="451"/>
      <c r="AM22" s="625" t="s">
        <v>158</v>
      </c>
      <c r="AN22" s="626"/>
      <c r="AO22" s="626"/>
      <c r="AP22" s="626"/>
      <c r="AQ22" s="626"/>
      <c r="AR22" s="627"/>
      <c r="AS22" s="619" t="s">
        <v>155</v>
      </c>
      <c r="AT22" s="620"/>
      <c r="AU22" s="620"/>
      <c r="AV22" s="620"/>
      <c r="AW22" s="620"/>
      <c r="AX22" s="631"/>
      <c r="AY22" s="404" t="s">
        <v>159</v>
      </c>
      <c r="AZ22" s="405"/>
      <c r="BA22" s="405"/>
      <c r="BB22" s="405"/>
      <c r="BC22" s="405"/>
      <c r="BD22" s="405"/>
      <c r="BE22" s="405"/>
      <c r="BF22" s="405"/>
      <c r="BG22" s="405"/>
      <c r="BH22" s="405"/>
      <c r="BI22" s="405"/>
      <c r="BJ22" s="405"/>
      <c r="BK22" s="405"/>
      <c r="BL22" s="405"/>
      <c r="BM22" s="406"/>
      <c r="BN22" s="407">
        <v>6356991</v>
      </c>
      <c r="BO22" s="408"/>
      <c r="BP22" s="408"/>
      <c r="BQ22" s="408"/>
      <c r="BR22" s="408"/>
      <c r="BS22" s="408"/>
      <c r="BT22" s="408"/>
      <c r="BU22" s="409"/>
      <c r="BV22" s="407">
        <v>6955187</v>
      </c>
      <c r="BW22" s="408"/>
      <c r="BX22" s="408"/>
      <c r="BY22" s="408"/>
      <c r="BZ22" s="408"/>
      <c r="CA22" s="408"/>
      <c r="CB22" s="408"/>
      <c r="CC22" s="409"/>
      <c r="CD22" s="192"/>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x14ac:dyDescent="0.2">
      <c r="A23" s="179"/>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160</v>
      </c>
      <c r="AZ23" s="479"/>
      <c r="BA23" s="479"/>
      <c r="BB23" s="479"/>
      <c r="BC23" s="479"/>
      <c r="BD23" s="479"/>
      <c r="BE23" s="479"/>
      <c r="BF23" s="479"/>
      <c r="BG23" s="479"/>
      <c r="BH23" s="479"/>
      <c r="BI23" s="479"/>
      <c r="BJ23" s="479"/>
      <c r="BK23" s="479"/>
      <c r="BL23" s="479"/>
      <c r="BM23" s="480"/>
      <c r="BN23" s="444">
        <v>4496084</v>
      </c>
      <c r="BO23" s="445"/>
      <c r="BP23" s="445"/>
      <c r="BQ23" s="445"/>
      <c r="BR23" s="445"/>
      <c r="BS23" s="445"/>
      <c r="BT23" s="445"/>
      <c r="BU23" s="446"/>
      <c r="BV23" s="444">
        <v>4936685</v>
      </c>
      <c r="BW23" s="445"/>
      <c r="BX23" s="445"/>
      <c r="BY23" s="445"/>
      <c r="BZ23" s="445"/>
      <c r="CA23" s="445"/>
      <c r="CB23" s="445"/>
      <c r="CC23" s="446"/>
      <c r="CD23" s="192"/>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x14ac:dyDescent="0.25">
      <c r="A24" s="179"/>
      <c r="B24" s="615"/>
      <c r="C24" s="591"/>
      <c r="D24" s="592"/>
      <c r="E24" s="494" t="s">
        <v>161</v>
      </c>
      <c r="F24" s="474"/>
      <c r="G24" s="474"/>
      <c r="H24" s="474"/>
      <c r="I24" s="474"/>
      <c r="J24" s="474"/>
      <c r="K24" s="475"/>
      <c r="L24" s="495">
        <v>1</v>
      </c>
      <c r="M24" s="496"/>
      <c r="N24" s="496"/>
      <c r="O24" s="496"/>
      <c r="P24" s="538"/>
      <c r="Q24" s="495">
        <v>7710</v>
      </c>
      <c r="R24" s="496"/>
      <c r="S24" s="496"/>
      <c r="T24" s="496"/>
      <c r="U24" s="496"/>
      <c r="V24" s="538"/>
      <c r="W24" s="590"/>
      <c r="X24" s="591"/>
      <c r="Y24" s="592"/>
      <c r="Z24" s="494" t="s">
        <v>162</v>
      </c>
      <c r="AA24" s="474"/>
      <c r="AB24" s="474"/>
      <c r="AC24" s="474"/>
      <c r="AD24" s="474"/>
      <c r="AE24" s="474"/>
      <c r="AF24" s="474"/>
      <c r="AG24" s="475"/>
      <c r="AH24" s="495">
        <v>179</v>
      </c>
      <c r="AI24" s="496"/>
      <c r="AJ24" s="496"/>
      <c r="AK24" s="496"/>
      <c r="AL24" s="538"/>
      <c r="AM24" s="495">
        <v>513014</v>
      </c>
      <c r="AN24" s="496"/>
      <c r="AO24" s="496"/>
      <c r="AP24" s="496"/>
      <c r="AQ24" s="496"/>
      <c r="AR24" s="538"/>
      <c r="AS24" s="495">
        <v>2866</v>
      </c>
      <c r="AT24" s="496"/>
      <c r="AU24" s="496"/>
      <c r="AV24" s="496"/>
      <c r="AW24" s="496"/>
      <c r="AX24" s="497"/>
      <c r="AY24" s="560" t="s">
        <v>163</v>
      </c>
      <c r="AZ24" s="561"/>
      <c r="BA24" s="561"/>
      <c r="BB24" s="561"/>
      <c r="BC24" s="561"/>
      <c r="BD24" s="561"/>
      <c r="BE24" s="561"/>
      <c r="BF24" s="561"/>
      <c r="BG24" s="561"/>
      <c r="BH24" s="561"/>
      <c r="BI24" s="561"/>
      <c r="BJ24" s="561"/>
      <c r="BK24" s="561"/>
      <c r="BL24" s="561"/>
      <c r="BM24" s="562"/>
      <c r="BN24" s="444">
        <v>3392800</v>
      </c>
      <c r="BO24" s="445"/>
      <c r="BP24" s="445"/>
      <c r="BQ24" s="445"/>
      <c r="BR24" s="445"/>
      <c r="BS24" s="445"/>
      <c r="BT24" s="445"/>
      <c r="BU24" s="446"/>
      <c r="BV24" s="444">
        <v>3650776</v>
      </c>
      <c r="BW24" s="445"/>
      <c r="BX24" s="445"/>
      <c r="BY24" s="445"/>
      <c r="BZ24" s="445"/>
      <c r="CA24" s="445"/>
      <c r="CB24" s="445"/>
      <c r="CC24" s="446"/>
      <c r="CD24" s="192"/>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x14ac:dyDescent="0.2">
      <c r="A25" s="179"/>
      <c r="B25" s="615"/>
      <c r="C25" s="591"/>
      <c r="D25" s="592"/>
      <c r="E25" s="494" t="s">
        <v>164</v>
      </c>
      <c r="F25" s="474"/>
      <c r="G25" s="474"/>
      <c r="H25" s="474"/>
      <c r="I25" s="474"/>
      <c r="J25" s="474"/>
      <c r="K25" s="475"/>
      <c r="L25" s="495">
        <v>1</v>
      </c>
      <c r="M25" s="496"/>
      <c r="N25" s="496"/>
      <c r="O25" s="496"/>
      <c r="P25" s="538"/>
      <c r="Q25" s="495">
        <v>6030</v>
      </c>
      <c r="R25" s="496"/>
      <c r="S25" s="496"/>
      <c r="T25" s="496"/>
      <c r="U25" s="496"/>
      <c r="V25" s="538"/>
      <c r="W25" s="590"/>
      <c r="X25" s="591"/>
      <c r="Y25" s="592"/>
      <c r="Z25" s="494" t="s">
        <v>165</v>
      </c>
      <c r="AA25" s="474"/>
      <c r="AB25" s="474"/>
      <c r="AC25" s="474"/>
      <c r="AD25" s="474"/>
      <c r="AE25" s="474"/>
      <c r="AF25" s="474"/>
      <c r="AG25" s="475"/>
      <c r="AH25" s="495" t="s">
        <v>122</v>
      </c>
      <c r="AI25" s="496"/>
      <c r="AJ25" s="496"/>
      <c r="AK25" s="496"/>
      <c r="AL25" s="538"/>
      <c r="AM25" s="495" t="s">
        <v>122</v>
      </c>
      <c r="AN25" s="496"/>
      <c r="AO25" s="496"/>
      <c r="AP25" s="496"/>
      <c r="AQ25" s="496"/>
      <c r="AR25" s="538"/>
      <c r="AS25" s="495" t="s">
        <v>122</v>
      </c>
      <c r="AT25" s="496"/>
      <c r="AU25" s="496"/>
      <c r="AV25" s="496"/>
      <c r="AW25" s="496"/>
      <c r="AX25" s="497"/>
      <c r="AY25" s="404" t="s">
        <v>166</v>
      </c>
      <c r="AZ25" s="405"/>
      <c r="BA25" s="405"/>
      <c r="BB25" s="405"/>
      <c r="BC25" s="405"/>
      <c r="BD25" s="405"/>
      <c r="BE25" s="405"/>
      <c r="BF25" s="405"/>
      <c r="BG25" s="405"/>
      <c r="BH25" s="405"/>
      <c r="BI25" s="405"/>
      <c r="BJ25" s="405"/>
      <c r="BK25" s="405"/>
      <c r="BL25" s="405"/>
      <c r="BM25" s="406"/>
      <c r="BN25" s="407">
        <v>2952415</v>
      </c>
      <c r="BO25" s="408"/>
      <c r="BP25" s="408"/>
      <c r="BQ25" s="408"/>
      <c r="BR25" s="408"/>
      <c r="BS25" s="408"/>
      <c r="BT25" s="408"/>
      <c r="BU25" s="409"/>
      <c r="BV25" s="407" t="s">
        <v>122</v>
      </c>
      <c r="BW25" s="408"/>
      <c r="BX25" s="408"/>
      <c r="BY25" s="408"/>
      <c r="BZ25" s="408"/>
      <c r="CA25" s="408"/>
      <c r="CB25" s="408"/>
      <c r="CC25" s="409"/>
      <c r="CD25" s="192"/>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x14ac:dyDescent="0.2">
      <c r="A26" s="179"/>
      <c r="B26" s="615"/>
      <c r="C26" s="591"/>
      <c r="D26" s="592"/>
      <c r="E26" s="494" t="s">
        <v>167</v>
      </c>
      <c r="F26" s="474"/>
      <c r="G26" s="474"/>
      <c r="H26" s="474"/>
      <c r="I26" s="474"/>
      <c r="J26" s="474"/>
      <c r="K26" s="475"/>
      <c r="L26" s="495">
        <v>1</v>
      </c>
      <c r="M26" s="496"/>
      <c r="N26" s="496"/>
      <c r="O26" s="496"/>
      <c r="P26" s="538"/>
      <c r="Q26" s="495">
        <v>5530</v>
      </c>
      <c r="R26" s="496"/>
      <c r="S26" s="496"/>
      <c r="T26" s="496"/>
      <c r="U26" s="496"/>
      <c r="V26" s="538"/>
      <c r="W26" s="590"/>
      <c r="X26" s="591"/>
      <c r="Y26" s="592"/>
      <c r="Z26" s="494" t="s">
        <v>168</v>
      </c>
      <c r="AA26" s="596"/>
      <c r="AB26" s="596"/>
      <c r="AC26" s="596"/>
      <c r="AD26" s="596"/>
      <c r="AE26" s="596"/>
      <c r="AF26" s="596"/>
      <c r="AG26" s="597"/>
      <c r="AH26" s="495">
        <v>12</v>
      </c>
      <c r="AI26" s="496"/>
      <c r="AJ26" s="496"/>
      <c r="AK26" s="496"/>
      <c r="AL26" s="538"/>
      <c r="AM26" s="495">
        <v>23520</v>
      </c>
      <c r="AN26" s="496"/>
      <c r="AO26" s="496"/>
      <c r="AP26" s="496"/>
      <c r="AQ26" s="496"/>
      <c r="AR26" s="538"/>
      <c r="AS26" s="495">
        <v>1960</v>
      </c>
      <c r="AT26" s="496"/>
      <c r="AU26" s="496"/>
      <c r="AV26" s="496"/>
      <c r="AW26" s="496"/>
      <c r="AX26" s="497"/>
      <c r="AY26" s="447" t="s">
        <v>169</v>
      </c>
      <c r="AZ26" s="448"/>
      <c r="BA26" s="448"/>
      <c r="BB26" s="448"/>
      <c r="BC26" s="448"/>
      <c r="BD26" s="448"/>
      <c r="BE26" s="448"/>
      <c r="BF26" s="448"/>
      <c r="BG26" s="448"/>
      <c r="BH26" s="448"/>
      <c r="BI26" s="448"/>
      <c r="BJ26" s="448"/>
      <c r="BK26" s="448"/>
      <c r="BL26" s="448"/>
      <c r="BM26" s="449"/>
      <c r="BN26" s="444" t="s">
        <v>122</v>
      </c>
      <c r="BO26" s="445"/>
      <c r="BP26" s="445"/>
      <c r="BQ26" s="445"/>
      <c r="BR26" s="445"/>
      <c r="BS26" s="445"/>
      <c r="BT26" s="445"/>
      <c r="BU26" s="446"/>
      <c r="BV26" s="444" t="s">
        <v>122</v>
      </c>
      <c r="BW26" s="445"/>
      <c r="BX26" s="445"/>
      <c r="BY26" s="445"/>
      <c r="BZ26" s="445"/>
      <c r="CA26" s="445"/>
      <c r="CB26" s="445"/>
      <c r="CC26" s="446"/>
      <c r="CD26" s="192"/>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x14ac:dyDescent="0.25">
      <c r="A27" s="179"/>
      <c r="B27" s="615"/>
      <c r="C27" s="591"/>
      <c r="D27" s="592"/>
      <c r="E27" s="494" t="s">
        <v>170</v>
      </c>
      <c r="F27" s="474"/>
      <c r="G27" s="474"/>
      <c r="H27" s="474"/>
      <c r="I27" s="474"/>
      <c r="J27" s="474"/>
      <c r="K27" s="475"/>
      <c r="L27" s="495">
        <v>1</v>
      </c>
      <c r="M27" s="496"/>
      <c r="N27" s="496"/>
      <c r="O27" s="496"/>
      <c r="P27" s="538"/>
      <c r="Q27" s="495">
        <v>3450</v>
      </c>
      <c r="R27" s="496"/>
      <c r="S27" s="496"/>
      <c r="T27" s="496"/>
      <c r="U27" s="496"/>
      <c r="V27" s="538"/>
      <c r="W27" s="590"/>
      <c r="X27" s="591"/>
      <c r="Y27" s="592"/>
      <c r="Z27" s="494" t="s">
        <v>171</v>
      </c>
      <c r="AA27" s="474"/>
      <c r="AB27" s="474"/>
      <c r="AC27" s="474"/>
      <c r="AD27" s="474"/>
      <c r="AE27" s="474"/>
      <c r="AF27" s="474"/>
      <c r="AG27" s="475"/>
      <c r="AH27" s="495" t="s">
        <v>122</v>
      </c>
      <c r="AI27" s="496"/>
      <c r="AJ27" s="496"/>
      <c r="AK27" s="496"/>
      <c r="AL27" s="538"/>
      <c r="AM27" s="495" t="s">
        <v>122</v>
      </c>
      <c r="AN27" s="496"/>
      <c r="AO27" s="496"/>
      <c r="AP27" s="496"/>
      <c r="AQ27" s="496"/>
      <c r="AR27" s="538"/>
      <c r="AS27" s="495" t="s">
        <v>122</v>
      </c>
      <c r="AT27" s="496"/>
      <c r="AU27" s="496"/>
      <c r="AV27" s="496"/>
      <c r="AW27" s="496"/>
      <c r="AX27" s="497"/>
      <c r="AY27" s="539" t="s">
        <v>172</v>
      </c>
      <c r="AZ27" s="540"/>
      <c r="BA27" s="540"/>
      <c r="BB27" s="540"/>
      <c r="BC27" s="540"/>
      <c r="BD27" s="540"/>
      <c r="BE27" s="540"/>
      <c r="BF27" s="540"/>
      <c r="BG27" s="540"/>
      <c r="BH27" s="540"/>
      <c r="BI27" s="540"/>
      <c r="BJ27" s="540"/>
      <c r="BK27" s="540"/>
      <c r="BL27" s="540"/>
      <c r="BM27" s="541"/>
      <c r="BN27" s="563" t="s">
        <v>122</v>
      </c>
      <c r="BO27" s="564"/>
      <c r="BP27" s="564"/>
      <c r="BQ27" s="564"/>
      <c r="BR27" s="564"/>
      <c r="BS27" s="564"/>
      <c r="BT27" s="564"/>
      <c r="BU27" s="565"/>
      <c r="BV27" s="563" t="s">
        <v>122</v>
      </c>
      <c r="BW27" s="564"/>
      <c r="BX27" s="564"/>
      <c r="BY27" s="564"/>
      <c r="BZ27" s="564"/>
      <c r="CA27" s="564"/>
      <c r="CB27" s="564"/>
      <c r="CC27" s="565"/>
      <c r="CD27" s="194"/>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x14ac:dyDescent="0.2">
      <c r="A28" s="179"/>
      <c r="B28" s="615"/>
      <c r="C28" s="591"/>
      <c r="D28" s="592"/>
      <c r="E28" s="494" t="s">
        <v>173</v>
      </c>
      <c r="F28" s="474"/>
      <c r="G28" s="474"/>
      <c r="H28" s="474"/>
      <c r="I28" s="474"/>
      <c r="J28" s="474"/>
      <c r="K28" s="475"/>
      <c r="L28" s="495">
        <v>1</v>
      </c>
      <c r="M28" s="496"/>
      <c r="N28" s="496"/>
      <c r="O28" s="496"/>
      <c r="P28" s="538"/>
      <c r="Q28" s="495">
        <v>2620</v>
      </c>
      <c r="R28" s="496"/>
      <c r="S28" s="496"/>
      <c r="T28" s="496"/>
      <c r="U28" s="496"/>
      <c r="V28" s="538"/>
      <c r="W28" s="590"/>
      <c r="X28" s="591"/>
      <c r="Y28" s="592"/>
      <c r="Z28" s="494" t="s">
        <v>174</v>
      </c>
      <c r="AA28" s="474"/>
      <c r="AB28" s="474"/>
      <c r="AC28" s="474"/>
      <c r="AD28" s="474"/>
      <c r="AE28" s="474"/>
      <c r="AF28" s="474"/>
      <c r="AG28" s="475"/>
      <c r="AH28" s="495" t="s">
        <v>122</v>
      </c>
      <c r="AI28" s="496"/>
      <c r="AJ28" s="496"/>
      <c r="AK28" s="496"/>
      <c r="AL28" s="538"/>
      <c r="AM28" s="495" t="s">
        <v>122</v>
      </c>
      <c r="AN28" s="496"/>
      <c r="AO28" s="496"/>
      <c r="AP28" s="496"/>
      <c r="AQ28" s="496"/>
      <c r="AR28" s="538"/>
      <c r="AS28" s="495" t="s">
        <v>122</v>
      </c>
      <c r="AT28" s="496"/>
      <c r="AU28" s="496"/>
      <c r="AV28" s="496"/>
      <c r="AW28" s="496"/>
      <c r="AX28" s="497"/>
      <c r="AY28" s="598" t="s">
        <v>175</v>
      </c>
      <c r="AZ28" s="599"/>
      <c r="BA28" s="599"/>
      <c r="BB28" s="600"/>
      <c r="BC28" s="404" t="s">
        <v>46</v>
      </c>
      <c r="BD28" s="405"/>
      <c r="BE28" s="405"/>
      <c r="BF28" s="405"/>
      <c r="BG28" s="405"/>
      <c r="BH28" s="405"/>
      <c r="BI28" s="405"/>
      <c r="BJ28" s="405"/>
      <c r="BK28" s="405"/>
      <c r="BL28" s="405"/>
      <c r="BM28" s="406"/>
      <c r="BN28" s="407">
        <v>1289440</v>
      </c>
      <c r="BO28" s="408"/>
      <c r="BP28" s="408"/>
      <c r="BQ28" s="408"/>
      <c r="BR28" s="408"/>
      <c r="BS28" s="408"/>
      <c r="BT28" s="408"/>
      <c r="BU28" s="409"/>
      <c r="BV28" s="407">
        <v>1188353</v>
      </c>
      <c r="BW28" s="408"/>
      <c r="BX28" s="408"/>
      <c r="BY28" s="408"/>
      <c r="BZ28" s="408"/>
      <c r="CA28" s="408"/>
      <c r="CB28" s="408"/>
      <c r="CC28" s="409"/>
      <c r="CD28" s="192"/>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x14ac:dyDescent="0.2">
      <c r="A29" s="179"/>
      <c r="B29" s="615"/>
      <c r="C29" s="591"/>
      <c r="D29" s="592"/>
      <c r="E29" s="494" t="s">
        <v>176</v>
      </c>
      <c r="F29" s="474"/>
      <c r="G29" s="474"/>
      <c r="H29" s="474"/>
      <c r="I29" s="474"/>
      <c r="J29" s="474"/>
      <c r="K29" s="475"/>
      <c r="L29" s="495">
        <v>10</v>
      </c>
      <c r="M29" s="496"/>
      <c r="N29" s="496"/>
      <c r="O29" s="496"/>
      <c r="P29" s="538"/>
      <c r="Q29" s="495">
        <v>2370</v>
      </c>
      <c r="R29" s="496"/>
      <c r="S29" s="496"/>
      <c r="T29" s="496"/>
      <c r="U29" s="496"/>
      <c r="V29" s="538"/>
      <c r="W29" s="593"/>
      <c r="X29" s="594"/>
      <c r="Y29" s="595"/>
      <c r="Z29" s="494" t="s">
        <v>177</v>
      </c>
      <c r="AA29" s="474"/>
      <c r="AB29" s="474"/>
      <c r="AC29" s="474"/>
      <c r="AD29" s="474"/>
      <c r="AE29" s="474"/>
      <c r="AF29" s="474"/>
      <c r="AG29" s="475"/>
      <c r="AH29" s="495">
        <v>179</v>
      </c>
      <c r="AI29" s="496"/>
      <c r="AJ29" s="496"/>
      <c r="AK29" s="496"/>
      <c r="AL29" s="538"/>
      <c r="AM29" s="495">
        <v>513014</v>
      </c>
      <c r="AN29" s="496"/>
      <c r="AO29" s="496"/>
      <c r="AP29" s="496"/>
      <c r="AQ29" s="496"/>
      <c r="AR29" s="538"/>
      <c r="AS29" s="495">
        <v>2866</v>
      </c>
      <c r="AT29" s="496"/>
      <c r="AU29" s="496"/>
      <c r="AV29" s="496"/>
      <c r="AW29" s="496"/>
      <c r="AX29" s="497"/>
      <c r="AY29" s="601"/>
      <c r="AZ29" s="602"/>
      <c r="BA29" s="602"/>
      <c r="BB29" s="603"/>
      <c r="BC29" s="478" t="s">
        <v>178</v>
      </c>
      <c r="BD29" s="479"/>
      <c r="BE29" s="479"/>
      <c r="BF29" s="479"/>
      <c r="BG29" s="479"/>
      <c r="BH29" s="479"/>
      <c r="BI29" s="479"/>
      <c r="BJ29" s="479"/>
      <c r="BK29" s="479"/>
      <c r="BL29" s="479"/>
      <c r="BM29" s="480"/>
      <c r="BN29" s="444">
        <v>2380</v>
      </c>
      <c r="BO29" s="445"/>
      <c r="BP29" s="445"/>
      <c r="BQ29" s="445"/>
      <c r="BR29" s="445"/>
      <c r="BS29" s="445"/>
      <c r="BT29" s="445"/>
      <c r="BU29" s="446"/>
      <c r="BV29" s="444">
        <v>2379</v>
      </c>
      <c r="BW29" s="445"/>
      <c r="BX29" s="445"/>
      <c r="BY29" s="445"/>
      <c r="BZ29" s="445"/>
      <c r="CA29" s="445"/>
      <c r="CB29" s="445"/>
      <c r="CC29" s="446"/>
      <c r="CD29" s="194"/>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x14ac:dyDescent="0.25">
      <c r="A30" s="179"/>
      <c r="B30" s="616"/>
      <c r="C30" s="617"/>
      <c r="D30" s="618"/>
      <c r="E30" s="498"/>
      <c r="F30" s="499"/>
      <c r="G30" s="499"/>
      <c r="H30" s="499"/>
      <c r="I30" s="499"/>
      <c r="J30" s="499"/>
      <c r="K30" s="500"/>
      <c r="L30" s="608"/>
      <c r="M30" s="609"/>
      <c r="N30" s="609"/>
      <c r="O30" s="609"/>
      <c r="P30" s="610"/>
      <c r="Q30" s="608"/>
      <c r="R30" s="609"/>
      <c r="S30" s="609"/>
      <c r="T30" s="609"/>
      <c r="U30" s="609"/>
      <c r="V30" s="610"/>
      <c r="W30" s="611" t="s">
        <v>179</v>
      </c>
      <c r="X30" s="612"/>
      <c r="Y30" s="612"/>
      <c r="Z30" s="612"/>
      <c r="AA30" s="612"/>
      <c r="AB30" s="612"/>
      <c r="AC30" s="612"/>
      <c r="AD30" s="612"/>
      <c r="AE30" s="612"/>
      <c r="AF30" s="612"/>
      <c r="AG30" s="613"/>
      <c r="AH30" s="571">
        <v>97</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48</v>
      </c>
      <c r="BD30" s="561"/>
      <c r="BE30" s="561"/>
      <c r="BF30" s="561"/>
      <c r="BG30" s="561"/>
      <c r="BH30" s="561"/>
      <c r="BI30" s="561"/>
      <c r="BJ30" s="561"/>
      <c r="BK30" s="561"/>
      <c r="BL30" s="561"/>
      <c r="BM30" s="562"/>
      <c r="BN30" s="563">
        <v>1798409</v>
      </c>
      <c r="BO30" s="564"/>
      <c r="BP30" s="564"/>
      <c r="BQ30" s="564"/>
      <c r="BR30" s="564"/>
      <c r="BS30" s="564"/>
      <c r="BT30" s="564"/>
      <c r="BU30" s="565"/>
      <c r="BV30" s="563">
        <v>1249820</v>
      </c>
      <c r="BW30" s="564"/>
      <c r="BX30" s="564"/>
      <c r="BY30" s="564"/>
      <c r="BZ30" s="564"/>
      <c r="CA30" s="564"/>
      <c r="CB30" s="564"/>
      <c r="CC30" s="565"/>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607" t="s">
        <v>180</v>
      </c>
      <c r="D32" s="607"/>
      <c r="E32" s="607"/>
      <c r="F32" s="607"/>
      <c r="G32" s="607"/>
      <c r="H32" s="607"/>
      <c r="I32" s="607"/>
      <c r="J32" s="607"/>
      <c r="K32" s="607"/>
      <c r="L32" s="607"/>
      <c r="M32" s="607"/>
      <c r="N32" s="607"/>
      <c r="O32" s="607"/>
      <c r="P32" s="607"/>
      <c r="Q32" s="607"/>
      <c r="R32" s="607"/>
      <c r="S32" s="607"/>
      <c r="U32" s="448" t="s">
        <v>181</v>
      </c>
      <c r="V32" s="448"/>
      <c r="W32" s="448"/>
      <c r="X32" s="448"/>
      <c r="Y32" s="448"/>
      <c r="Z32" s="448"/>
      <c r="AA32" s="448"/>
      <c r="AB32" s="448"/>
      <c r="AC32" s="448"/>
      <c r="AD32" s="448"/>
      <c r="AE32" s="448"/>
      <c r="AF32" s="448"/>
      <c r="AG32" s="448"/>
      <c r="AH32" s="448"/>
      <c r="AI32" s="448"/>
      <c r="AJ32" s="448"/>
      <c r="AK32" s="448"/>
      <c r="AM32" s="448" t="s">
        <v>182</v>
      </c>
      <c r="AN32" s="448"/>
      <c r="AO32" s="448"/>
      <c r="AP32" s="448"/>
      <c r="AQ32" s="448"/>
      <c r="AR32" s="448"/>
      <c r="AS32" s="448"/>
      <c r="AT32" s="448"/>
      <c r="AU32" s="448"/>
      <c r="AV32" s="448"/>
      <c r="AW32" s="448"/>
      <c r="AX32" s="448"/>
      <c r="AY32" s="448"/>
      <c r="AZ32" s="448"/>
      <c r="BA32" s="448"/>
      <c r="BB32" s="448"/>
      <c r="BC32" s="448"/>
      <c r="BE32" s="448" t="s">
        <v>183</v>
      </c>
      <c r="BF32" s="448"/>
      <c r="BG32" s="448"/>
      <c r="BH32" s="448"/>
      <c r="BI32" s="448"/>
      <c r="BJ32" s="448"/>
      <c r="BK32" s="448"/>
      <c r="BL32" s="448"/>
      <c r="BM32" s="448"/>
      <c r="BN32" s="448"/>
      <c r="BO32" s="448"/>
      <c r="BP32" s="448"/>
      <c r="BQ32" s="448"/>
      <c r="BR32" s="448"/>
      <c r="BS32" s="448"/>
      <c r="BT32" s="448"/>
      <c r="BU32" s="448"/>
      <c r="BW32" s="448" t="s">
        <v>184</v>
      </c>
      <c r="BX32" s="448"/>
      <c r="BY32" s="448"/>
      <c r="BZ32" s="448"/>
      <c r="CA32" s="448"/>
      <c r="CB32" s="448"/>
      <c r="CC32" s="448"/>
      <c r="CD32" s="448"/>
      <c r="CE32" s="448"/>
      <c r="CF32" s="448"/>
      <c r="CG32" s="448"/>
      <c r="CH32" s="448"/>
      <c r="CI32" s="448"/>
      <c r="CJ32" s="448"/>
      <c r="CK32" s="448"/>
      <c r="CL32" s="448"/>
      <c r="CM32" s="448"/>
      <c r="CO32" s="448" t="s">
        <v>185</v>
      </c>
      <c r="CP32" s="448"/>
      <c r="CQ32" s="448"/>
      <c r="CR32" s="448"/>
      <c r="CS32" s="448"/>
      <c r="CT32" s="448"/>
      <c r="CU32" s="448"/>
      <c r="CV32" s="448"/>
      <c r="CW32" s="448"/>
      <c r="CX32" s="448"/>
      <c r="CY32" s="448"/>
      <c r="CZ32" s="448"/>
      <c r="DA32" s="448"/>
      <c r="DB32" s="448"/>
      <c r="DC32" s="448"/>
      <c r="DD32" s="448"/>
      <c r="DE32" s="448"/>
      <c r="DI32" s="202"/>
    </row>
    <row r="33" spans="1:113" ht="13.5" customHeight="1" x14ac:dyDescent="0.2">
      <c r="A33" s="179"/>
      <c r="B33" s="203"/>
      <c r="C33" s="468" t="s">
        <v>186</v>
      </c>
      <c r="D33" s="468"/>
      <c r="E33" s="433" t="s">
        <v>187</v>
      </c>
      <c r="F33" s="433"/>
      <c r="G33" s="433"/>
      <c r="H33" s="433"/>
      <c r="I33" s="433"/>
      <c r="J33" s="433"/>
      <c r="K33" s="433"/>
      <c r="L33" s="433"/>
      <c r="M33" s="433"/>
      <c r="N33" s="433"/>
      <c r="O33" s="433"/>
      <c r="P33" s="433"/>
      <c r="Q33" s="433"/>
      <c r="R33" s="433"/>
      <c r="S33" s="433"/>
      <c r="T33" s="204"/>
      <c r="U33" s="468" t="s">
        <v>186</v>
      </c>
      <c r="V33" s="468"/>
      <c r="W33" s="433" t="s">
        <v>187</v>
      </c>
      <c r="X33" s="433"/>
      <c r="Y33" s="433"/>
      <c r="Z33" s="433"/>
      <c r="AA33" s="433"/>
      <c r="AB33" s="433"/>
      <c r="AC33" s="433"/>
      <c r="AD33" s="433"/>
      <c r="AE33" s="433"/>
      <c r="AF33" s="433"/>
      <c r="AG33" s="433"/>
      <c r="AH33" s="433"/>
      <c r="AI33" s="433"/>
      <c r="AJ33" s="433"/>
      <c r="AK33" s="433"/>
      <c r="AL33" s="204"/>
      <c r="AM33" s="468" t="s">
        <v>186</v>
      </c>
      <c r="AN33" s="468"/>
      <c r="AO33" s="433" t="s">
        <v>187</v>
      </c>
      <c r="AP33" s="433"/>
      <c r="AQ33" s="433"/>
      <c r="AR33" s="433"/>
      <c r="AS33" s="433"/>
      <c r="AT33" s="433"/>
      <c r="AU33" s="433"/>
      <c r="AV33" s="433"/>
      <c r="AW33" s="433"/>
      <c r="AX33" s="433"/>
      <c r="AY33" s="433"/>
      <c r="AZ33" s="433"/>
      <c r="BA33" s="433"/>
      <c r="BB33" s="433"/>
      <c r="BC33" s="433"/>
      <c r="BD33" s="205"/>
      <c r="BE33" s="433" t="s">
        <v>188</v>
      </c>
      <c r="BF33" s="433"/>
      <c r="BG33" s="433" t="s">
        <v>189</v>
      </c>
      <c r="BH33" s="433"/>
      <c r="BI33" s="433"/>
      <c r="BJ33" s="433"/>
      <c r="BK33" s="433"/>
      <c r="BL33" s="433"/>
      <c r="BM33" s="433"/>
      <c r="BN33" s="433"/>
      <c r="BO33" s="433"/>
      <c r="BP33" s="433"/>
      <c r="BQ33" s="433"/>
      <c r="BR33" s="433"/>
      <c r="BS33" s="433"/>
      <c r="BT33" s="433"/>
      <c r="BU33" s="433"/>
      <c r="BV33" s="205"/>
      <c r="BW33" s="468" t="s">
        <v>188</v>
      </c>
      <c r="BX33" s="468"/>
      <c r="BY33" s="433" t="s">
        <v>190</v>
      </c>
      <c r="BZ33" s="433"/>
      <c r="CA33" s="433"/>
      <c r="CB33" s="433"/>
      <c r="CC33" s="433"/>
      <c r="CD33" s="433"/>
      <c r="CE33" s="433"/>
      <c r="CF33" s="433"/>
      <c r="CG33" s="433"/>
      <c r="CH33" s="433"/>
      <c r="CI33" s="433"/>
      <c r="CJ33" s="433"/>
      <c r="CK33" s="433"/>
      <c r="CL33" s="433"/>
      <c r="CM33" s="433"/>
      <c r="CN33" s="204"/>
      <c r="CO33" s="468" t="s">
        <v>186</v>
      </c>
      <c r="CP33" s="468"/>
      <c r="CQ33" s="433" t="s">
        <v>191</v>
      </c>
      <c r="CR33" s="433"/>
      <c r="CS33" s="433"/>
      <c r="CT33" s="433"/>
      <c r="CU33" s="433"/>
      <c r="CV33" s="433"/>
      <c r="CW33" s="433"/>
      <c r="CX33" s="433"/>
      <c r="CY33" s="433"/>
      <c r="CZ33" s="433"/>
      <c r="DA33" s="433"/>
      <c r="DB33" s="433"/>
      <c r="DC33" s="433"/>
      <c r="DD33" s="433"/>
      <c r="DE33" s="433"/>
      <c r="DF33" s="204"/>
      <c r="DG33" s="633" t="s">
        <v>192</v>
      </c>
      <c r="DH33" s="633"/>
      <c r="DI33" s="206"/>
    </row>
    <row r="34" spans="1:113" ht="32.25" customHeight="1" x14ac:dyDescent="0.2">
      <c r="A34" s="179"/>
      <c r="B34" s="203"/>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79"/>
      <c r="U34" s="634">
        <f>IF(W34="","",MAX(C34:D43)+1)</f>
        <v>2</v>
      </c>
      <c r="V34" s="634"/>
      <c r="W34" s="635" t="str">
        <f>IF('各会計、関係団体の財政状況及び健全化判断比率'!B28="","",'各会計、関係団体の財政状況及び健全化判断比率'!B28)</f>
        <v>国民健康保険特別会計</v>
      </c>
      <c r="X34" s="635"/>
      <c r="Y34" s="635"/>
      <c r="Z34" s="635"/>
      <c r="AA34" s="635"/>
      <c r="AB34" s="635"/>
      <c r="AC34" s="635"/>
      <c r="AD34" s="635"/>
      <c r="AE34" s="635"/>
      <c r="AF34" s="635"/>
      <c r="AG34" s="635"/>
      <c r="AH34" s="635"/>
      <c r="AI34" s="635"/>
      <c r="AJ34" s="635"/>
      <c r="AK34" s="635"/>
      <c r="AL34" s="179"/>
      <c r="AM34" s="634">
        <f>IF(AO34="","",MAX(C34:D43,U34:V43)+1)</f>
        <v>6</v>
      </c>
      <c r="AN34" s="634"/>
      <c r="AO34" s="635" t="str">
        <f>IF('各会計、関係団体の財政状況及び健全化判断比率'!B32="","",'各会計、関係団体の財政状況及び健全化判断比率'!B32)</f>
        <v>水道事業会計</v>
      </c>
      <c r="AP34" s="635"/>
      <c r="AQ34" s="635"/>
      <c r="AR34" s="635"/>
      <c r="AS34" s="635"/>
      <c r="AT34" s="635"/>
      <c r="AU34" s="635"/>
      <c r="AV34" s="635"/>
      <c r="AW34" s="635"/>
      <c r="AX34" s="635"/>
      <c r="AY34" s="635"/>
      <c r="AZ34" s="635"/>
      <c r="BA34" s="635"/>
      <c r="BB34" s="635"/>
      <c r="BC34" s="635"/>
      <c r="BD34" s="179"/>
      <c r="BE34" s="634" t="str">
        <f>IF(BG34="","",MAX(C34:D43,U34:V43,AM34:AN43)+1)</f>
        <v/>
      </c>
      <c r="BF34" s="634"/>
      <c r="BG34" s="635"/>
      <c r="BH34" s="635"/>
      <c r="BI34" s="635"/>
      <c r="BJ34" s="635"/>
      <c r="BK34" s="635"/>
      <c r="BL34" s="635"/>
      <c r="BM34" s="635"/>
      <c r="BN34" s="635"/>
      <c r="BO34" s="635"/>
      <c r="BP34" s="635"/>
      <c r="BQ34" s="635"/>
      <c r="BR34" s="635"/>
      <c r="BS34" s="635"/>
      <c r="BT34" s="635"/>
      <c r="BU34" s="635"/>
      <c r="BV34" s="179"/>
      <c r="BW34" s="634">
        <f>IF(BY34="","",MAX(C34:D43,U34:V43,AM34:AN43,BE34:BF43)+1)</f>
        <v>8</v>
      </c>
      <c r="BX34" s="634"/>
      <c r="BY34" s="635" t="str">
        <f>IF('各会計、関係団体の財政状況及び健全化判断比率'!B68="","",'各会計、関係団体の財政状況及び健全化判断比率'!B68)</f>
        <v>知多南部消防組合</v>
      </c>
      <c r="BZ34" s="635"/>
      <c r="CA34" s="635"/>
      <c r="CB34" s="635"/>
      <c r="CC34" s="635"/>
      <c r="CD34" s="635"/>
      <c r="CE34" s="635"/>
      <c r="CF34" s="635"/>
      <c r="CG34" s="635"/>
      <c r="CH34" s="635"/>
      <c r="CI34" s="635"/>
      <c r="CJ34" s="635"/>
      <c r="CK34" s="635"/>
      <c r="CL34" s="635"/>
      <c r="CM34" s="635"/>
      <c r="CN34" s="179"/>
      <c r="CO34" s="634" t="str">
        <f>IF(CQ34="","",MAX(C34:D43,U34:V43,AM34:AN43,BE34:BF43,BW34:BX43)+1)</f>
        <v/>
      </c>
      <c r="CP34" s="634"/>
      <c r="CQ34" s="635" t="str">
        <f>IF('各会計、関係団体の財政状況及び健全化判断比率'!BS7="","",'各会計、関係団体の財政状況及び健全化判断比率'!BS7)</f>
        <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6"/>
    </row>
    <row r="35" spans="1:113" ht="32.25" customHeight="1" x14ac:dyDescent="0.2">
      <c r="A35" s="179"/>
      <c r="B35" s="203"/>
      <c r="C35" s="634" t="str">
        <f>IF(E35="","",C34+1)</f>
        <v/>
      </c>
      <c r="D35" s="634"/>
      <c r="E35" s="635" t="str">
        <f>IF('各会計、関係団体の財政状況及び健全化判断比率'!B8="","",'各会計、関係団体の財政状況及び健全化判断比率'!B8)</f>
        <v/>
      </c>
      <c r="F35" s="635"/>
      <c r="G35" s="635"/>
      <c r="H35" s="635"/>
      <c r="I35" s="635"/>
      <c r="J35" s="635"/>
      <c r="K35" s="635"/>
      <c r="L35" s="635"/>
      <c r="M35" s="635"/>
      <c r="N35" s="635"/>
      <c r="O35" s="635"/>
      <c r="P35" s="635"/>
      <c r="Q35" s="635"/>
      <c r="R35" s="635"/>
      <c r="S35" s="635"/>
      <c r="T35" s="179"/>
      <c r="U35" s="634">
        <f>IF(W35="","",U34+1)</f>
        <v>3</v>
      </c>
      <c r="V35" s="634"/>
      <c r="W35" s="635" t="str">
        <f>IF('各会計、関係団体の財政状況及び健全化判断比率'!B29="","",'各会計、関係団体の財政状況及び健全化判断比率'!B29)</f>
        <v>介護保険特別会計</v>
      </c>
      <c r="X35" s="635"/>
      <c r="Y35" s="635"/>
      <c r="Z35" s="635"/>
      <c r="AA35" s="635"/>
      <c r="AB35" s="635"/>
      <c r="AC35" s="635"/>
      <c r="AD35" s="635"/>
      <c r="AE35" s="635"/>
      <c r="AF35" s="635"/>
      <c r="AG35" s="635"/>
      <c r="AH35" s="635"/>
      <c r="AI35" s="635"/>
      <c r="AJ35" s="635"/>
      <c r="AK35" s="635"/>
      <c r="AL35" s="179"/>
      <c r="AM35" s="634">
        <f t="shared" ref="AM35:AM43" si="0">IF(AO35="","",AM34+1)</f>
        <v>7</v>
      </c>
      <c r="AN35" s="634"/>
      <c r="AO35" s="635" t="str">
        <f>IF('各会計、関係団体の財政状況及び健全化判断比率'!B33="","",'各会計、関係団体の財政状況及び健全化判断比率'!B33)</f>
        <v>漁業集落排水事業会計</v>
      </c>
      <c r="AP35" s="635"/>
      <c r="AQ35" s="635"/>
      <c r="AR35" s="635"/>
      <c r="AS35" s="635"/>
      <c r="AT35" s="635"/>
      <c r="AU35" s="635"/>
      <c r="AV35" s="635"/>
      <c r="AW35" s="635"/>
      <c r="AX35" s="635"/>
      <c r="AY35" s="635"/>
      <c r="AZ35" s="635"/>
      <c r="BA35" s="635"/>
      <c r="BB35" s="635"/>
      <c r="BC35" s="635"/>
      <c r="BD35" s="179"/>
      <c r="BE35" s="634" t="str">
        <f t="shared" ref="BE35:BE43" si="1">IF(BG35="","",BE34+1)</f>
        <v/>
      </c>
      <c r="BF35" s="634"/>
      <c r="BG35" s="635"/>
      <c r="BH35" s="635"/>
      <c r="BI35" s="635"/>
      <c r="BJ35" s="635"/>
      <c r="BK35" s="635"/>
      <c r="BL35" s="635"/>
      <c r="BM35" s="635"/>
      <c r="BN35" s="635"/>
      <c r="BO35" s="635"/>
      <c r="BP35" s="635"/>
      <c r="BQ35" s="635"/>
      <c r="BR35" s="635"/>
      <c r="BS35" s="635"/>
      <c r="BT35" s="635"/>
      <c r="BU35" s="635"/>
      <c r="BV35" s="179"/>
      <c r="BW35" s="634">
        <f t="shared" ref="BW35:BW43" si="2">IF(BY35="","",BW34+1)</f>
        <v>9</v>
      </c>
      <c r="BX35" s="634"/>
      <c r="BY35" s="635" t="str">
        <f>IF('各会計、関係団体の財政状況及び健全化判断比率'!B69="","",'各会計、関係団体の財政状況及び健全化判断比率'!B69)</f>
        <v>知多南部衛生組合</v>
      </c>
      <c r="BZ35" s="635"/>
      <c r="CA35" s="635"/>
      <c r="CB35" s="635"/>
      <c r="CC35" s="635"/>
      <c r="CD35" s="635"/>
      <c r="CE35" s="635"/>
      <c r="CF35" s="635"/>
      <c r="CG35" s="635"/>
      <c r="CH35" s="635"/>
      <c r="CI35" s="635"/>
      <c r="CJ35" s="635"/>
      <c r="CK35" s="635"/>
      <c r="CL35" s="635"/>
      <c r="CM35" s="635"/>
      <c r="CN35" s="179"/>
      <c r="CO35" s="634" t="str">
        <f t="shared" ref="CO35:CO43" si="3">IF(CQ35="","",CO34+1)</f>
        <v/>
      </c>
      <c r="CP35" s="634"/>
      <c r="CQ35" s="635" t="str">
        <f>IF('各会計、関係団体の財政状況及び健全化判断比率'!BS8="","",'各会計、関係団体の財政状況及び健全化判断比率'!BS8)</f>
        <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
      </c>
      <c r="DH35" s="636"/>
      <c r="DI35" s="206"/>
    </row>
    <row r="36" spans="1:113" ht="32.25" customHeight="1" x14ac:dyDescent="0.2">
      <c r="A36" s="179"/>
      <c r="B36" s="203"/>
      <c r="C36" s="634" t="str">
        <f>IF(E36="","",C35+1)</f>
        <v/>
      </c>
      <c r="D36" s="634"/>
      <c r="E36" s="635" t="str">
        <f>IF('各会計、関係団体の財政状況及び健全化判断比率'!B9="","",'各会計、関係団体の財政状況及び健全化判断比率'!B9)</f>
        <v/>
      </c>
      <c r="F36" s="635"/>
      <c r="G36" s="635"/>
      <c r="H36" s="635"/>
      <c r="I36" s="635"/>
      <c r="J36" s="635"/>
      <c r="K36" s="635"/>
      <c r="L36" s="635"/>
      <c r="M36" s="635"/>
      <c r="N36" s="635"/>
      <c r="O36" s="635"/>
      <c r="P36" s="635"/>
      <c r="Q36" s="635"/>
      <c r="R36" s="635"/>
      <c r="S36" s="635"/>
      <c r="T36" s="179"/>
      <c r="U36" s="634">
        <f t="shared" ref="U36:U43" si="4">IF(W36="","",U35+1)</f>
        <v>4</v>
      </c>
      <c r="V36" s="634"/>
      <c r="W36" s="635" t="str">
        <f>IF('各会計、関係団体の財政状況及び健全化判断比率'!B30="","",'各会計、関係団体の財政状況及び健全化判断比率'!B30)</f>
        <v>後期高齢者医療特別会計</v>
      </c>
      <c r="X36" s="635"/>
      <c r="Y36" s="635"/>
      <c r="Z36" s="635"/>
      <c r="AA36" s="635"/>
      <c r="AB36" s="635"/>
      <c r="AC36" s="635"/>
      <c r="AD36" s="635"/>
      <c r="AE36" s="635"/>
      <c r="AF36" s="635"/>
      <c r="AG36" s="635"/>
      <c r="AH36" s="635"/>
      <c r="AI36" s="635"/>
      <c r="AJ36" s="635"/>
      <c r="AK36" s="635"/>
      <c r="AL36" s="179"/>
      <c r="AM36" s="634" t="str">
        <f t="shared" si="0"/>
        <v/>
      </c>
      <c r="AN36" s="634"/>
      <c r="AO36" s="635"/>
      <c r="AP36" s="635"/>
      <c r="AQ36" s="635"/>
      <c r="AR36" s="635"/>
      <c r="AS36" s="635"/>
      <c r="AT36" s="635"/>
      <c r="AU36" s="635"/>
      <c r="AV36" s="635"/>
      <c r="AW36" s="635"/>
      <c r="AX36" s="635"/>
      <c r="AY36" s="635"/>
      <c r="AZ36" s="635"/>
      <c r="BA36" s="635"/>
      <c r="BB36" s="635"/>
      <c r="BC36" s="635"/>
      <c r="BD36" s="179"/>
      <c r="BE36" s="634" t="str">
        <f t="shared" si="1"/>
        <v/>
      </c>
      <c r="BF36" s="634"/>
      <c r="BG36" s="635"/>
      <c r="BH36" s="635"/>
      <c r="BI36" s="635"/>
      <c r="BJ36" s="635"/>
      <c r="BK36" s="635"/>
      <c r="BL36" s="635"/>
      <c r="BM36" s="635"/>
      <c r="BN36" s="635"/>
      <c r="BO36" s="635"/>
      <c r="BP36" s="635"/>
      <c r="BQ36" s="635"/>
      <c r="BR36" s="635"/>
      <c r="BS36" s="635"/>
      <c r="BT36" s="635"/>
      <c r="BU36" s="635"/>
      <c r="BV36" s="179"/>
      <c r="BW36" s="634">
        <f t="shared" si="2"/>
        <v>10</v>
      </c>
      <c r="BX36" s="634"/>
      <c r="BY36" s="635" t="str">
        <f>IF('各会計、関係団体の財政状況及び健全化判断比率'!B70="","",'各会計、関係団体の財政状況及び健全化判断比率'!B70)</f>
        <v xml:space="preserve">愛知県市町村職員退職手当組合 </v>
      </c>
      <c r="BZ36" s="635"/>
      <c r="CA36" s="635"/>
      <c r="CB36" s="635"/>
      <c r="CC36" s="635"/>
      <c r="CD36" s="635"/>
      <c r="CE36" s="635"/>
      <c r="CF36" s="635"/>
      <c r="CG36" s="635"/>
      <c r="CH36" s="635"/>
      <c r="CI36" s="635"/>
      <c r="CJ36" s="635"/>
      <c r="CK36" s="635"/>
      <c r="CL36" s="635"/>
      <c r="CM36" s="635"/>
      <c r="CN36" s="179"/>
      <c r="CO36" s="634" t="str">
        <f t="shared" si="3"/>
        <v/>
      </c>
      <c r="CP36" s="634"/>
      <c r="CQ36" s="635" t="str">
        <f>IF('各会計、関係団体の財政状況及び健全化判断比率'!BS9="","",'各会計、関係団体の財政状況及び健全化判断比率'!BS9)</f>
        <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
      </c>
      <c r="DH36" s="636"/>
      <c r="DI36" s="206"/>
    </row>
    <row r="37" spans="1:113" ht="32.25" customHeight="1" x14ac:dyDescent="0.2">
      <c r="A37" s="179"/>
      <c r="B37" s="203"/>
      <c r="C37" s="634" t="str">
        <f>IF(E37="","",C36+1)</f>
        <v/>
      </c>
      <c r="D37" s="634"/>
      <c r="E37" s="635" t="str">
        <f>IF('各会計、関係団体の財政状況及び健全化判断比率'!B10="","",'各会計、関係団体の財政状況及び健全化判断比率'!B10)</f>
        <v/>
      </c>
      <c r="F37" s="635"/>
      <c r="G37" s="635"/>
      <c r="H37" s="635"/>
      <c r="I37" s="635"/>
      <c r="J37" s="635"/>
      <c r="K37" s="635"/>
      <c r="L37" s="635"/>
      <c r="M37" s="635"/>
      <c r="N37" s="635"/>
      <c r="O37" s="635"/>
      <c r="P37" s="635"/>
      <c r="Q37" s="635"/>
      <c r="R37" s="635"/>
      <c r="S37" s="635"/>
      <c r="T37" s="179"/>
      <c r="U37" s="634">
        <f t="shared" si="4"/>
        <v>5</v>
      </c>
      <c r="V37" s="634"/>
      <c r="W37" s="635" t="str">
        <f>IF('各会計、関係団体の財政状況及び健全化判断比率'!B31="","",'各会計、関係団体の財政状況及び健全化判断比率'!B31)</f>
        <v>師崎港駐車場事業特別会計</v>
      </c>
      <c r="X37" s="635"/>
      <c r="Y37" s="635"/>
      <c r="Z37" s="635"/>
      <c r="AA37" s="635"/>
      <c r="AB37" s="635"/>
      <c r="AC37" s="635"/>
      <c r="AD37" s="635"/>
      <c r="AE37" s="635"/>
      <c r="AF37" s="635"/>
      <c r="AG37" s="635"/>
      <c r="AH37" s="635"/>
      <c r="AI37" s="635"/>
      <c r="AJ37" s="635"/>
      <c r="AK37" s="635"/>
      <c r="AL37" s="179"/>
      <c r="AM37" s="634" t="str">
        <f t="shared" si="0"/>
        <v/>
      </c>
      <c r="AN37" s="634"/>
      <c r="AO37" s="635"/>
      <c r="AP37" s="635"/>
      <c r="AQ37" s="635"/>
      <c r="AR37" s="635"/>
      <c r="AS37" s="635"/>
      <c r="AT37" s="635"/>
      <c r="AU37" s="635"/>
      <c r="AV37" s="635"/>
      <c r="AW37" s="635"/>
      <c r="AX37" s="635"/>
      <c r="AY37" s="635"/>
      <c r="AZ37" s="635"/>
      <c r="BA37" s="635"/>
      <c r="BB37" s="635"/>
      <c r="BC37" s="635"/>
      <c r="BD37" s="179"/>
      <c r="BE37" s="634" t="str">
        <f t="shared" si="1"/>
        <v/>
      </c>
      <c r="BF37" s="634"/>
      <c r="BG37" s="635"/>
      <c r="BH37" s="635"/>
      <c r="BI37" s="635"/>
      <c r="BJ37" s="635"/>
      <c r="BK37" s="635"/>
      <c r="BL37" s="635"/>
      <c r="BM37" s="635"/>
      <c r="BN37" s="635"/>
      <c r="BO37" s="635"/>
      <c r="BP37" s="635"/>
      <c r="BQ37" s="635"/>
      <c r="BR37" s="635"/>
      <c r="BS37" s="635"/>
      <c r="BT37" s="635"/>
      <c r="BU37" s="635"/>
      <c r="BV37" s="179"/>
      <c r="BW37" s="634">
        <f t="shared" si="2"/>
        <v>11</v>
      </c>
      <c r="BX37" s="634"/>
      <c r="BY37" s="635" t="str">
        <f>IF('各会計、関係団体の財政状況及び健全化判断比率'!B71="","",'各会計、関係団体の財政状況及び健全化判断比率'!B71)</f>
        <v>愛知県後期高齢者医療広域連合（一般会計）</v>
      </c>
      <c r="BZ37" s="635"/>
      <c r="CA37" s="635"/>
      <c r="CB37" s="635"/>
      <c r="CC37" s="635"/>
      <c r="CD37" s="635"/>
      <c r="CE37" s="635"/>
      <c r="CF37" s="635"/>
      <c r="CG37" s="635"/>
      <c r="CH37" s="635"/>
      <c r="CI37" s="635"/>
      <c r="CJ37" s="635"/>
      <c r="CK37" s="635"/>
      <c r="CL37" s="635"/>
      <c r="CM37" s="635"/>
      <c r="CN37" s="179"/>
      <c r="CO37" s="634" t="str">
        <f t="shared" si="3"/>
        <v/>
      </c>
      <c r="CP37" s="634"/>
      <c r="CQ37" s="635" t="str">
        <f>IF('各会計、関係団体の財政状況及び健全化判断比率'!BS10="","",'各会計、関係団体の財政状況及び健全化判断比率'!BS10)</f>
        <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
      </c>
      <c r="DH37" s="636"/>
      <c r="DI37" s="206"/>
    </row>
    <row r="38" spans="1:113" ht="32.25" customHeight="1" x14ac:dyDescent="0.2">
      <c r="A38" s="179"/>
      <c r="B38" s="203"/>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79"/>
      <c r="U38" s="634" t="str">
        <f t="shared" si="4"/>
        <v/>
      </c>
      <c r="V38" s="634"/>
      <c r="W38" s="635"/>
      <c r="X38" s="635"/>
      <c r="Y38" s="635"/>
      <c r="Z38" s="635"/>
      <c r="AA38" s="635"/>
      <c r="AB38" s="635"/>
      <c r="AC38" s="635"/>
      <c r="AD38" s="635"/>
      <c r="AE38" s="635"/>
      <c r="AF38" s="635"/>
      <c r="AG38" s="635"/>
      <c r="AH38" s="635"/>
      <c r="AI38" s="635"/>
      <c r="AJ38" s="635"/>
      <c r="AK38" s="635"/>
      <c r="AL38" s="179"/>
      <c r="AM38" s="634" t="str">
        <f t="shared" si="0"/>
        <v/>
      </c>
      <c r="AN38" s="634"/>
      <c r="AO38" s="635"/>
      <c r="AP38" s="635"/>
      <c r="AQ38" s="635"/>
      <c r="AR38" s="635"/>
      <c r="AS38" s="635"/>
      <c r="AT38" s="635"/>
      <c r="AU38" s="635"/>
      <c r="AV38" s="635"/>
      <c r="AW38" s="635"/>
      <c r="AX38" s="635"/>
      <c r="AY38" s="635"/>
      <c r="AZ38" s="635"/>
      <c r="BA38" s="635"/>
      <c r="BB38" s="635"/>
      <c r="BC38" s="635"/>
      <c r="BD38" s="179"/>
      <c r="BE38" s="634" t="str">
        <f t="shared" si="1"/>
        <v/>
      </c>
      <c r="BF38" s="634"/>
      <c r="BG38" s="635"/>
      <c r="BH38" s="635"/>
      <c r="BI38" s="635"/>
      <c r="BJ38" s="635"/>
      <c r="BK38" s="635"/>
      <c r="BL38" s="635"/>
      <c r="BM38" s="635"/>
      <c r="BN38" s="635"/>
      <c r="BO38" s="635"/>
      <c r="BP38" s="635"/>
      <c r="BQ38" s="635"/>
      <c r="BR38" s="635"/>
      <c r="BS38" s="635"/>
      <c r="BT38" s="635"/>
      <c r="BU38" s="635"/>
      <c r="BV38" s="179"/>
      <c r="BW38" s="634">
        <f t="shared" si="2"/>
        <v>12</v>
      </c>
      <c r="BX38" s="634"/>
      <c r="BY38" s="635" t="str">
        <f>IF('各会計、関係団体の財政状況及び健全化判断比率'!B72="","",'各会計、関係団体の財政状況及び健全化判断比率'!B72)</f>
        <v>愛知県後期高齢者医療広域連合（後期高齢者医療特別会計）</v>
      </c>
      <c r="BZ38" s="635"/>
      <c r="CA38" s="635"/>
      <c r="CB38" s="635"/>
      <c r="CC38" s="635"/>
      <c r="CD38" s="635"/>
      <c r="CE38" s="635"/>
      <c r="CF38" s="635"/>
      <c r="CG38" s="635"/>
      <c r="CH38" s="635"/>
      <c r="CI38" s="635"/>
      <c r="CJ38" s="635"/>
      <c r="CK38" s="635"/>
      <c r="CL38" s="635"/>
      <c r="CM38" s="635"/>
      <c r="CN38" s="179"/>
      <c r="CO38" s="634" t="str">
        <f t="shared" si="3"/>
        <v/>
      </c>
      <c r="CP38" s="634"/>
      <c r="CQ38" s="635" t="str">
        <f>IF('各会計、関係団体の財政状況及び健全化判断比率'!BS11="","",'各会計、関係団体の財政状況及び健全化判断比率'!BS11)</f>
        <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6"/>
    </row>
    <row r="39" spans="1:113" ht="32.25" customHeight="1" x14ac:dyDescent="0.2">
      <c r="A39" s="179"/>
      <c r="B39" s="203"/>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79"/>
      <c r="U39" s="634" t="str">
        <f t="shared" si="4"/>
        <v/>
      </c>
      <c r="V39" s="634"/>
      <c r="W39" s="635"/>
      <c r="X39" s="635"/>
      <c r="Y39" s="635"/>
      <c r="Z39" s="635"/>
      <c r="AA39" s="635"/>
      <c r="AB39" s="635"/>
      <c r="AC39" s="635"/>
      <c r="AD39" s="635"/>
      <c r="AE39" s="635"/>
      <c r="AF39" s="635"/>
      <c r="AG39" s="635"/>
      <c r="AH39" s="635"/>
      <c r="AI39" s="635"/>
      <c r="AJ39" s="635"/>
      <c r="AK39" s="635"/>
      <c r="AL39" s="179"/>
      <c r="AM39" s="634" t="str">
        <f t="shared" si="0"/>
        <v/>
      </c>
      <c r="AN39" s="634"/>
      <c r="AO39" s="635"/>
      <c r="AP39" s="635"/>
      <c r="AQ39" s="635"/>
      <c r="AR39" s="635"/>
      <c r="AS39" s="635"/>
      <c r="AT39" s="635"/>
      <c r="AU39" s="635"/>
      <c r="AV39" s="635"/>
      <c r="AW39" s="635"/>
      <c r="AX39" s="635"/>
      <c r="AY39" s="635"/>
      <c r="AZ39" s="635"/>
      <c r="BA39" s="635"/>
      <c r="BB39" s="635"/>
      <c r="BC39" s="635"/>
      <c r="BD39" s="179"/>
      <c r="BE39" s="634" t="str">
        <f t="shared" si="1"/>
        <v/>
      </c>
      <c r="BF39" s="634"/>
      <c r="BG39" s="635"/>
      <c r="BH39" s="635"/>
      <c r="BI39" s="635"/>
      <c r="BJ39" s="635"/>
      <c r="BK39" s="635"/>
      <c r="BL39" s="635"/>
      <c r="BM39" s="635"/>
      <c r="BN39" s="635"/>
      <c r="BO39" s="635"/>
      <c r="BP39" s="635"/>
      <c r="BQ39" s="635"/>
      <c r="BR39" s="635"/>
      <c r="BS39" s="635"/>
      <c r="BT39" s="635"/>
      <c r="BU39" s="635"/>
      <c r="BV39" s="179"/>
      <c r="BW39" s="634">
        <f t="shared" si="2"/>
        <v>13</v>
      </c>
      <c r="BX39" s="634"/>
      <c r="BY39" s="635" t="str">
        <f>IF('各会計、関係団体の財政状況及び健全化判断比率'!B73="","",'各会計、関係団体の財政状況及び健全化判断比率'!B73)</f>
        <v>知多南部広域環境組合</v>
      </c>
      <c r="BZ39" s="635"/>
      <c r="CA39" s="635"/>
      <c r="CB39" s="635"/>
      <c r="CC39" s="635"/>
      <c r="CD39" s="635"/>
      <c r="CE39" s="635"/>
      <c r="CF39" s="635"/>
      <c r="CG39" s="635"/>
      <c r="CH39" s="635"/>
      <c r="CI39" s="635"/>
      <c r="CJ39" s="635"/>
      <c r="CK39" s="635"/>
      <c r="CL39" s="635"/>
      <c r="CM39" s="635"/>
      <c r="CN39" s="179"/>
      <c r="CO39" s="634" t="str">
        <f t="shared" si="3"/>
        <v/>
      </c>
      <c r="CP39" s="634"/>
      <c r="CQ39" s="635" t="str">
        <f>IF('各会計、関係団体の財政状況及び健全化判断比率'!BS12="","",'各会計、関係団体の財政状況及び健全化判断比率'!BS12)</f>
        <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6"/>
    </row>
    <row r="40" spans="1:113" ht="32.25" customHeight="1" x14ac:dyDescent="0.2">
      <c r="A40" s="179"/>
      <c r="B40" s="203"/>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79"/>
      <c r="U40" s="634" t="str">
        <f t="shared" si="4"/>
        <v/>
      </c>
      <c r="V40" s="634"/>
      <c r="W40" s="635"/>
      <c r="X40" s="635"/>
      <c r="Y40" s="635"/>
      <c r="Z40" s="635"/>
      <c r="AA40" s="635"/>
      <c r="AB40" s="635"/>
      <c r="AC40" s="635"/>
      <c r="AD40" s="635"/>
      <c r="AE40" s="635"/>
      <c r="AF40" s="635"/>
      <c r="AG40" s="635"/>
      <c r="AH40" s="635"/>
      <c r="AI40" s="635"/>
      <c r="AJ40" s="635"/>
      <c r="AK40" s="635"/>
      <c r="AL40" s="179"/>
      <c r="AM40" s="634" t="str">
        <f t="shared" si="0"/>
        <v/>
      </c>
      <c r="AN40" s="634"/>
      <c r="AO40" s="635"/>
      <c r="AP40" s="635"/>
      <c r="AQ40" s="635"/>
      <c r="AR40" s="635"/>
      <c r="AS40" s="635"/>
      <c r="AT40" s="635"/>
      <c r="AU40" s="635"/>
      <c r="AV40" s="635"/>
      <c r="AW40" s="635"/>
      <c r="AX40" s="635"/>
      <c r="AY40" s="635"/>
      <c r="AZ40" s="635"/>
      <c r="BA40" s="635"/>
      <c r="BB40" s="635"/>
      <c r="BC40" s="635"/>
      <c r="BD40" s="179"/>
      <c r="BE40" s="634" t="str">
        <f t="shared" si="1"/>
        <v/>
      </c>
      <c r="BF40" s="634"/>
      <c r="BG40" s="635"/>
      <c r="BH40" s="635"/>
      <c r="BI40" s="635"/>
      <c r="BJ40" s="635"/>
      <c r="BK40" s="635"/>
      <c r="BL40" s="635"/>
      <c r="BM40" s="635"/>
      <c r="BN40" s="635"/>
      <c r="BO40" s="635"/>
      <c r="BP40" s="635"/>
      <c r="BQ40" s="635"/>
      <c r="BR40" s="635"/>
      <c r="BS40" s="635"/>
      <c r="BT40" s="635"/>
      <c r="BU40" s="635"/>
      <c r="BV40" s="179"/>
      <c r="BW40" s="634" t="str">
        <f t="shared" si="2"/>
        <v/>
      </c>
      <c r="BX40" s="634"/>
      <c r="BY40" s="635" t="str">
        <f>IF('各会計、関係団体の財政状況及び健全化判断比率'!B74="","",'各会計、関係団体の財政状況及び健全化判断比率'!B74)</f>
        <v/>
      </c>
      <c r="BZ40" s="635"/>
      <c r="CA40" s="635"/>
      <c r="CB40" s="635"/>
      <c r="CC40" s="635"/>
      <c r="CD40" s="635"/>
      <c r="CE40" s="635"/>
      <c r="CF40" s="635"/>
      <c r="CG40" s="635"/>
      <c r="CH40" s="635"/>
      <c r="CI40" s="635"/>
      <c r="CJ40" s="635"/>
      <c r="CK40" s="635"/>
      <c r="CL40" s="635"/>
      <c r="CM40" s="635"/>
      <c r="CN40" s="179"/>
      <c r="CO40" s="634" t="str">
        <f t="shared" si="3"/>
        <v/>
      </c>
      <c r="CP40" s="634"/>
      <c r="CQ40" s="635" t="str">
        <f>IF('各会計、関係団体の財政状況及び健全化判断比率'!BS13="","",'各会計、関係団体の財政状況及び健全化判断比率'!BS13)</f>
        <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6"/>
    </row>
    <row r="41" spans="1:113" ht="32.25" customHeight="1" x14ac:dyDescent="0.2">
      <c r="A41" s="179"/>
      <c r="B41" s="203"/>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79"/>
      <c r="U41" s="634" t="str">
        <f t="shared" si="4"/>
        <v/>
      </c>
      <c r="V41" s="634"/>
      <c r="W41" s="635"/>
      <c r="X41" s="635"/>
      <c r="Y41" s="635"/>
      <c r="Z41" s="635"/>
      <c r="AA41" s="635"/>
      <c r="AB41" s="635"/>
      <c r="AC41" s="635"/>
      <c r="AD41" s="635"/>
      <c r="AE41" s="635"/>
      <c r="AF41" s="635"/>
      <c r="AG41" s="635"/>
      <c r="AH41" s="635"/>
      <c r="AI41" s="635"/>
      <c r="AJ41" s="635"/>
      <c r="AK41" s="635"/>
      <c r="AL41" s="179"/>
      <c r="AM41" s="634" t="str">
        <f t="shared" si="0"/>
        <v/>
      </c>
      <c r="AN41" s="634"/>
      <c r="AO41" s="635"/>
      <c r="AP41" s="635"/>
      <c r="AQ41" s="635"/>
      <c r="AR41" s="635"/>
      <c r="AS41" s="635"/>
      <c r="AT41" s="635"/>
      <c r="AU41" s="635"/>
      <c r="AV41" s="635"/>
      <c r="AW41" s="635"/>
      <c r="AX41" s="635"/>
      <c r="AY41" s="635"/>
      <c r="AZ41" s="635"/>
      <c r="BA41" s="635"/>
      <c r="BB41" s="635"/>
      <c r="BC41" s="635"/>
      <c r="BD41" s="179"/>
      <c r="BE41" s="634" t="str">
        <f t="shared" si="1"/>
        <v/>
      </c>
      <c r="BF41" s="634"/>
      <c r="BG41" s="635"/>
      <c r="BH41" s="635"/>
      <c r="BI41" s="635"/>
      <c r="BJ41" s="635"/>
      <c r="BK41" s="635"/>
      <c r="BL41" s="635"/>
      <c r="BM41" s="635"/>
      <c r="BN41" s="635"/>
      <c r="BO41" s="635"/>
      <c r="BP41" s="635"/>
      <c r="BQ41" s="635"/>
      <c r="BR41" s="635"/>
      <c r="BS41" s="635"/>
      <c r="BT41" s="635"/>
      <c r="BU41" s="635"/>
      <c r="BV41" s="179"/>
      <c r="BW41" s="634" t="str">
        <f t="shared" si="2"/>
        <v/>
      </c>
      <c r="BX41" s="634"/>
      <c r="BY41" s="635" t="str">
        <f>IF('各会計、関係団体の財政状況及び健全化判断比率'!B75="","",'各会計、関係団体の財政状況及び健全化判断比率'!B75)</f>
        <v/>
      </c>
      <c r="BZ41" s="635"/>
      <c r="CA41" s="635"/>
      <c r="CB41" s="635"/>
      <c r="CC41" s="635"/>
      <c r="CD41" s="635"/>
      <c r="CE41" s="635"/>
      <c r="CF41" s="635"/>
      <c r="CG41" s="635"/>
      <c r="CH41" s="635"/>
      <c r="CI41" s="635"/>
      <c r="CJ41" s="635"/>
      <c r="CK41" s="635"/>
      <c r="CL41" s="635"/>
      <c r="CM41" s="635"/>
      <c r="CN41" s="179"/>
      <c r="CO41" s="634" t="str">
        <f t="shared" si="3"/>
        <v/>
      </c>
      <c r="CP41" s="634"/>
      <c r="CQ41" s="635" t="str">
        <f>IF('各会計、関係団体の財政状況及び健全化判断比率'!BS14="","",'各会計、関係団体の財政状況及び健全化判断比率'!BS14)</f>
        <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6"/>
    </row>
    <row r="42" spans="1:113" ht="32.25" customHeight="1" x14ac:dyDescent="0.2">
      <c r="B42" s="203"/>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79"/>
      <c r="U42" s="634" t="str">
        <f t="shared" si="4"/>
        <v/>
      </c>
      <c r="V42" s="634"/>
      <c r="W42" s="635"/>
      <c r="X42" s="635"/>
      <c r="Y42" s="635"/>
      <c r="Z42" s="635"/>
      <c r="AA42" s="635"/>
      <c r="AB42" s="635"/>
      <c r="AC42" s="635"/>
      <c r="AD42" s="635"/>
      <c r="AE42" s="635"/>
      <c r="AF42" s="635"/>
      <c r="AG42" s="635"/>
      <c r="AH42" s="635"/>
      <c r="AI42" s="635"/>
      <c r="AJ42" s="635"/>
      <c r="AK42" s="635"/>
      <c r="AL42" s="179"/>
      <c r="AM42" s="634" t="str">
        <f t="shared" si="0"/>
        <v/>
      </c>
      <c r="AN42" s="634"/>
      <c r="AO42" s="635"/>
      <c r="AP42" s="635"/>
      <c r="AQ42" s="635"/>
      <c r="AR42" s="635"/>
      <c r="AS42" s="635"/>
      <c r="AT42" s="635"/>
      <c r="AU42" s="635"/>
      <c r="AV42" s="635"/>
      <c r="AW42" s="635"/>
      <c r="AX42" s="635"/>
      <c r="AY42" s="635"/>
      <c r="AZ42" s="635"/>
      <c r="BA42" s="635"/>
      <c r="BB42" s="635"/>
      <c r="BC42" s="635"/>
      <c r="BD42" s="179"/>
      <c r="BE42" s="634" t="str">
        <f t="shared" si="1"/>
        <v/>
      </c>
      <c r="BF42" s="634"/>
      <c r="BG42" s="635"/>
      <c r="BH42" s="635"/>
      <c r="BI42" s="635"/>
      <c r="BJ42" s="635"/>
      <c r="BK42" s="635"/>
      <c r="BL42" s="635"/>
      <c r="BM42" s="635"/>
      <c r="BN42" s="635"/>
      <c r="BO42" s="635"/>
      <c r="BP42" s="635"/>
      <c r="BQ42" s="635"/>
      <c r="BR42" s="635"/>
      <c r="BS42" s="635"/>
      <c r="BT42" s="635"/>
      <c r="BU42" s="635"/>
      <c r="BV42" s="179"/>
      <c r="BW42" s="634" t="str">
        <f t="shared" si="2"/>
        <v/>
      </c>
      <c r="BX42" s="634"/>
      <c r="BY42" s="635" t="str">
        <f>IF('各会計、関係団体の財政状況及び健全化判断比率'!B76="","",'各会計、関係団体の財政状況及び健全化判断比率'!B76)</f>
        <v/>
      </c>
      <c r="BZ42" s="635"/>
      <c r="CA42" s="635"/>
      <c r="CB42" s="635"/>
      <c r="CC42" s="635"/>
      <c r="CD42" s="635"/>
      <c r="CE42" s="635"/>
      <c r="CF42" s="635"/>
      <c r="CG42" s="635"/>
      <c r="CH42" s="635"/>
      <c r="CI42" s="635"/>
      <c r="CJ42" s="635"/>
      <c r="CK42" s="635"/>
      <c r="CL42" s="635"/>
      <c r="CM42" s="635"/>
      <c r="CN42" s="179"/>
      <c r="CO42" s="634" t="str">
        <f t="shared" si="3"/>
        <v/>
      </c>
      <c r="CP42" s="634"/>
      <c r="CQ42" s="635" t="str">
        <f>IF('各会計、関係団体の財政状況及び健全化判断比率'!BS15="","",'各会計、関係団体の財政状況及び健全化判断比率'!BS15)</f>
        <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
      </c>
      <c r="DH42" s="636"/>
      <c r="DI42" s="206"/>
    </row>
    <row r="43" spans="1:113" ht="32.25" customHeight="1" x14ac:dyDescent="0.2">
      <c r="B43" s="203"/>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79"/>
      <c r="U43" s="634" t="str">
        <f t="shared" si="4"/>
        <v/>
      </c>
      <c r="V43" s="634"/>
      <c r="W43" s="635"/>
      <c r="X43" s="635"/>
      <c r="Y43" s="635"/>
      <c r="Z43" s="635"/>
      <c r="AA43" s="635"/>
      <c r="AB43" s="635"/>
      <c r="AC43" s="635"/>
      <c r="AD43" s="635"/>
      <c r="AE43" s="635"/>
      <c r="AF43" s="635"/>
      <c r="AG43" s="635"/>
      <c r="AH43" s="635"/>
      <c r="AI43" s="635"/>
      <c r="AJ43" s="635"/>
      <c r="AK43" s="635"/>
      <c r="AL43" s="179"/>
      <c r="AM43" s="634" t="str">
        <f t="shared" si="0"/>
        <v/>
      </c>
      <c r="AN43" s="634"/>
      <c r="AO43" s="635"/>
      <c r="AP43" s="635"/>
      <c r="AQ43" s="635"/>
      <c r="AR43" s="635"/>
      <c r="AS43" s="635"/>
      <c r="AT43" s="635"/>
      <c r="AU43" s="635"/>
      <c r="AV43" s="635"/>
      <c r="AW43" s="635"/>
      <c r="AX43" s="635"/>
      <c r="AY43" s="635"/>
      <c r="AZ43" s="635"/>
      <c r="BA43" s="635"/>
      <c r="BB43" s="635"/>
      <c r="BC43" s="635"/>
      <c r="BD43" s="179"/>
      <c r="BE43" s="634" t="str">
        <f t="shared" si="1"/>
        <v/>
      </c>
      <c r="BF43" s="634"/>
      <c r="BG43" s="635"/>
      <c r="BH43" s="635"/>
      <c r="BI43" s="635"/>
      <c r="BJ43" s="635"/>
      <c r="BK43" s="635"/>
      <c r="BL43" s="635"/>
      <c r="BM43" s="635"/>
      <c r="BN43" s="635"/>
      <c r="BO43" s="635"/>
      <c r="BP43" s="635"/>
      <c r="BQ43" s="635"/>
      <c r="BR43" s="635"/>
      <c r="BS43" s="635"/>
      <c r="BT43" s="635"/>
      <c r="BU43" s="635"/>
      <c r="BV43" s="179"/>
      <c r="BW43" s="634" t="str">
        <f t="shared" si="2"/>
        <v/>
      </c>
      <c r="BX43" s="634"/>
      <c r="BY43" s="635" t="str">
        <f>IF('各会計、関係団体の財政状況及び健全化判断比率'!B77="","",'各会計、関係団体の財政状況及び健全化判断比率'!B77)</f>
        <v/>
      </c>
      <c r="BZ43" s="635"/>
      <c r="CA43" s="635"/>
      <c r="CB43" s="635"/>
      <c r="CC43" s="635"/>
      <c r="CD43" s="635"/>
      <c r="CE43" s="635"/>
      <c r="CF43" s="635"/>
      <c r="CG43" s="635"/>
      <c r="CH43" s="635"/>
      <c r="CI43" s="635"/>
      <c r="CJ43" s="635"/>
      <c r="CK43" s="635"/>
      <c r="CL43" s="635"/>
      <c r="CM43" s="635"/>
      <c r="CN43" s="179"/>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193</v>
      </c>
      <c r="E46" s="637" t="s">
        <v>194</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x14ac:dyDescent="0.2">
      <c r="E47" s="637" t="s">
        <v>195</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x14ac:dyDescent="0.2">
      <c r="E48" s="637" t="s">
        <v>196</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x14ac:dyDescent="0.2">
      <c r="E49" s="638" t="s">
        <v>197</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x14ac:dyDescent="0.2">
      <c r="E50" s="637" t="s">
        <v>198</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x14ac:dyDescent="0.2">
      <c r="E51" s="637" t="s">
        <v>199</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x14ac:dyDescent="0.2">
      <c r="E52" s="637" t="s">
        <v>200</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x14ac:dyDescent="0.2">
      <c r="E53" s="637" t="s">
        <v>201</v>
      </c>
      <c r="F53" s="637"/>
      <c r="G53" s="637"/>
      <c r="H53" s="637"/>
      <c r="I53" s="637"/>
      <c r="J53" s="637"/>
      <c r="K53" s="637"/>
      <c r="L53" s="637"/>
      <c r="M53" s="637"/>
      <c r="N53" s="637"/>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7"/>
      <c r="AP53" s="637"/>
      <c r="AQ53" s="637"/>
      <c r="AR53" s="637"/>
      <c r="AS53" s="637"/>
      <c r="AT53" s="637"/>
      <c r="AU53" s="637"/>
      <c r="AV53" s="637"/>
      <c r="AW53" s="637"/>
      <c r="AX53" s="637"/>
      <c r="AY53" s="637"/>
      <c r="AZ53" s="637"/>
      <c r="BA53" s="637"/>
      <c r="BB53" s="637"/>
      <c r="BC53" s="637"/>
      <c r="BD53" s="637"/>
      <c r="BE53" s="637"/>
      <c r="BF53" s="637"/>
      <c r="BG53" s="637"/>
      <c r="BH53" s="637"/>
      <c r="BI53" s="637"/>
      <c r="BJ53" s="637"/>
      <c r="BK53" s="637"/>
      <c r="BL53" s="637"/>
      <c r="BM53" s="637"/>
      <c r="BN53" s="637"/>
      <c r="BO53" s="637"/>
      <c r="BP53" s="637"/>
      <c r="BQ53" s="637"/>
      <c r="BR53" s="637"/>
      <c r="BS53" s="637"/>
      <c r="BT53" s="637"/>
      <c r="BU53" s="637"/>
      <c r="BV53" s="637"/>
      <c r="BW53" s="637"/>
      <c r="BX53" s="637"/>
      <c r="BY53" s="637"/>
      <c r="BZ53" s="637"/>
      <c r="CA53" s="637"/>
      <c r="CB53" s="637"/>
      <c r="CC53" s="637"/>
      <c r="CD53" s="637"/>
      <c r="CE53" s="637"/>
      <c r="CF53" s="637"/>
      <c r="CG53" s="637"/>
      <c r="CH53" s="637"/>
      <c r="CI53" s="637"/>
      <c r="CJ53" s="637"/>
      <c r="CK53" s="637"/>
      <c r="CL53" s="637"/>
      <c r="CM53" s="637"/>
      <c r="CN53" s="637"/>
      <c r="CO53" s="637"/>
      <c r="CP53" s="637"/>
      <c r="CQ53" s="637"/>
      <c r="CR53" s="637"/>
      <c r="CS53" s="637"/>
      <c r="CT53" s="637"/>
      <c r="CU53" s="637"/>
      <c r="CV53" s="637"/>
      <c r="CW53" s="637"/>
      <c r="CX53" s="637"/>
      <c r="CY53" s="637"/>
      <c r="CZ53" s="637"/>
      <c r="DA53" s="637"/>
      <c r="DB53" s="637"/>
      <c r="DC53" s="637"/>
      <c r="DD53" s="637"/>
      <c r="DE53" s="637"/>
      <c r="DF53" s="637"/>
      <c r="DG53" s="637"/>
      <c r="DH53" s="637"/>
      <c r="DI53" s="637"/>
    </row>
    <row r="54" spans="5:113" x14ac:dyDescent="0.2"/>
    <row r="55" spans="5:113" x14ac:dyDescent="0.2"/>
    <row r="56" spans="5:113" x14ac:dyDescent="0.2"/>
  </sheetData>
  <sheetProtection algorithmName="SHA-512" hashValue="n7wfT0CZuxgtRL4zhdjftiCKWwsI4rVezG1Fj1FnI+/ae9QxXnFnxkqyU35kT79xUSgX9bfNcV8k+DgVF33Mpw==" saltValue="SbSZA0ntdZRKeDVLHnik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8" t="s">
        <v>532</v>
      </c>
      <c r="D34" s="1188"/>
      <c r="E34" s="1189"/>
      <c r="F34" s="32">
        <v>13.82</v>
      </c>
      <c r="G34" s="33">
        <v>14.44</v>
      </c>
      <c r="H34" s="33">
        <v>14.52</v>
      </c>
      <c r="I34" s="33">
        <v>14.99</v>
      </c>
      <c r="J34" s="34">
        <v>14.22</v>
      </c>
      <c r="K34" s="22"/>
      <c r="L34" s="22"/>
      <c r="M34" s="22"/>
      <c r="N34" s="22"/>
      <c r="O34" s="22"/>
      <c r="P34" s="22"/>
    </row>
    <row r="35" spans="1:16" ht="39" customHeight="1" x14ac:dyDescent="0.2">
      <c r="A35" s="22"/>
      <c r="B35" s="35"/>
      <c r="C35" s="1182" t="s">
        <v>533</v>
      </c>
      <c r="D35" s="1183"/>
      <c r="E35" s="1184"/>
      <c r="F35" s="36">
        <v>6.46</v>
      </c>
      <c r="G35" s="37">
        <v>5.24</v>
      </c>
      <c r="H35" s="37">
        <v>5.65</v>
      </c>
      <c r="I35" s="37">
        <v>7.31</v>
      </c>
      <c r="J35" s="38">
        <v>8.01</v>
      </c>
      <c r="K35" s="22"/>
      <c r="L35" s="22"/>
      <c r="M35" s="22"/>
      <c r="N35" s="22"/>
      <c r="O35" s="22"/>
      <c r="P35" s="22"/>
    </row>
    <row r="36" spans="1:16" ht="39" customHeight="1" x14ac:dyDescent="0.2">
      <c r="A36" s="22"/>
      <c r="B36" s="35"/>
      <c r="C36" s="1182" t="s">
        <v>534</v>
      </c>
      <c r="D36" s="1183"/>
      <c r="E36" s="1184"/>
      <c r="F36" s="36">
        <v>1.31</v>
      </c>
      <c r="G36" s="37">
        <v>1.8</v>
      </c>
      <c r="H36" s="37">
        <v>1.83</v>
      </c>
      <c r="I36" s="37">
        <v>1.28</v>
      </c>
      <c r="J36" s="38">
        <v>1.72</v>
      </c>
      <c r="K36" s="22"/>
      <c r="L36" s="22"/>
      <c r="M36" s="22"/>
      <c r="N36" s="22"/>
      <c r="O36" s="22"/>
      <c r="P36" s="22"/>
    </row>
    <row r="37" spans="1:16" ht="39" customHeight="1" x14ac:dyDescent="0.2">
      <c r="A37" s="22"/>
      <c r="B37" s="35"/>
      <c r="C37" s="1182" t="s">
        <v>535</v>
      </c>
      <c r="D37" s="1183"/>
      <c r="E37" s="1184"/>
      <c r="F37" s="36" t="s">
        <v>487</v>
      </c>
      <c r="G37" s="37" t="s">
        <v>487</v>
      </c>
      <c r="H37" s="37" t="s">
        <v>487</v>
      </c>
      <c r="I37" s="37" t="s">
        <v>487</v>
      </c>
      <c r="J37" s="38">
        <v>0.56999999999999995</v>
      </c>
      <c r="K37" s="22"/>
      <c r="L37" s="22"/>
      <c r="M37" s="22"/>
      <c r="N37" s="22"/>
      <c r="O37" s="22"/>
      <c r="P37" s="22"/>
    </row>
    <row r="38" spans="1:16" ht="39" customHeight="1" x14ac:dyDescent="0.2">
      <c r="A38" s="22"/>
      <c r="B38" s="35"/>
      <c r="C38" s="1182" t="s">
        <v>536</v>
      </c>
      <c r="D38" s="1183"/>
      <c r="E38" s="1184"/>
      <c r="F38" s="36">
        <v>0.43</v>
      </c>
      <c r="G38" s="37">
        <v>0.56999999999999995</v>
      </c>
      <c r="H38" s="37">
        <v>2.39</v>
      </c>
      <c r="I38" s="37">
        <v>0.43</v>
      </c>
      <c r="J38" s="38">
        <v>0.19</v>
      </c>
      <c r="K38" s="22"/>
      <c r="L38" s="22"/>
      <c r="M38" s="22"/>
      <c r="N38" s="22"/>
      <c r="O38" s="22"/>
      <c r="P38" s="22"/>
    </row>
    <row r="39" spans="1:16" ht="39" customHeight="1" x14ac:dyDescent="0.2">
      <c r="A39" s="22"/>
      <c r="B39" s="35"/>
      <c r="C39" s="1182" t="s">
        <v>537</v>
      </c>
      <c r="D39" s="1183"/>
      <c r="E39" s="1184"/>
      <c r="F39" s="36">
        <v>0.3</v>
      </c>
      <c r="G39" s="37">
        <v>0.28999999999999998</v>
      </c>
      <c r="H39" s="37">
        <v>0.53</v>
      </c>
      <c r="I39" s="37">
        <v>0.27</v>
      </c>
      <c r="J39" s="38">
        <v>0.18</v>
      </c>
      <c r="K39" s="22"/>
      <c r="L39" s="22"/>
      <c r="M39" s="22"/>
      <c r="N39" s="22"/>
      <c r="O39" s="22"/>
      <c r="P39" s="22"/>
    </row>
    <row r="40" spans="1:16" ht="39" customHeight="1" x14ac:dyDescent="0.2">
      <c r="A40" s="22"/>
      <c r="B40" s="35"/>
      <c r="C40" s="1182" t="s">
        <v>538</v>
      </c>
      <c r="D40" s="1183"/>
      <c r="E40" s="1184"/>
      <c r="F40" s="36">
        <v>0.1</v>
      </c>
      <c r="G40" s="37">
        <v>0.03</v>
      </c>
      <c r="H40" s="37">
        <v>0.04</v>
      </c>
      <c r="I40" s="37">
        <v>0.04</v>
      </c>
      <c r="J40" s="38">
        <v>0.12</v>
      </c>
      <c r="K40" s="22"/>
      <c r="L40" s="22"/>
      <c r="M40" s="22"/>
      <c r="N40" s="22"/>
      <c r="O40" s="22"/>
      <c r="P40" s="22"/>
    </row>
    <row r="41" spans="1:16" ht="39" customHeight="1" x14ac:dyDescent="0.2">
      <c r="A41" s="22"/>
      <c r="B41" s="35"/>
      <c r="C41" s="1182"/>
      <c r="D41" s="1183"/>
      <c r="E41" s="1184"/>
      <c r="F41" s="36"/>
      <c r="G41" s="37"/>
      <c r="H41" s="37"/>
      <c r="I41" s="37"/>
      <c r="J41" s="38"/>
      <c r="K41" s="22"/>
      <c r="L41" s="22"/>
      <c r="M41" s="22"/>
      <c r="N41" s="22"/>
      <c r="O41" s="22"/>
      <c r="P41" s="22"/>
    </row>
    <row r="42" spans="1:16" ht="39" customHeight="1" x14ac:dyDescent="0.2">
      <c r="A42" s="22"/>
      <c r="B42" s="39"/>
      <c r="C42" s="1182" t="s">
        <v>539</v>
      </c>
      <c r="D42" s="1183"/>
      <c r="E42" s="1184"/>
      <c r="F42" s="36" t="s">
        <v>487</v>
      </c>
      <c r="G42" s="37" t="s">
        <v>487</v>
      </c>
      <c r="H42" s="37" t="s">
        <v>487</v>
      </c>
      <c r="I42" s="37" t="s">
        <v>487</v>
      </c>
      <c r="J42" s="38" t="s">
        <v>487</v>
      </c>
      <c r="K42" s="22"/>
      <c r="L42" s="22"/>
      <c r="M42" s="22"/>
      <c r="N42" s="22"/>
      <c r="O42" s="22"/>
      <c r="P42" s="22"/>
    </row>
    <row r="43" spans="1:16" ht="39" customHeight="1" thickBot="1" x14ac:dyDescent="0.25">
      <c r="A43" s="22"/>
      <c r="B43" s="40"/>
      <c r="C43" s="1185" t="s">
        <v>540</v>
      </c>
      <c r="D43" s="1186"/>
      <c r="E43" s="1187"/>
      <c r="F43" s="41">
        <v>0.16</v>
      </c>
      <c r="G43" s="42">
        <v>0.16</v>
      </c>
      <c r="H43" s="42">
        <v>0.06</v>
      </c>
      <c r="I43" s="42">
        <v>0.31</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2zfDpCYiqTsz4dYWz0fN75UJQLMFFf8+FNUe8BjVugEy2VsQ6G+aCzfHPM4RISy66lXXxlDWNanZK36dRPhMQ==" saltValue="o1kP8TskwYpL9l4ZI/qb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90" t="s">
        <v>9</v>
      </c>
      <c r="C45" s="1191"/>
      <c r="D45" s="58"/>
      <c r="E45" s="1196" t="s">
        <v>10</v>
      </c>
      <c r="F45" s="1196"/>
      <c r="G45" s="1196"/>
      <c r="H45" s="1196"/>
      <c r="I45" s="1196"/>
      <c r="J45" s="1197"/>
      <c r="K45" s="59">
        <v>551</v>
      </c>
      <c r="L45" s="60">
        <v>602</v>
      </c>
      <c r="M45" s="60">
        <v>630</v>
      </c>
      <c r="N45" s="60">
        <v>678</v>
      </c>
      <c r="O45" s="61">
        <v>745</v>
      </c>
      <c r="P45" s="48"/>
      <c r="Q45" s="48"/>
      <c r="R45" s="48"/>
      <c r="S45" s="48"/>
      <c r="T45" s="48"/>
      <c r="U45" s="48"/>
    </row>
    <row r="46" spans="1:21" ht="30.75" customHeight="1" x14ac:dyDescent="0.2">
      <c r="A46" s="48"/>
      <c r="B46" s="1192"/>
      <c r="C46" s="1193"/>
      <c r="D46" s="62"/>
      <c r="E46" s="1198" t="s">
        <v>11</v>
      </c>
      <c r="F46" s="1198"/>
      <c r="G46" s="1198"/>
      <c r="H46" s="1198"/>
      <c r="I46" s="1198"/>
      <c r="J46" s="1199"/>
      <c r="K46" s="63" t="s">
        <v>487</v>
      </c>
      <c r="L46" s="64" t="s">
        <v>487</v>
      </c>
      <c r="M46" s="64" t="s">
        <v>487</v>
      </c>
      <c r="N46" s="64" t="s">
        <v>487</v>
      </c>
      <c r="O46" s="65" t="s">
        <v>487</v>
      </c>
      <c r="P46" s="48"/>
      <c r="Q46" s="48"/>
      <c r="R46" s="48"/>
      <c r="S46" s="48"/>
      <c r="T46" s="48"/>
      <c r="U46" s="48"/>
    </row>
    <row r="47" spans="1:21" ht="30.75" customHeight="1" x14ac:dyDescent="0.2">
      <c r="A47" s="48"/>
      <c r="B47" s="1192"/>
      <c r="C47" s="1193"/>
      <c r="D47" s="62"/>
      <c r="E47" s="1198" t="s">
        <v>12</v>
      </c>
      <c r="F47" s="1198"/>
      <c r="G47" s="1198"/>
      <c r="H47" s="1198"/>
      <c r="I47" s="1198"/>
      <c r="J47" s="1199"/>
      <c r="K47" s="63" t="s">
        <v>487</v>
      </c>
      <c r="L47" s="64" t="s">
        <v>487</v>
      </c>
      <c r="M47" s="64" t="s">
        <v>487</v>
      </c>
      <c r="N47" s="64" t="s">
        <v>487</v>
      </c>
      <c r="O47" s="65" t="s">
        <v>487</v>
      </c>
      <c r="P47" s="48"/>
      <c r="Q47" s="48"/>
      <c r="R47" s="48"/>
      <c r="S47" s="48"/>
      <c r="T47" s="48"/>
      <c r="U47" s="48"/>
    </row>
    <row r="48" spans="1:21" ht="30.75" customHeight="1" x14ac:dyDescent="0.2">
      <c r="A48" s="48"/>
      <c r="B48" s="1192"/>
      <c r="C48" s="1193"/>
      <c r="D48" s="62"/>
      <c r="E48" s="1198" t="s">
        <v>13</v>
      </c>
      <c r="F48" s="1198"/>
      <c r="G48" s="1198"/>
      <c r="H48" s="1198"/>
      <c r="I48" s="1198"/>
      <c r="J48" s="1199"/>
      <c r="K48" s="63">
        <v>59</v>
      </c>
      <c r="L48" s="64">
        <v>61</v>
      </c>
      <c r="M48" s="64">
        <v>63</v>
      </c>
      <c r="N48" s="64">
        <v>63</v>
      </c>
      <c r="O48" s="65">
        <v>67</v>
      </c>
      <c r="P48" s="48"/>
      <c r="Q48" s="48"/>
      <c r="R48" s="48"/>
      <c r="S48" s="48"/>
      <c r="T48" s="48"/>
      <c r="U48" s="48"/>
    </row>
    <row r="49" spans="1:21" ht="30.75" customHeight="1" x14ac:dyDescent="0.2">
      <c r="A49" s="48"/>
      <c r="B49" s="1192"/>
      <c r="C49" s="1193"/>
      <c r="D49" s="62"/>
      <c r="E49" s="1198" t="s">
        <v>14</v>
      </c>
      <c r="F49" s="1198"/>
      <c r="G49" s="1198"/>
      <c r="H49" s="1198"/>
      <c r="I49" s="1198"/>
      <c r="J49" s="1199"/>
      <c r="K49" s="63">
        <v>80</v>
      </c>
      <c r="L49" s="64">
        <v>70</v>
      </c>
      <c r="M49" s="64">
        <v>28</v>
      </c>
      <c r="N49" s="64">
        <v>25</v>
      </c>
      <c r="O49" s="65">
        <v>87</v>
      </c>
      <c r="P49" s="48"/>
      <c r="Q49" s="48"/>
      <c r="R49" s="48"/>
      <c r="S49" s="48"/>
      <c r="T49" s="48"/>
      <c r="U49" s="48"/>
    </row>
    <row r="50" spans="1:21" ht="30.75" customHeight="1" x14ac:dyDescent="0.2">
      <c r="A50" s="48"/>
      <c r="B50" s="1192"/>
      <c r="C50" s="1193"/>
      <c r="D50" s="62"/>
      <c r="E50" s="1198" t="s">
        <v>15</v>
      </c>
      <c r="F50" s="1198"/>
      <c r="G50" s="1198"/>
      <c r="H50" s="1198"/>
      <c r="I50" s="1198"/>
      <c r="J50" s="1199"/>
      <c r="K50" s="63">
        <v>1</v>
      </c>
      <c r="L50" s="64">
        <v>1</v>
      </c>
      <c r="M50" s="64">
        <v>1</v>
      </c>
      <c r="N50" s="64">
        <v>1</v>
      </c>
      <c r="O50" s="65">
        <v>13</v>
      </c>
      <c r="P50" s="48"/>
      <c r="Q50" s="48"/>
      <c r="R50" s="48"/>
      <c r="S50" s="48"/>
      <c r="T50" s="48"/>
      <c r="U50" s="48"/>
    </row>
    <row r="51" spans="1:21" ht="30.75" customHeight="1" x14ac:dyDescent="0.2">
      <c r="A51" s="48"/>
      <c r="B51" s="1194"/>
      <c r="C51" s="1195"/>
      <c r="D51" s="66"/>
      <c r="E51" s="1198" t="s">
        <v>16</v>
      </c>
      <c r="F51" s="1198"/>
      <c r="G51" s="1198"/>
      <c r="H51" s="1198"/>
      <c r="I51" s="1198"/>
      <c r="J51" s="1199"/>
      <c r="K51" s="63" t="s">
        <v>487</v>
      </c>
      <c r="L51" s="64" t="s">
        <v>487</v>
      </c>
      <c r="M51" s="64" t="s">
        <v>487</v>
      </c>
      <c r="N51" s="64" t="s">
        <v>487</v>
      </c>
      <c r="O51" s="65" t="s">
        <v>487</v>
      </c>
      <c r="P51" s="48"/>
      <c r="Q51" s="48"/>
      <c r="R51" s="48"/>
      <c r="S51" s="48"/>
      <c r="T51" s="48"/>
      <c r="U51" s="48"/>
    </row>
    <row r="52" spans="1:21" ht="30.75" customHeight="1" x14ac:dyDescent="0.2">
      <c r="A52" s="48"/>
      <c r="B52" s="1200" t="s">
        <v>17</v>
      </c>
      <c r="C52" s="1201"/>
      <c r="D52" s="66"/>
      <c r="E52" s="1198" t="s">
        <v>18</v>
      </c>
      <c r="F52" s="1198"/>
      <c r="G52" s="1198"/>
      <c r="H52" s="1198"/>
      <c r="I52" s="1198"/>
      <c r="J52" s="1199"/>
      <c r="K52" s="63">
        <v>453</v>
      </c>
      <c r="L52" s="64">
        <v>461</v>
      </c>
      <c r="M52" s="64">
        <v>467</v>
      </c>
      <c r="N52" s="64">
        <v>472</v>
      </c>
      <c r="O52" s="65">
        <v>480</v>
      </c>
      <c r="P52" s="48"/>
      <c r="Q52" s="48"/>
      <c r="R52" s="48"/>
      <c r="S52" s="48"/>
      <c r="T52" s="48"/>
      <c r="U52" s="48"/>
    </row>
    <row r="53" spans="1:21" ht="30.75" customHeight="1" thickBot="1" x14ac:dyDescent="0.25">
      <c r="A53" s="48"/>
      <c r="B53" s="1202" t="s">
        <v>19</v>
      </c>
      <c r="C53" s="1203"/>
      <c r="D53" s="67"/>
      <c r="E53" s="1204" t="s">
        <v>20</v>
      </c>
      <c r="F53" s="1204"/>
      <c r="G53" s="1204"/>
      <c r="H53" s="1204"/>
      <c r="I53" s="1204"/>
      <c r="J53" s="1205"/>
      <c r="K53" s="68">
        <v>238</v>
      </c>
      <c r="L53" s="69">
        <v>273</v>
      </c>
      <c r="M53" s="69">
        <v>255</v>
      </c>
      <c r="N53" s="69">
        <v>295</v>
      </c>
      <c r="O53" s="70">
        <v>432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206" t="s">
        <v>24</v>
      </c>
      <c r="C58" s="1207"/>
      <c r="D58" s="1212" t="s">
        <v>25</v>
      </c>
      <c r="E58" s="1213"/>
      <c r="F58" s="1213"/>
      <c r="G58" s="1213"/>
      <c r="H58" s="1213"/>
      <c r="I58" s="1213"/>
      <c r="J58" s="1214"/>
      <c r="K58" s="83" t="s">
        <v>558</v>
      </c>
      <c r="L58" s="84" t="s">
        <v>558</v>
      </c>
      <c r="M58" s="84" t="s">
        <v>558</v>
      </c>
      <c r="N58" s="84" t="s">
        <v>558</v>
      </c>
      <c r="O58" s="85" t="s">
        <v>558</v>
      </c>
    </row>
    <row r="59" spans="1:21" ht="31.5" customHeight="1" x14ac:dyDescent="0.2">
      <c r="B59" s="1208"/>
      <c r="C59" s="1209"/>
      <c r="D59" s="1215" t="s">
        <v>26</v>
      </c>
      <c r="E59" s="1216"/>
      <c r="F59" s="1216"/>
      <c r="G59" s="1216"/>
      <c r="H59" s="1216"/>
      <c r="I59" s="1216"/>
      <c r="J59" s="1217"/>
      <c r="K59" s="86" t="s">
        <v>558</v>
      </c>
      <c r="L59" s="87" t="s">
        <v>558</v>
      </c>
      <c r="M59" s="87" t="s">
        <v>558</v>
      </c>
      <c r="N59" s="87" t="s">
        <v>558</v>
      </c>
      <c r="O59" s="88" t="s">
        <v>558</v>
      </c>
    </row>
    <row r="60" spans="1:21" ht="31.5" customHeight="1" thickBot="1" x14ac:dyDescent="0.25">
      <c r="B60" s="1210"/>
      <c r="C60" s="1211"/>
      <c r="D60" s="1218" t="s">
        <v>27</v>
      </c>
      <c r="E60" s="1219"/>
      <c r="F60" s="1219"/>
      <c r="G60" s="1219"/>
      <c r="H60" s="1219"/>
      <c r="I60" s="1219"/>
      <c r="J60" s="1220"/>
      <c r="K60" s="89" t="s">
        <v>558</v>
      </c>
      <c r="L60" s="90" t="s">
        <v>558</v>
      </c>
      <c r="M60" s="90" t="s">
        <v>558</v>
      </c>
      <c r="N60" s="90" t="s">
        <v>558</v>
      </c>
      <c r="O60" s="91" t="s">
        <v>558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g1ipfjXQh/RBNhq33uLIaKqkXQ1MWJBEas9kBMc94sZUd6XorTVwW72VWXKLgf2PYjmONFxY9NnvP7e5me/2w==" saltValue="ywyw1JQYrHLzOGdCZRms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1" t="s">
        <v>30</v>
      </c>
      <c r="C41" s="1222"/>
      <c r="D41" s="105"/>
      <c r="E41" s="1227" t="s">
        <v>31</v>
      </c>
      <c r="F41" s="1227"/>
      <c r="G41" s="1227"/>
      <c r="H41" s="1228"/>
      <c r="I41" s="353">
        <v>6782</v>
      </c>
      <c r="J41" s="354">
        <v>7321</v>
      </c>
      <c r="K41" s="354">
        <v>7454</v>
      </c>
      <c r="L41" s="354">
        <v>6955</v>
      </c>
      <c r="M41" s="355">
        <v>6357</v>
      </c>
    </row>
    <row r="42" spans="2:13" ht="27.75" customHeight="1" x14ac:dyDescent="0.2">
      <c r="B42" s="1223"/>
      <c r="C42" s="1224"/>
      <c r="D42" s="106"/>
      <c r="E42" s="1229" t="s">
        <v>32</v>
      </c>
      <c r="F42" s="1229"/>
      <c r="G42" s="1229"/>
      <c r="H42" s="1230"/>
      <c r="I42" s="356">
        <v>4</v>
      </c>
      <c r="J42" s="357">
        <v>2</v>
      </c>
      <c r="K42" s="357">
        <v>1</v>
      </c>
      <c r="L42" s="357" t="s">
        <v>487</v>
      </c>
      <c r="M42" s="358">
        <v>1511</v>
      </c>
    </row>
    <row r="43" spans="2:13" ht="27.75" customHeight="1" x14ac:dyDescent="0.2">
      <c r="B43" s="1223"/>
      <c r="C43" s="1224"/>
      <c r="D43" s="106"/>
      <c r="E43" s="1229" t="s">
        <v>33</v>
      </c>
      <c r="F43" s="1229"/>
      <c r="G43" s="1229"/>
      <c r="H43" s="1230"/>
      <c r="I43" s="356">
        <v>576</v>
      </c>
      <c r="J43" s="357">
        <v>574</v>
      </c>
      <c r="K43" s="357">
        <v>580</v>
      </c>
      <c r="L43" s="357">
        <v>580</v>
      </c>
      <c r="M43" s="358">
        <v>564</v>
      </c>
    </row>
    <row r="44" spans="2:13" ht="27.75" customHeight="1" x14ac:dyDescent="0.2">
      <c r="B44" s="1223"/>
      <c r="C44" s="1224"/>
      <c r="D44" s="106"/>
      <c r="E44" s="1229" t="s">
        <v>34</v>
      </c>
      <c r="F44" s="1229"/>
      <c r="G44" s="1229"/>
      <c r="H44" s="1230"/>
      <c r="I44" s="356">
        <v>243</v>
      </c>
      <c r="J44" s="357">
        <v>437</v>
      </c>
      <c r="K44" s="357">
        <v>1317</v>
      </c>
      <c r="L44" s="357">
        <v>2387</v>
      </c>
      <c r="M44" s="358">
        <v>2369</v>
      </c>
    </row>
    <row r="45" spans="2:13" ht="27.75" customHeight="1" x14ac:dyDescent="0.2">
      <c r="B45" s="1223"/>
      <c r="C45" s="1224"/>
      <c r="D45" s="106"/>
      <c r="E45" s="1229" t="s">
        <v>35</v>
      </c>
      <c r="F45" s="1229"/>
      <c r="G45" s="1229"/>
      <c r="H45" s="1230"/>
      <c r="I45" s="356">
        <v>2280</v>
      </c>
      <c r="J45" s="357">
        <v>2182</v>
      </c>
      <c r="K45" s="357">
        <v>2184</v>
      </c>
      <c r="L45" s="357">
        <v>2084</v>
      </c>
      <c r="M45" s="358">
        <v>2012</v>
      </c>
    </row>
    <row r="46" spans="2:13" ht="27.75" customHeight="1" x14ac:dyDescent="0.2">
      <c r="B46" s="1223"/>
      <c r="C46" s="1224"/>
      <c r="D46" s="107"/>
      <c r="E46" s="1229" t="s">
        <v>36</v>
      </c>
      <c r="F46" s="1229"/>
      <c r="G46" s="1229"/>
      <c r="H46" s="1230"/>
      <c r="I46" s="356" t="s">
        <v>487</v>
      </c>
      <c r="J46" s="357" t="s">
        <v>487</v>
      </c>
      <c r="K46" s="357" t="s">
        <v>487</v>
      </c>
      <c r="L46" s="357" t="s">
        <v>487</v>
      </c>
      <c r="M46" s="358" t="s">
        <v>487</v>
      </c>
    </row>
    <row r="47" spans="2:13" ht="27.75" customHeight="1" x14ac:dyDescent="0.2">
      <c r="B47" s="1223"/>
      <c r="C47" s="1224"/>
      <c r="D47" s="108"/>
      <c r="E47" s="1231" t="s">
        <v>37</v>
      </c>
      <c r="F47" s="1232"/>
      <c r="G47" s="1232"/>
      <c r="H47" s="1233"/>
      <c r="I47" s="356" t="s">
        <v>487</v>
      </c>
      <c r="J47" s="357" t="s">
        <v>487</v>
      </c>
      <c r="K47" s="357" t="s">
        <v>487</v>
      </c>
      <c r="L47" s="357" t="s">
        <v>487</v>
      </c>
      <c r="M47" s="358" t="s">
        <v>487</v>
      </c>
    </row>
    <row r="48" spans="2:13" ht="27.75" customHeight="1" x14ac:dyDescent="0.2">
      <c r="B48" s="1223"/>
      <c r="C48" s="1224"/>
      <c r="D48" s="106"/>
      <c r="E48" s="1229" t="s">
        <v>38</v>
      </c>
      <c r="F48" s="1229"/>
      <c r="G48" s="1229"/>
      <c r="H48" s="1230"/>
      <c r="I48" s="356" t="s">
        <v>487</v>
      </c>
      <c r="J48" s="357" t="s">
        <v>487</v>
      </c>
      <c r="K48" s="357" t="s">
        <v>487</v>
      </c>
      <c r="L48" s="357" t="s">
        <v>487</v>
      </c>
      <c r="M48" s="358" t="s">
        <v>487</v>
      </c>
    </row>
    <row r="49" spans="2:13" ht="27.75" customHeight="1" x14ac:dyDescent="0.2">
      <c r="B49" s="1225"/>
      <c r="C49" s="1226"/>
      <c r="D49" s="106"/>
      <c r="E49" s="1229" t="s">
        <v>39</v>
      </c>
      <c r="F49" s="1229"/>
      <c r="G49" s="1229"/>
      <c r="H49" s="1230"/>
      <c r="I49" s="356" t="s">
        <v>487</v>
      </c>
      <c r="J49" s="357" t="s">
        <v>487</v>
      </c>
      <c r="K49" s="357" t="s">
        <v>487</v>
      </c>
      <c r="L49" s="357" t="s">
        <v>487</v>
      </c>
      <c r="M49" s="358" t="s">
        <v>487</v>
      </c>
    </row>
    <row r="50" spans="2:13" ht="27.75" customHeight="1" x14ac:dyDescent="0.2">
      <c r="B50" s="1234" t="s">
        <v>40</v>
      </c>
      <c r="C50" s="1235"/>
      <c r="D50" s="109"/>
      <c r="E50" s="1229" t="s">
        <v>41</v>
      </c>
      <c r="F50" s="1229"/>
      <c r="G50" s="1229"/>
      <c r="H50" s="1230"/>
      <c r="I50" s="356">
        <v>3052</v>
      </c>
      <c r="J50" s="357">
        <v>2830</v>
      </c>
      <c r="K50" s="357">
        <v>2822</v>
      </c>
      <c r="L50" s="357">
        <v>3264</v>
      </c>
      <c r="M50" s="358">
        <v>3397</v>
      </c>
    </row>
    <row r="51" spans="2:13" ht="27.75" customHeight="1" x14ac:dyDescent="0.2">
      <c r="B51" s="1223"/>
      <c r="C51" s="1224"/>
      <c r="D51" s="106"/>
      <c r="E51" s="1229" t="s">
        <v>42</v>
      </c>
      <c r="F51" s="1229"/>
      <c r="G51" s="1229"/>
      <c r="H51" s="1230"/>
      <c r="I51" s="356" t="s">
        <v>487</v>
      </c>
      <c r="J51" s="357" t="s">
        <v>487</v>
      </c>
      <c r="K51" s="357" t="s">
        <v>487</v>
      </c>
      <c r="L51" s="357" t="s">
        <v>487</v>
      </c>
      <c r="M51" s="358">
        <v>355</v>
      </c>
    </row>
    <row r="52" spans="2:13" ht="27.75" customHeight="1" x14ac:dyDescent="0.2">
      <c r="B52" s="1225"/>
      <c r="C52" s="1226"/>
      <c r="D52" s="106"/>
      <c r="E52" s="1229" t="s">
        <v>43</v>
      </c>
      <c r="F52" s="1229"/>
      <c r="G52" s="1229"/>
      <c r="H52" s="1230"/>
      <c r="I52" s="356">
        <v>5546</v>
      </c>
      <c r="J52" s="357">
        <v>6283</v>
      </c>
      <c r="K52" s="357">
        <v>6407</v>
      </c>
      <c r="L52" s="357">
        <v>6168</v>
      </c>
      <c r="M52" s="358">
        <v>5874</v>
      </c>
    </row>
    <row r="53" spans="2:13" ht="27.75" customHeight="1" thickBot="1" x14ac:dyDescent="0.25">
      <c r="B53" s="1236" t="s">
        <v>19</v>
      </c>
      <c r="C53" s="1237"/>
      <c r="D53" s="110"/>
      <c r="E53" s="1238" t="s">
        <v>44</v>
      </c>
      <c r="F53" s="1238"/>
      <c r="G53" s="1238"/>
      <c r="H53" s="1239"/>
      <c r="I53" s="359">
        <v>1287</v>
      </c>
      <c r="J53" s="360">
        <v>1404</v>
      </c>
      <c r="K53" s="360">
        <v>2307</v>
      </c>
      <c r="L53" s="360">
        <v>2574</v>
      </c>
      <c r="M53" s="361">
        <v>3188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mzsxfyxzIT4hvQj5T8tJkcVQQ5SJxD+Okq/k9I6VUDmhN54F+XWa9E41gsYOB0e58EeZV7oEuSE/TD+8ZF0Ufw==" saltValue="6kxj+MGiIHD3mvoLVgtR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5" t="s">
        <v>46</v>
      </c>
      <c r="D55" s="1245"/>
      <c r="E55" s="1246"/>
      <c r="F55" s="122">
        <v>1025</v>
      </c>
      <c r="G55" s="122">
        <v>1188</v>
      </c>
      <c r="H55" s="123">
        <v>1289</v>
      </c>
    </row>
    <row r="56" spans="2:8" ht="52.5" customHeight="1" x14ac:dyDescent="0.2">
      <c r="B56" s="124"/>
      <c r="C56" s="1247" t="s">
        <v>47</v>
      </c>
      <c r="D56" s="1247"/>
      <c r="E56" s="1248"/>
      <c r="F56" s="125">
        <v>2</v>
      </c>
      <c r="G56" s="125">
        <v>2</v>
      </c>
      <c r="H56" s="126">
        <v>2</v>
      </c>
    </row>
    <row r="57" spans="2:8" ht="53.25" customHeight="1" x14ac:dyDescent="0.2">
      <c r="B57" s="124"/>
      <c r="C57" s="1249" t="s">
        <v>48</v>
      </c>
      <c r="D57" s="1249"/>
      <c r="E57" s="1250"/>
      <c r="F57" s="127">
        <v>1097</v>
      </c>
      <c r="G57" s="127">
        <v>1250</v>
      </c>
      <c r="H57" s="128">
        <v>1798</v>
      </c>
    </row>
    <row r="58" spans="2:8" ht="45.75" customHeight="1" x14ac:dyDescent="0.2">
      <c r="B58" s="129"/>
      <c r="C58" s="1240" t="s">
        <v>552</v>
      </c>
      <c r="D58" s="1241"/>
      <c r="E58" s="1242"/>
      <c r="F58" s="130">
        <v>434</v>
      </c>
      <c r="G58" s="130">
        <v>584</v>
      </c>
      <c r="H58" s="131">
        <v>594</v>
      </c>
    </row>
    <row r="59" spans="2:8" ht="45.75" customHeight="1" x14ac:dyDescent="0.2">
      <c r="B59" s="129"/>
      <c r="C59" s="1240" t="s">
        <v>553</v>
      </c>
      <c r="D59" s="1241"/>
      <c r="E59" s="1242"/>
      <c r="F59" s="130">
        <v>588</v>
      </c>
      <c r="G59" s="130">
        <v>588</v>
      </c>
      <c r="H59" s="131">
        <v>573</v>
      </c>
    </row>
    <row r="60" spans="2:8" ht="45.75" customHeight="1" x14ac:dyDescent="0.2">
      <c r="B60" s="129"/>
      <c r="C60" s="1240" t="s">
        <v>556</v>
      </c>
      <c r="D60" s="1241"/>
      <c r="E60" s="1242"/>
      <c r="F60" s="130">
        <v>0</v>
      </c>
      <c r="G60" s="130">
        <v>0</v>
      </c>
      <c r="H60" s="131">
        <v>551</v>
      </c>
    </row>
    <row r="61" spans="2:8" ht="45.75" customHeight="1" x14ac:dyDescent="0.2">
      <c r="B61" s="129"/>
      <c r="C61" s="1240" t="s">
        <v>554</v>
      </c>
      <c r="D61" s="1241"/>
      <c r="E61" s="1242"/>
      <c r="F61" s="130">
        <v>50</v>
      </c>
      <c r="G61" s="130">
        <v>50</v>
      </c>
      <c r="H61" s="131">
        <v>50</v>
      </c>
    </row>
    <row r="62" spans="2:8" ht="45.75" customHeight="1" thickBot="1" x14ac:dyDescent="0.25">
      <c r="B62" s="132"/>
      <c r="C62" s="362" t="s">
        <v>555</v>
      </c>
      <c r="D62" s="363"/>
      <c r="E62" s="364"/>
      <c r="F62" s="130">
        <v>24</v>
      </c>
      <c r="G62" s="130">
        <v>24</v>
      </c>
      <c r="H62" s="131">
        <v>24</v>
      </c>
    </row>
    <row r="63" spans="2:8" ht="52.5" customHeight="1" thickBot="1" x14ac:dyDescent="0.25">
      <c r="B63" s="133"/>
      <c r="C63" s="1243" t="s">
        <v>49</v>
      </c>
      <c r="D63" s="1243"/>
      <c r="E63" s="1244"/>
      <c r="F63" s="134">
        <v>2124</v>
      </c>
      <c r="G63" s="134">
        <v>2441</v>
      </c>
      <c r="H63" s="135">
        <v>3090</v>
      </c>
    </row>
    <row r="64" spans="2:8" ht="13" x14ac:dyDescent="0.2"/>
  </sheetData>
  <sheetProtection algorithmName="SHA-512" hashValue="gmT5CV9TxxVBVoPrLDvMUj2hrgAZGGoYUEyzsUcAXTmK5NQBtUlCwK7+ieL0au7tkeBZpyEWcLaAeUbz4g/TJw==" saltValue="JY1C3a8lhyg/MUcH9DapGw==" spinCount="100000" sheet="1" objects="1" scenarios="1"/>
  <mergeCells count="8">
    <mergeCell ref="C61:E61"/>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E97B9-45A5-43AD-946F-8F53626A5BB1}">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7" customWidth="1"/>
    <col min="2" max="107" width="2.453125" style="367" customWidth="1"/>
    <col min="108" max="108" width="6.08984375" style="374" customWidth="1"/>
    <col min="109" max="109" width="5.90625" style="373" customWidth="1"/>
    <col min="110" max="16384" width="8.6328125" style="367" hidden="1"/>
  </cols>
  <sheetData>
    <row r="1" spans="1:109" ht="42.75" customHeight="1" x14ac:dyDescent="0.2">
      <c r="A1" s="365"/>
      <c r="B1" s="366"/>
      <c r="DD1" s="367"/>
      <c r="DE1" s="367"/>
    </row>
    <row r="2" spans="1:109"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09"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09" s="257" customFormat="1" ht="13"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row>
    <row r="5" spans="1:109" s="257" customFormat="1" ht="13"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row>
    <row r="6" spans="1:109" s="257" customFormat="1" ht="13"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row>
    <row r="7" spans="1:109" s="257" customFormat="1" ht="13"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row>
    <row r="8" spans="1:109" s="257" customFormat="1" ht="13"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row>
    <row r="9" spans="1:109" s="257" customFormat="1" ht="13"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row>
    <row r="10" spans="1:109" s="257" customFormat="1" ht="13"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row>
    <row r="11" spans="1:109" s="257" customFormat="1" ht="13"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row>
    <row r="12" spans="1:109" s="257" customFormat="1" ht="13"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row>
    <row r="13" spans="1:109" s="257" customFormat="1" ht="13"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row>
    <row r="14" spans="1:109" s="257" customFormat="1" ht="13"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row>
    <row r="15" spans="1:109" s="257" customFormat="1" ht="13"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row>
    <row r="16" spans="1:109" s="257" customFormat="1" ht="13"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row>
    <row r="17" spans="1:109" s="257" customFormat="1" ht="13"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row>
    <row r="18" spans="1:109" s="257" customFormat="1" ht="13"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row>
    <row r="19" spans="1:109" ht="13" x14ac:dyDescent="0.2">
      <c r="DD19" s="367"/>
      <c r="DE19" s="367"/>
    </row>
    <row r="20" spans="1:109" ht="13" x14ac:dyDescent="0.2">
      <c r="DD20" s="367"/>
      <c r="DE20" s="367"/>
    </row>
    <row r="21" spans="1:109" ht="17.25" customHeight="1"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row>
    <row r="22" spans="1:109" ht="17.25" customHeight="1" x14ac:dyDescent="0.2">
      <c r="B22" s="373"/>
    </row>
    <row r="23" spans="1:109" ht="13" x14ac:dyDescent="0.2">
      <c r="B23" s="373"/>
    </row>
    <row r="24" spans="1:109" ht="13" x14ac:dyDescent="0.2">
      <c r="B24" s="373"/>
    </row>
    <row r="25" spans="1:109" ht="13" x14ac:dyDescent="0.2">
      <c r="B25" s="373"/>
    </row>
    <row r="26" spans="1:109" ht="13" x14ac:dyDescent="0.2">
      <c r="B26" s="373"/>
    </row>
    <row r="27" spans="1:109" ht="13" x14ac:dyDescent="0.2">
      <c r="B27" s="373"/>
    </row>
    <row r="28" spans="1:109" ht="13" x14ac:dyDescent="0.2">
      <c r="B28" s="373"/>
    </row>
    <row r="29" spans="1:109" ht="13" x14ac:dyDescent="0.2">
      <c r="B29" s="373"/>
    </row>
    <row r="30" spans="1:109" ht="13" x14ac:dyDescent="0.2">
      <c r="B30" s="373"/>
    </row>
    <row r="31" spans="1:109" ht="13" x14ac:dyDescent="0.2">
      <c r="B31" s="373"/>
    </row>
    <row r="32" spans="1:109" ht="13" x14ac:dyDescent="0.2">
      <c r="B32" s="373"/>
    </row>
    <row r="33" spans="2:109" ht="13" x14ac:dyDescent="0.2">
      <c r="B33" s="373"/>
    </row>
    <row r="34" spans="2:109" ht="13" x14ac:dyDescent="0.2">
      <c r="B34" s="373"/>
    </row>
    <row r="35" spans="2:109" ht="13" x14ac:dyDescent="0.2">
      <c r="B35" s="373"/>
    </row>
    <row r="36" spans="2:109" ht="13" x14ac:dyDescent="0.2">
      <c r="B36" s="373"/>
    </row>
    <row r="37" spans="2:109" ht="13" x14ac:dyDescent="0.2">
      <c r="B37" s="373"/>
    </row>
    <row r="38" spans="2:109" ht="13" x14ac:dyDescent="0.2">
      <c r="B38" s="373"/>
    </row>
    <row r="39" spans="2:109" ht="13" x14ac:dyDescent="0.2">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ht="13" x14ac:dyDescent="0.2">
      <c r="B40" s="378"/>
      <c r="DD40" s="378"/>
      <c r="DE40" s="367"/>
    </row>
    <row r="41" spans="2:109" ht="16.5" x14ac:dyDescent="0.2">
      <c r="B41" s="379" t="s">
        <v>559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x14ac:dyDescent="0.2">
      <c r="B42" s="373"/>
      <c r="G42" s="380"/>
      <c r="I42" s="381"/>
      <c r="J42" s="381"/>
      <c r="K42" s="381"/>
      <c r="AM42" s="380"/>
      <c r="AN42" s="380" t="s">
        <v>560</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2">
      <c r="B43" s="373"/>
      <c r="AN43" s="1253" t="s">
        <v>568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3"/>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3"/>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3"/>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3"/>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ht="13" x14ac:dyDescent="0.2">
      <c r="B49" s="373"/>
      <c r="AN49" s="367" t="s">
        <v>561</v>
      </c>
    </row>
    <row r="50" spans="1:109" ht="13" x14ac:dyDescent="0.2">
      <c r="B50" s="373"/>
      <c r="G50" s="1262"/>
      <c r="H50" s="1262"/>
      <c r="I50" s="1262"/>
      <c r="J50" s="1262"/>
      <c r="K50" s="383"/>
      <c r="L50" s="383"/>
      <c r="M50" s="384"/>
      <c r="N50" s="384"/>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2">
      <c r="B51" s="373"/>
      <c r="G51" s="1267"/>
      <c r="H51" s="1267"/>
      <c r="I51" s="1270"/>
      <c r="J51" s="1270"/>
      <c r="K51" s="1268"/>
      <c r="L51" s="1268"/>
      <c r="M51" s="1268"/>
      <c r="N51" s="1268"/>
      <c r="AM51" s="382"/>
      <c r="AN51" s="1269" t="s">
        <v>562</v>
      </c>
      <c r="AO51" s="1269"/>
      <c r="AP51" s="1269"/>
      <c r="AQ51" s="1269"/>
      <c r="AR51" s="1269"/>
      <c r="AS51" s="1269"/>
      <c r="AT51" s="1269"/>
      <c r="AU51" s="1269"/>
      <c r="AV51" s="1269"/>
      <c r="AW51" s="1269"/>
      <c r="AX51" s="1269"/>
      <c r="AY51" s="1269"/>
      <c r="AZ51" s="1269"/>
      <c r="BA51" s="1269"/>
      <c r="BB51" s="1269" t="s">
        <v>563</v>
      </c>
      <c r="BC51" s="1269"/>
      <c r="BD51" s="1269"/>
      <c r="BE51" s="1269"/>
      <c r="BF51" s="1269"/>
      <c r="BG51" s="1269"/>
      <c r="BH51" s="1269"/>
      <c r="BI51" s="1269"/>
      <c r="BJ51" s="1269"/>
      <c r="BK51" s="1269"/>
      <c r="BL51" s="1269"/>
      <c r="BM51" s="1269"/>
      <c r="BN51" s="1269"/>
      <c r="BO51" s="1269"/>
      <c r="BP51" s="1252">
        <v>29.1</v>
      </c>
      <c r="BQ51" s="1252"/>
      <c r="BR51" s="1252"/>
      <c r="BS51" s="1252"/>
      <c r="BT51" s="1252"/>
      <c r="BU51" s="1252"/>
      <c r="BV51" s="1252"/>
      <c r="BW51" s="1252"/>
      <c r="BX51" s="1251"/>
      <c r="BY51" s="1252"/>
      <c r="BZ51" s="1252"/>
      <c r="CA51" s="1252"/>
      <c r="CB51" s="1252"/>
      <c r="CC51" s="1252"/>
      <c r="CD51" s="1252"/>
      <c r="CE51" s="1252"/>
      <c r="CF51" s="1252">
        <v>46.1</v>
      </c>
      <c r="CG51" s="1252"/>
      <c r="CH51" s="1252"/>
      <c r="CI51" s="1252"/>
      <c r="CJ51" s="1252"/>
      <c r="CK51" s="1252"/>
      <c r="CL51" s="1252"/>
      <c r="CM51" s="1252"/>
      <c r="CN51" s="1252">
        <v>53.8</v>
      </c>
      <c r="CO51" s="1252"/>
      <c r="CP51" s="1252"/>
      <c r="CQ51" s="1252"/>
      <c r="CR51" s="1252"/>
      <c r="CS51" s="1252"/>
      <c r="CT51" s="1252"/>
      <c r="CU51" s="1252"/>
      <c r="CV51" s="1252">
        <v>66</v>
      </c>
      <c r="CW51" s="1252"/>
      <c r="CX51" s="1252"/>
      <c r="CY51" s="1252"/>
      <c r="CZ51" s="1252"/>
      <c r="DA51" s="1252"/>
      <c r="DB51" s="1252"/>
      <c r="DC51" s="1252"/>
    </row>
    <row r="52" spans="1:109" ht="13" x14ac:dyDescent="0.2">
      <c r="B52" s="373"/>
      <c r="G52" s="1267"/>
      <c r="H52" s="1267"/>
      <c r="I52" s="1270"/>
      <c r="J52" s="1270"/>
      <c r="K52" s="1268"/>
      <c r="L52" s="1268"/>
      <c r="M52" s="1268"/>
      <c r="N52" s="1268"/>
      <c r="AM52" s="382"/>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 x14ac:dyDescent="0.2">
      <c r="A53" s="381"/>
      <c r="B53" s="373"/>
      <c r="G53" s="1267"/>
      <c r="H53" s="1267"/>
      <c r="I53" s="1262"/>
      <c r="J53" s="1262"/>
      <c r="K53" s="1268"/>
      <c r="L53" s="1268"/>
      <c r="M53" s="1268"/>
      <c r="N53" s="1268"/>
      <c r="AM53" s="382"/>
      <c r="AN53" s="1269"/>
      <c r="AO53" s="1269"/>
      <c r="AP53" s="1269"/>
      <c r="AQ53" s="1269"/>
      <c r="AR53" s="1269"/>
      <c r="AS53" s="1269"/>
      <c r="AT53" s="1269"/>
      <c r="AU53" s="1269"/>
      <c r="AV53" s="1269"/>
      <c r="AW53" s="1269"/>
      <c r="AX53" s="1269"/>
      <c r="AY53" s="1269"/>
      <c r="AZ53" s="1269"/>
      <c r="BA53" s="1269"/>
      <c r="BB53" s="1269" t="s">
        <v>564</v>
      </c>
      <c r="BC53" s="1269"/>
      <c r="BD53" s="1269"/>
      <c r="BE53" s="1269"/>
      <c r="BF53" s="1269"/>
      <c r="BG53" s="1269"/>
      <c r="BH53" s="1269"/>
      <c r="BI53" s="1269"/>
      <c r="BJ53" s="1269"/>
      <c r="BK53" s="1269"/>
      <c r="BL53" s="1269"/>
      <c r="BM53" s="1269"/>
      <c r="BN53" s="1269"/>
      <c r="BO53" s="1269"/>
      <c r="BP53" s="1252">
        <v>68.8</v>
      </c>
      <c r="BQ53" s="1252"/>
      <c r="BR53" s="1252"/>
      <c r="BS53" s="1252"/>
      <c r="BT53" s="1252"/>
      <c r="BU53" s="1252"/>
      <c r="BV53" s="1252"/>
      <c r="BW53" s="1252"/>
      <c r="BX53" s="1251"/>
      <c r="BY53" s="1252"/>
      <c r="BZ53" s="1252"/>
      <c r="CA53" s="1252"/>
      <c r="CB53" s="1252"/>
      <c r="CC53" s="1252"/>
      <c r="CD53" s="1252"/>
      <c r="CE53" s="1252"/>
      <c r="CF53" s="1252">
        <v>70.3</v>
      </c>
      <c r="CG53" s="1252"/>
      <c r="CH53" s="1252"/>
      <c r="CI53" s="1252"/>
      <c r="CJ53" s="1252"/>
      <c r="CK53" s="1252"/>
      <c r="CL53" s="1252"/>
      <c r="CM53" s="1252"/>
      <c r="CN53" s="1252">
        <v>71.900000000000006</v>
      </c>
      <c r="CO53" s="1252"/>
      <c r="CP53" s="1252"/>
      <c r="CQ53" s="1252"/>
      <c r="CR53" s="1252"/>
      <c r="CS53" s="1252"/>
      <c r="CT53" s="1252"/>
      <c r="CU53" s="1252"/>
      <c r="CV53" s="1252">
        <v>58.6</v>
      </c>
      <c r="CW53" s="1252"/>
      <c r="CX53" s="1252"/>
      <c r="CY53" s="1252"/>
      <c r="CZ53" s="1252"/>
      <c r="DA53" s="1252"/>
      <c r="DB53" s="1252"/>
      <c r="DC53" s="1252"/>
    </row>
    <row r="54" spans="1:109" ht="13" x14ac:dyDescent="0.2">
      <c r="A54" s="381"/>
      <c r="B54" s="373"/>
      <c r="G54" s="1267"/>
      <c r="H54" s="1267"/>
      <c r="I54" s="1262"/>
      <c r="J54" s="1262"/>
      <c r="K54" s="1268"/>
      <c r="L54" s="1268"/>
      <c r="M54" s="1268"/>
      <c r="N54" s="1268"/>
      <c r="AM54" s="382"/>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 x14ac:dyDescent="0.2">
      <c r="A55" s="381"/>
      <c r="B55" s="373"/>
      <c r="G55" s="1262"/>
      <c r="H55" s="1262"/>
      <c r="I55" s="1262"/>
      <c r="J55" s="1262"/>
      <c r="K55" s="1268"/>
      <c r="L55" s="1268"/>
      <c r="M55" s="1268"/>
      <c r="N55" s="1268"/>
      <c r="AN55" s="1266" t="s">
        <v>565</v>
      </c>
      <c r="AO55" s="1266"/>
      <c r="AP55" s="1266"/>
      <c r="AQ55" s="1266"/>
      <c r="AR55" s="1266"/>
      <c r="AS55" s="1266"/>
      <c r="AT55" s="1266"/>
      <c r="AU55" s="1266"/>
      <c r="AV55" s="1266"/>
      <c r="AW55" s="1266"/>
      <c r="AX55" s="1266"/>
      <c r="AY55" s="1266"/>
      <c r="AZ55" s="1266"/>
      <c r="BA55" s="1266"/>
      <c r="BB55" s="1269" t="s">
        <v>563</v>
      </c>
      <c r="BC55" s="1269"/>
      <c r="BD55" s="1269"/>
      <c r="BE55" s="1269"/>
      <c r="BF55" s="1269"/>
      <c r="BG55" s="1269"/>
      <c r="BH55" s="1269"/>
      <c r="BI55" s="1269"/>
      <c r="BJ55" s="1269"/>
      <c r="BK55" s="1269"/>
      <c r="BL55" s="1269"/>
      <c r="BM55" s="1269"/>
      <c r="BN55" s="1269"/>
      <c r="BO55" s="1269"/>
      <c r="BP55" s="1252">
        <v>20</v>
      </c>
      <c r="BQ55" s="1252"/>
      <c r="BR55" s="1252"/>
      <c r="BS55" s="1252"/>
      <c r="BT55" s="1252"/>
      <c r="BU55" s="1252"/>
      <c r="BV55" s="1252"/>
      <c r="BW55" s="1252"/>
      <c r="BX55" s="1251"/>
      <c r="BY55" s="1252"/>
      <c r="BZ55" s="1252"/>
      <c r="CA55" s="1252"/>
      <c r="CB55" s="1252"/>
      <c r="CC55" s="1252"/>
      <c r="CD55" s="1252"/>
      <c r="CE55" s="1252"/>
      <c r="CF55" s="1252">
        <v>0</v>
      </c>
      <c r="CG55" s="1252"/>
      <c r="CH55" s="1252"/>
      <c r="CI55" s="1252"/>
      <c r="CJ55" s="1252"/>
      <c r="CK55" s="1252"/>
      <c r="CL55" s="1252"/>
      <c r="CM55" s="1252"/>
      <c r="CN55" s="1252">
        <v>0</v>
      </c>
      <c r="CO55" s="1252"/>
      <c r="CP55" s="1252"/>
      <c r="CQ55" s="1252"/>
      <c r="CR55" s="1252"/>
      <c r="CS55" s="1252"/>
      <c r="CT55" s="1252"/>
      <c r="CU55" s="1252"/>
      <c r="CV55" s="1252">
        <v>0</v>
      </c>
      <c r="CW55" s="1252"/>
      <c r="CX55" s="1252"/>
      <c r="CY55" s="1252"/>
      <c r="CZ55" s="1252"/>
      <c r="DA55" s="1252"/>
      <c r="DB55" s="1252"/>
      <c r="DC55" s="1252"/>
    </row>
    <row r="56" spans="1:109" ht="13" x14ac:dyDescent="0.2">
      <c r="A56" s="381"/>
      <c r="B56" s="373"/>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1" customFormat="1" ht="13" x14ac:dyDescent="0.2">
      <c r="B57" s="385"/>
      <c r="G57" s="1262"/>
      <c r="H57" s="1262"/>
      <c r="I57" s="1271"/>
      <c r="J57" s="1271"/>
      <c r="K57" s="1268"/>
      <c r="L57" s="1268"/>
      <c r="M57" s="1268"/>
      <c r="N57" s="1268"/>
      <c r="AM57" s="367"/>
      <c r="AN57" s="1266"/>
      <c r="AO57" s="1266"/>
      <c r="AP57" s="1266"/>
      <c r="AQ57" s="1266"/>
      <c r="AR57" s="1266"/>
      <c r="AS57" s="1266"/>
      <c r="AT57" s="1266"/>
      <c r="AU57" s="1266"/>
      <c r="AV57" s="1266"/>
      <c r="AW57" s="1266"/>
      <c r="AX57" s="1266"/>
      <c r="AY57" s="1266"/>
      <c r="AZ57" s="1266"/>
      <c r="BA57" s="1266"/>
      <c r="BB57" s="1269" t="s">
        <v>564</v>
      </c>
      <c r="BC57" s="1269"/>
      <c r="BD57" s="1269"/>
      <c r="BE57" s="1269"/>
      <c r="BF57" s="1269"/>
      <c r="BG57" s="1269"/>
      <c r="BH57" s="1269"/>
      <c r="BI57" s="1269"/>
      <c r="BJ57" s="1269"/>
      <c r="BK57" s="1269"/>
      <c r="BL57" s="1269"/>
      <c r="BM57" s="1269"/>
      <c r="BN57" s="1269"/>
      <c r="BO57" s="1269"/>
      <c r="BP57" s="1252">
        <v>60.7</v>
      </c>
      <c r="BQ57" s="1252"/>
      <c r="BR57" s="1252"/>
      <c r="BS57" s="1252"/>
      <c r="BT57" s="1252"/>
      <c r="BU57" s="1252"/>
      <c r="BV57" s="1252"/>
      <c r="BW57" s="1252"/>
      <c r="BX57" s="1251"/>
      <c r="BY57" s="1252"/>
      <c r="BZ57" s="1252"/>
      <c r="CA57" s="1252"/>
      <c r="CB57" s="1252"/>
      <c r="CC57" s="1252"/>
      <c r="CD57" s="1252"/>
      <c r="CE57" s="1252"/>
      <c r="CF57" s="1252">
        <v>63.5</v>
      </c>
      <c r="CG57" s="1252"/>
      <c r="CH57" s="1252"/>
      <c r="CI57" s="1252"/>
      <c r="CJ57" s="1252"/>
      <c r="CK57" s="1252"/>
      <c r="CL57" s="1252"/>
      <c r="CM57" s="1252"/>
      <c r="CN57" s="1252">
        <v>65.400000000000006</v>
      </c>
      <c r="CO57" s="1252"/>
      <c r="CP57" s="1252"/>
      <c r="CQ57" s="1252"/>
      <c r="CR57" s="1252"/>
      <c r="CS57" s="1252"/>
      <c r="CT57" s="1252"/>
      <c r="CU57" s="1252"/>
      <c r="CV57" s="1252">
        <v>66.3</v>
      </c>
      <c r="CW57" s="1252"/>
      <c r="CX57" s="1252"/>
      <c r="CY57" s="1252"/>
      <c r="CZ57" s="1252"/>
      <c r="DA57" s="1252"/>
      <c r="DB57" s="1252"/>
      <c r="DC57" s="1252"/>
      <c r="DD57" s="386"/>
      <c r="DE57" s="385"/>
    </row>
    <row r="58" spans="1:109" s="381" customFormat="1" ht="13" x14ac:dyDescent="0.2">
      <c r="A58" s="367"/>
      <c r="B58" s="385"/>
      <c r="G58" s="1262"/>
      <c r="H58" s="1262"/>
      <c r="I58" s="1271"/>
      <c r="J58" s="1271"/>
      <c r="K58" s="1268"/>
      <c r="L58" s="1268"/>
      <c r="M58" s="1268"/>
      <c r="N58" s="1268"/>
      <c r="AM58" s="367"/>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6"/>
      <c r="DE58" s="385"/>
    </row>
    <row r="59" spans="1:109" s="381" customFormat="1" ht="13" x14ac:dyDescent="0.2">
      <c r="A59" s="367"/>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ht="13" x14ac:dyDescent="0.2">
      <c r="A60" s="367"/>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ht="13" x14ac:dyDescent="0.2">
      <c r="A61" s="367"/>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ht="13" x14ac:dyDescent="0.2">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7"/>
    </row>
    <row r="63" spans="1:109" ht="16.5" x14ac:dyDescent="0.2">
      <c r="B63" s="392" t="s">
        <v>566</v>
      </c>
    </row>
    <row r="64" spans="1:109" ht="13" x14ac:dyDescent="0.2">
      <c r="B64" s="373"/>
      <c r="G64" s="380"/>
      <c r="I64" s="393"/>
      <c r="J64" s="393"/>
      <c r="K64" s="393"/>
      <c r="L64" s="393"/>
      <c r="M64" s="393"/>
      <c r="N64" s="394"/>
      <c r="AM64" s="380"/>
      <c r="AN64" s="380" t="s">
        <v>560</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ht="13" x14ac:dyDescent="0.2">
      <c r="B65" s="373"/>
      <c r="AN65" s="1253" t="s">
        <v>569</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3"/>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3"/>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3"/>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3"/>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ht="13" x14ac:dyDescent="0.2">
      <c r="B71" s="373"/>
      <c r="G71" s="398"/>
      <c r="I71" s="399"/>
      <c r="J71" s="396"/>
      <c r="K71" s="396"/>
      <c r="L71" s="397"/>
      <c r="M71" s="396"/>
      <c r="N71" s="397"/>
      <c r="AM71" s="398"/>
      <c r="AN71" s="367" t="s">
        <v>561</v>
      </c>
    </row>
    <row r="72" spans="2:107" ht="13" x14ac:dyDescent="0.2">
      <c r="B72" s="373"/>
      <c r="G72" s="1262"/>
      <c r="H72" s="1262"/>
      <c r="I72" s="1262"/>
      <c r="J72" s="1262"/>
      <c r="K72" s="383"/>
      <c r="L72" s="383"/>
      <c r="M72" s="384"/>
      <c r="N72" s="384"/>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ht="13" x14ac:dyDescent="0.2">
      <c r="B73" s="373"/>
      <c r="G73" s="1267"/>
      <c r="H73" s="1267"/>
      <c r="I73" s="1267"/>
      <c r="J73" s="1267"/>
      <c r="K73" s="1272"/>
      <c r="L73" s="1272"/>
      <c r="M73" s="1272"/>
      <c r="N73" s="1272"/>
      <c r="AM73" s="382"/>
      <c r="AN73" s="1269" t="s">
        <v>562</v>
      </c>
      <c r="AO73" s="1269"/>
      <c r="AP73" s="1269"/>
      <c r="AQ73" s="1269"/>
      <c r="AR73" s="1269"/>
      <c r="AS73" s="1269"/>
      <c r="AT73" s="1269"/>
      <c r="AU73" s="1269"/>
      <c r="AV73" s="1269"/>
      <c r="AW73" s="1269"/>
      <c r="AX73" s="1269"/>
      <c r="AY73" s="1269"/>
      <c r="AZ73" s="1269"/>
      <c r="BA73" s="1269"/>
      <c r="BB73" s="1269" t="s">
        <v>563</v>
      </c>
      <c r="BC73" s="1269"/>
      <c r="BD73" s="1269"/>
      <c r="BE73" s="1269"/>
      <c r="BF73" s="1269"/>
      <c r="BG73" s="1269"/>
      <c r="BH73" s="1269"/>
      <c r="BI73" s="1269"/>
      <c r="BJ73" s="1269"/>
      <c r="BK73" s="1269"/>
      <c r="BL73" s="1269"/>
      <c r="BM73" s="1269"/>
      <c r="BN73" s="1269"/>
      <c r="BO73" s="1269"/>
      <c r="BP73" s="1252">
        <v>29.1</v>
      </c>
      <c r="BQ73" s="1252"/>
      <c r="BR73" s="1252"/>
      <c r="BS73" s="1252"/>
      <c r="BT73" s="1252"/>
      <c r="BU73" s="1252"/>
      <c r="BV73" s="1252"/>
      <c r="BW73" s="1252"/>
      <c r="BX73" s="1252">
        <v>30</v>
      </c>
      <c r="BY73" s="1252"/>
      <c r="BZ73" s="1252"/>
      <c r="CA73" s="1252"/>
      <c r="CB73" s="1252"/>
      <c r="CC73" s="1252"/>
      <c r="CD73" s="1252"/>
      <c r="CE73" s="1252"/>
      <c r="CF73" s="1252">
        <v>46.1</v>
      </c>
      <c r="CG73" s="1252"/>
      <c r="CH73" s="1252"/>
      <c r="CI73" s="1252"/>
      <c r="CJ73" s="1252"/>
      <c r="CK73" s="1252"/>
      <c r="CL73" s="1252"/>
      <c r="CM73" s="1252"/>
      <c r="CN73" s="1252">
        <v>53.8</v>
      </c>
      <c r="CO73" s="1252"/>
      <c r="CP73" s="1252"/>
      <c r="CQ73" s="1252"/>
      <c r="CR73" s="1252"/>
      <c r="CS73" s="1252"/>
      <c r="CT73" s="1252"/>
      <c r="CU73" s="1252"/>
      <c r="CV73" s="1252">
        <v>66</v>
      </c>
      <c r="CW73" s="1252"/>
      <c r="CX73" s="1252"/>
      <c r="CY73" s="1252"/>
      <c r="CZ73" s="1252"/>
      <c r="DA73" s="1252"/>
      <c r="DB73" s="1252"/>
      <c r="DC73" s="1252"/>
    </row>
    <row r="74" spans="2:107" ht="13" x14ac:dyDescent="0.2">
      <c r="B74" s="373"/>
      <c r="G74" s="1267"/>
      <c r="H74" s="1267"/>
      <c r="I74" s="1267"/>
      <c r="J74" s="1267"/>
      <c r="K74" s="1272"/>
      <c r="L74" s="1272"/>
      <c r="M74" s="1272"/>
      <c r="N74" s="1272"/>
      <c r="AM74" s="382"/>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 x14ac:dyDescent="0.2">
      <c r="B75" s="373"/>
      <c r="G75" s="1267"/>
      <c r="H75" s="1267"/>
      <c r="I75" s="1262"/>
      <c r="J75" s="1262"/>
      <c r="K75" s="1268"/>
      <c r="L75" s="1268"/>
      <c r="M75" s="1268"/>
      <c r="N75" s="1268"/>
      <c r="AM75" s="382"/>
      <c r="AN75" s="1269"/>
      <c r="AO75" s="1269"/>
      <c r="AP75" s="1269"/>
      <c r="AQ75" s="1269"/>
      <c r="AR75" s="1269"/>
      <c r="AS75" s="1269"/>
      <c r="AT75" s="1269"/>
      <c r="AU75" s="1269"/>
      <c r="AV75" s="1269"/>
      <c r="AW75" s="1269"/>
      <c r="AX75" s="1269"/>
      <c r="AY75" s="1269"/>
      <c r="AZ75" s="1269"/>
      <c r="BA75" s="1269"/>
      <c r="BB75" s="1269" t="s">
        <v>567</v>
      </c>
      <c r="BC75" s="1269"/>
      <c r="BD75" s="1269"/>
      <c r="BE75" s="1269"/>
      <c r="BF75" s="1269"/>
      <c r="BG75" s="1269"/>
      <c r="BH75" s="1269"/>
      <c r="BI75" s="1269"/>
      <c r="BJ75" s="1269"/>
      <c r="BK75" s="1269"/>
      <c r="BL75" s="1269"/>
      <c r="BM75" s="1269"/>
      <c r="BN75" s="1269"/>
      <c r="BO75" s="1269"/>
      <c r="BP75" s="1252">
        <v>4.7</v>
      </c>
      <c r="BQ75" s="1252"/>
      <c r="BR75" s="1252"/>
      <c r="BS75" s="1252"/>
      <c r="BT75" s="1252"/>
      <c r="BU75" s="1252"/>
      <c r="BV75" s="1252"/>
      <c r="BW75" s="1252"/>
      <c r="BX75" s="1252">
        <v>5.2</v>
      </c>
      <c r="BY75" s="1252"/>
      <c r="BZ75" s="1252"/>
      <c r="CA75" s="1252"/>
      <c r="CB75" s="1252"/>
      <c r="CC75" s="1252"/>
      <c r="CD75" s="1252"/>
      <c r="CE75" s="1252"/>
      <c r="CF75" s="1252">
        <v>5.4</v>
      </c>
      <c r="CG75" s="1252"/>
      <c r="CH75" s="1252"/>
      <c r="CI75" s="1252"/>
      <c r="CJ75" s="1252"/>
      <c r="CK75" s="1252"/>
      <c r="CL75" s="1252"/>
      <c r="CM75" s="1252"/>
      <c r="CN75" s="1252">
        <v>5.7</v>
      </c>
      <c r="CO75" s="1252"/>
      <c r="CP75" s="1252"/>
      <c r="CQ75" s="1252"/>
      <c r="CR75" s="1252"/>
      <c r="CS75" s="1252"/>
      <c r="CT75" s="1252"/>
      <c r="CU75" s="1252"/>
      <c r="CV75" s="1252">
        <v>6.7</v>
      </c>
      <c r="CW75" s="1252"/>
      <c r="CX75" s="1252"/>
      <c r="CY75" s="1252"/>
      <c r="CZ75" s="1252"/>
      <c r="DA75" s="1252"/>
      <c r="DB75" s="1252"/>
      <c r="DC75" s="1252"/>
    </row>
    <row r="76" spans="2:107" ht="13" x14ac:dyDescent="0.2">
      <c r="B76" s="373"/>
      <c r="G76" s="1267"/>
      <c r="H76" s="1267"/>
      <c r="I76" s="1262"/>
      <c r="J76" s="1262"/>
      <c r="K76" s="1268"/>
      <c r="L76" s="1268"/>
      <c r="M76" s="1268"/>
      <c r="N76" s="1268"/>
      <c r="AM76" s="382"/>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 x14ac:dyDescent="0.2">
      <c r="B77" s="373"/>
      <c r="G77" s="1262"/>
      <c r="H77" s="1262"/>
      <c r="I77" s="1262"/>
      <c r="J77" s="1262"/>
      <c r="K77" s="1272"/>
      <c r="L77" s="1272"/>
      <c r="M77" s="1272"/>
      <c r="N77" s="1272"/>
      <c r="AN77" s="1266" t="s">
        <v>565</v>
      </c>
      <c r="AO77" s="1266"/>
      <c r="AP77" s="1266"/>
      <c r="AQ77" s="1266"/>
      <c r="AR77" s="1266"/>
      <c r="AS77" s="1266"/>
      <c r="AT77" s="1266"/>
      <c r="AU77" s="1266"/>
      <c r="AV77" s="1266"/>
      <c r="AW77" s="1266"/>
      <c r="AX77" s="1266"/>
      <c r="AY77" s="1266"/>
      <c r="AZ77" s="1266"/>
      <c r="BA77" s="1266"/>
      <c r="BB77" s="1269" t="s">
        <v>563</v>
      </c>
      <c r="BC77" s="1269"/>
      <c r="BD77" s="1269"/>
      <c r="BE77" s="1269"/>
      <c r="BF77" s="1269"/>
      <c r="BG77" s="1269"/>
      <c r="BH77" s="1269"/>
      <c r="BI77" s="1269"/>
      <c r="BJ77" s="1269"/>
      <c r="BK77" s="1269"/>
      <c r="BL77" s="1269"/>
      <c r="BM77" s="1269"/>
      <c r="BN77" s="1269"/>
      <c r="BO77" s="1269"/>
      <c r="BP77" s="1252">
        <v>20</v>
      </c>
      <c r="BQ77" s="1252"/>
      <c r="BR77" s="1252"/>
      <c r="BS77" s="1252"/>
      <c r="BT77" s="1252"/>
      <c r="BU77" s="1252"/>
      <c r="BV77" s="1252"/>
      <c r="BW77" s="1252"/>
      <c r="BX77" s="1252">
        <v>10.199999999999999</v>
      </c>
      <c r="BY77" s="1252"/>
      <c r="BZ77" s="1252"/>
      <c r="CA77" s="1252"/>
      <c r="CB77" s="1252"/>
      <c r="CC77" s="1252"/>
      <c r="CD77" s="1252"/>
      <c r="CE77" s="1252"/>
      <c r="CF77" s="1252">
        <v>0</v>
      </c>
      <c r="CG77" s="1252"/>
      <c r="CH77" s="1252"/>
      <c r="CI77" s="1252"/>
      <c r="CJ77" s="1252"/>
      <c r="CK77" s="1252"/>
      <c r="CL77" s="1252"/>
      <c r="CM77" s="1252"/>
      <c r="CN77" s="1252">
        <v>0</v>
      </c>
      <c r="CO77" s="1252"/>
      <c r="CP77" s="1252"/>
      <c r="CQ77" s="1252"/>
      <c r="CR77" s="1252"/>
      <c r="CS77" s="1252"/>
      <c r="CT77" s="1252"/>
      <c r="CU77" s="1252"/>
      <c r="CV77" s="1252">
        <v>0</v>
      </c>
      <c r="CW77" s="1252"/>
      <c r="CX77" s="1252"/>
      <c r="CY77" s="1252"/>
      <c r="CZ77" s="1252"/>
      <c r="DA77" s="1252"/>
      <c r="DB77" s="1252"/>
      <c r="DC77" s="1252"/>
    </row>
    <row r="78" spans="2:107" ht="13" x14ac:dyDescent="0.2">
      <c r="B78" s="373"/>
      <c r="G78" s="1262"/>
      <c r="H78" s="1262"/>
      <c r="I78" s="1262"/>
      <c r="J78" s="1262"/>
      <c r="K78" s="1272"/>
      <c r="L78" s="1272"/>
      <c r="M78" s="1272"/>
      <c r="N78" s="1272"/>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 x14ac:dyDescent="0.2">
      <c r="B79" s="373"/>
      <c r="G79" s="1262"/>
      <c r="H79" s="1262"/>
      <c r="I79" s="1271"/>
      <c r="J79" s="1271"/>
      <c r="K79" s="1273"/>
      <c r="L79" s="1273"/>
      <c r="M79" s="1273"/>
      <c r="N79" s="1273"/>
      <c r="AN79" s="1266"/>
      <c r="AO79" s="1266"/>
      <c r="AP79" s="1266"/>
      <c r="AQ79" s="1266"/>
      <c r="AR79" s="1266"/>
      <c r="AS79" s="1266"/>
      <c r="AT79" s="1266"/>
      <c r="AU79" s="1266"/>
      <c r="AV79" s="1266"/>
      <c r="AW79" s="1266"/>
      <c r="AX79" s="1266"/>
      <c r="AY79" s="1266"/>
      <c r="AZ79" s="1266"/>
      <c r="BA79" s="1266"/>
      <c r="BB79" s="1269" t="s">
        <v>567</v>
      </c>
      <c r="BC79" s="1269"/>
      <c r="BD79" s="1269"/>
      <c r="BE79" s="1269"/>
      <c r="BF79" s="1269"/>
      <c r="BG79" s="1269"/>
      <c r="BH79" s="1269"/>
      <c r="BI79" s="1269"/>
      <c r="BJ79" s="1269"/>
      <c r="BK79" s="1269"/>
      <c r="BL79" s="1269"/>
      <c r="BM79" s="1269"/>
      <c r="BN79" s="1269"/>
      <c r="BO79" s="1269"/>
      <c r="BP79" s="1252">
        <v>8.9</v>
      </c>
      <c r="BQ79" s="1252"/>
      <c r="BR79" s="1252"/>
      <c r="BS79" s="1252"/>
      <c r="BT79" s="1252"/>
      <c r="BU79" s="1252"/>
      <c r="BV79" s="1252"/>
      <c r="BW79" s="1252"/>
      <c r="BX79" s="1252">
        <v>8.6999999999999993</v>
      </c>
      <c r="BY79" s="1252"/>
      <c r="BZ79" s="1252"/>
      <c r="CA79" s="1252"/>
      <c r="CB79" s="1252"/>
      <c r="CC79" s="1252"/>
      <c r="CD79" s="1252"/>
      <c r="CE79" s="1252"/>
      <c r="CF79" s="1252">
        <v>8</v>
      </c>
      <c r="CG79" s="1252"/>
      <c r="CH79" s="1252"/>
      <c r="CI79" s="1252"/>
      <c r="CJ79" s="1252"/>
      <c r="CK79" s="1252"/>
      <c r="CL79" s="1252"/>
      <c r="CM79" s="1252"/>
      <c r="CN79" s="1252">
        <v>8.1</v>
      </c>
      <c r="CO79" s="1252"/>
      <c r="CP79" s="1252"/>
      <c r="CQ79" s="1252"/>
      <c r="CR79" s="1252"/>
      <c r="CS79" s="1252"/>
      <c r="CT79" s="1252"/>
      <c r="CU79" s="1252"/>
      <c r="CV79" s="1252">
        <v>8.4</v>
      </c>
      <c r="CW79" s="1252"/>
      <c r="CX79" s="1252"/>
      <c r="CY79" s="1252"/>
      <c r="CZ79" s="1252"/>
      <c r="DA79" s="1252"/>
      <c r="DB79" s="1252"/>
      <c r="DC79" s="1252"/>
    </row>
    <row r="80" spans="2:107" ht="13" x14ac:dyDescent="0.2">
      <c r="B80" s="373"/>
      <c r="G80" s="1262"/>
      <c r="H80" s="1262"/>
      <c r="I80" s="1271"/>
      <c r="J80" s="1271"/>
      <c r="K80" s="1273"/>
      <c r="L80" s="1273"/>
      <c r="M80" s="1273"/>
      <c r="N80" s="1273"/>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 x14ac:dyDescent="0.2">
      <c r="B81" s="373"/>
    </row>
    <row r="82" spans="2:109" ht="16.5" x14ac:dyDescent="0.2">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ht="13" x14ac:dyDescent="0.2">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ht="13" x14ac:dyDescent="0.2">
      <c r="DD84" s="367"/>
      <c r="DE84" s="367"/>
    </row>
    <row r="85" spans="2:109" ht="13" x14ac:dyDescent="0.2">
      <c r="DD85" s="367"/>
      <c r="DE85" s="367"/>
    </row>
  </sheetData>
  <sheetProtection algorithmName="SHA-512" hashValue="ix7vZs470PJIwVJiN6Ok6hjopRhaR4WEc2prGK/BK8E8M9OlGn0+BAk7FeNciomb+T2owsesuMzTx4Re/JEbsg==" saltValue="gYQ097ZN52e7NgQkIV7uy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7C1D3-B7B8-4EE1-AADC-64D9CE8FF848}">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8" customWidth="1"/>
    <col min="35" max="122" width="2.453125" style="257" customWidth="1"/>
    <col min="123" max="16384" width="2.453125" style="257" hidden="1"/>
  </cols>
  <sheetData>
    <row r="1" spans="1:34"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1:34" ht="13" x14ac:dyDescent="0.2">
      <c r="S2" s="257"/>
      <c r="AH2" s="257"/>
    </row>
    <row r="3" spans="1:34"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1:34" ht="13" x14ac:dyDescent="0.2"/>
    <row r="5" spans="1:34" ht="13" x14ac:dyDescent="0.2"/>
    <row r="6" spans="1:34" ht="13" x14ac:dyDescent="0.2"/>
    <row r="7" spans="1:34" ht="13" x14ac:dyDescent="0.2"/>
    <row r="8" spans="1:34" ht="13" x14ac:dyDescent="0.2"/>
    <row r="9" spans="1:34" ht="13" x14ac:dyDescent="0.2">
      <c r="AH9" s="257"/>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7"/>
    </row>
    <row r="18" spans="12:34" ht="13" x14ac:dyDescent="0.2"/>
    <row r="19" spans="12:34" ht="13" x14ac:dyDescent="0.2"/>
    <row r="20" spans="12:34" ht="13" x14ac:dyDescent="0.2">
      <c r="AH20" s="257"/>
    </row>
    <row r="21" spans="12:34" ht="13" x14ac:dyDescent="0.2">
      <c r="AH21" s="257"/>
    </row>
    <row r="22" spans="12:34" ht="13" x14ac:dyDescent="0.2"/>
    <row r="23" spans="12:34" ht="13" x14ac:dyDescent="0.2"/>
    <row r="24" spans="12:34" ht="13" x14ac:dyDescent="0.2">
      <c r="Q24" s="257"/>
    </row>
    <row r="25" spans="12:34" ht="13" x14ac:dyDescent="0.2"/>
    <row r="26" spans="12:34" ht="13" x14ac:dyDescent="0.2"/>
    <row r="27" spans="12:34" ht="13" x14ac:dyDescent="0.2"/>
    <row r="28" spans="12:34" ht="13" x14ac:dyDescent="0.2">
      <c r="O28" s="257"/>
      <c r="T28" s="257"/>
      <c r="AH28" s="257"/>
    </row>
    <row r="29" spans="12:34" ht="13" x14ac:dyDescent="0.2"/>
    <row r="30" spans="12:34" ht="13" x14ac:dyDescent="0.2"/>
    <row r="31" spans="12:34" ht="13" x14ac:dyDescent="0.2">
      <c r="Q31" s="257"/>
    </row>
    <row r="32" spans="12:34" ht="13" x14ac:dyDescent="0.2">
      <c r="L32" s="257"/>
    </row>
    <row r="33" spans="2:34" ht="13" x14ac:dyDescent="0.2">
      <c r="C33" s="257"/>
      <c r="E33" s="257"/>
      <c r="G33" s="257"/>
      <c r="I33" s="257"/>
      <c r="X33" s="257"/>
    </row>
    <row r="34" spans="2:34" ht="13" x14ac:dyDescent="0.2">
      <c r="B34" s="257"/>
      <c r="P34" s="257"/>
      <c r="R34" s="257"/>
      <c r="T34" s="257"/>
    </row>
    <row r="35" spans="2:34" ht="13" x14ac:dyDescent="0.2">
      <c r="D35" s="257"/>
      <c r="W35" s="257"/>
      <c r="AC35" s="257"/>
      <c r="AD35" s="257"/>
      <c r="AE35" s="257"/>
      <c r="AF35" s="257"/>
      <c r="AG35" s="257"/>
      <c r="AH35" s="257"/>
    </row>
    <row r="36" spans="2:34" ht="13" x14ac:dyDescent="0.2">
      <c r="H36" s="257"/>
      <c r="J36" s="257"/>
      <c r="K36" s="257"/>
      <c r="M36" s="257"/>
      <c r="Y36" s="257"/>
      <c r="Z36" s="257"/>
      <c r="AA36" s="257"/>
      <c r="AB36" s="257"/>
      <c r="AC36" s="257"/>
      <c r="AD36" s="257"/>
      <c r="AE36" s="257"/>
      <c r="AF36" s="257"/>
      <c r="AG36" s="257"/>
      <c r="AH36" s="257"/>
    </row>
    <row r="37" spans="2:34" ht="13" x14ac:dyDescent="0.2">
      <c r="AH37" s="257"/>
    </row>
    <row r="38" spans="2:34" ht="13" x14ac:dyDescent="0.2">
      <c r="AG38" s="257"/>
      <c r="AH38" s="257"/>
    </row>
    <row r="39" spans="2:34" ht="13" x14ac:dyDescent="0.2"/>
    <row r="40" spans="2:34" ht="13" x14ac:dyDescent="0.2">
      <c r="X40" s="257"/>
    </row>
    <row r="41" spans="2:34" ht="13" x14ac:dyDescent="0.2">
      <c r="R41" s="257"/>
    </row>
    <row r="42" spans="2:34" ht="13" x14ac:dyDescent="0.2">
      <c r="W42" s="257"/>
    </row>
    <row r="43" spans="2:34" ht="13" x14ac:dyDescent="0.2">
      <c r="Y43" s="257"/>
      <c r="Z43" s="257"/>
      <c r="AA43" s="257"/>
      <c r="AB43" s="257"/>
      <c r="AC43" s="257"/>
      <c r="AD43" s="257"/>
      <c r="AE43" s="257"/>
      <c r="AF43" s="257"/>
      <c r="AG43" s="257"/>
      <c r="AH43" s="257"/>
    </row>
    <row r="44" spans="2:34" ht="13" x14ac:dyDescent="0.2">
      <c r="AH44" s="257"/>
    </row>
    <row r="45" spans="2:34" ht="13" x14ac:dyDescent="0.2">
      <c r="X45" s="257"/>
    </row>
    <row r="46" spans="2:34" ht="13" x14ac:dyDescent="0.2"/>
    <row r="47" spans="2:34" ht="13" x14ac:dyDescent="0.2"/>
    <row r="48" spans="2:34" ht="13" x14ac:dyDescent="0.2">
      <c r="W48" s="257"/>
      <c r="Y48" s="257"/>
      <c r="Z48" s="257"/>
      <c r="AA48" s="257"/>
      <c r="AB48" s="257"/>
      <c r="AC48" s="257"/>
      <c r="AD48" s="257"/>
      <c r="AE48" s="257"/>
      <c r="AF48" s="257"/>
      <c r="AG48" s="257"/>
      <c r="AH48" s="257"/>
    </row>
    <row r="49" spans="28:34" ht="13" x14ac:dyDescent="0.2"/>
    <row r="50" spans="28:34" ht="13" x14ac:dyDescent="0.2">
      <c r="AE50" s="257"/>
      <c r="AF50" s="257"/>
      <c r="AG50" s="257"/>
      <c r="AH50" s="257"/>
    </row>
    <row r="51" spans="28:34" ht="13" x14ac:dyDescent="0.2">
      <c r="AC51" s="257"/>
      <c r="AD51" s="257"/>
      <c r="AE51" s="257"/>
      <c r="AF51" s="257"/>
      <c r="AG51" s="257"/>
      <c r="AH51" s="257"/>
    </row>
    <row r="52" spans="28:34" ht="13" x14ac:dyDescent="0.2"/>
    <row r="53" spans="28:34" ht="13" x14ac:dyDescent="0.2">
      <c r="AF53" s="257"/>
      <c r="AG53" s="257"/>
      <c r="AH53" s="257"/>
    </row>
    <row r="54" spans="28:34" ht="13" x14ac:dyDescent="0.2">
      <c r="AH54" s="257"/>
    </row>
    <row r="55" spans="28:34" ht="13" x14ac:dyDescent="0.2"/>
    <row r="56" spans="28:34" ht="13" x14ac:dyDescent="0.2">
      <c r="AB56" s="257"/>
      <c r="AC56" s="257"/>
      <c r="AD56" s="257"/>
      <c r="AE56" s="257"/>
      <c r="AF56" s="257"/>
      <c r="AG56" s="257"/>
      <c r="AH56" s="257"/>
    </row>
    <row r="57" spans="28:34" ht="13" x14ac:dyDescent="0.2">
      <c r="AH57" s="257"/>
    </row>
    <row r="58" spans="28:34" ht="13" x14ac:dyDescent="0.2">
      <c r="AH58" s="257"/>
    </row>
    <row r="59" spans="28:34" ht="13" x14ac:dyDescent="0.2"/>
    <row r="60" spans="28:34" ht="13" x14ac:dyDescent="0.2"/>
    <row r="61" spans="28:34" ht="13" x14ac:dyDescent="0.2"/>
    <row r="62" spans="28:34" ht="13" x14ac:dyDescent="0.2"/>
    <row r="63" spans="28:34" ht="13" x14ac:dyDescent="0.2">
      <c r="AH63" s="257"/>
    </row>
    <row r="64" spans="28:34" ht="13" x14ac:dyDescent="0.2">
      <c r="AG64" s="257"/>
      <c r="AH64" s="257"/>
    </row>
    <row r="65" spans="28:34" ht="13" x14ac:dyDescent="0.2"/>
    <row r="66" spans="28:34" ht="13" x14ac:dyDescent="0.2"/>
    <row r="67" spans="28:34" ht="13" x14ac:dyDescent="0.2"/>
    <row r="68" spans="28:34" ht="13" x14ac:dyDescent="0.2">
      <c r="AB68" s="257"/>
      <c r="AC68" s="257"/>
      <c r="AD68" s="257"/>
      <c r="AE68" s="257"/>
      <c r="AF68" s="257"/>
      <c r="AG68" s="257"/>
      <c r="AH68" s="257"/>
    </row>
    <row r="69" spans="28:34" ht="13" x14ac:dyDescent="0.2">
      <c r="AF69" s="257"/>
      <c r="AG69" s="257"/>
      <c r="AH69" s="257"/>
    </row>
    <row r="70" spans="28:34" ht="13" x14ac:dyDescent="0.2"/>
    <row r="71" spans="28:34" ht="13" x14ac:dyDescent="0.2"/>
    <row r="72" spans="28:34" ht="13" x14ac:dyDescent="0.2"/>
    <row r="73" spans="28:34" ht="13" x14ac:dyDescent="0.2"/>
    <row r="74" spans="28:34" ht="13" x14ac:dyDescent="0.2"/>
    <row r="75" spans="28:34" ht="13" x14ac:dyDescent="0.2">
      <c r="AH75" s="257"/>
    </row>
    <row r="76" spans="28:34" ht="13" x14ac:dyDescent="0.2">
      <c r="AF76" s="257"/>
      <c r="AG76" s="257"/>
      <c r="AH76" s="257"/>
    </row>
    <row r="77" spans="28:34" ht="13" x14ac:dyDescent="0.2">
      <c r="AG77" s="257"/>
      <c r="AH77" s="257"/>
    </row>
    <row r="78" spans="28:34" ht="13" x14ac:dyDescent="0.2"/>
    <row r="79" spans="28:34" ht="13" x14ac:dyDescent="0.2"/>
    <row r="80" spans="28:34" ht="13" x14ac:dyDescent="0.2"/>
    <row r="81" spans="25:34" ht="13" x14ac:dyDescent="0.2"/>
    <row r="82" spans="25:34" ht="13" x14ac:dyDescent="0.2">
      <c r="Y82" s="257"/>
    </row>
    <row r="83" spans="25:34" ht="13" x14ac:dyDescent="0.2">
      <c r="Y83" s="257"/>
      <c r="Z83" s="257"/>
      <c r="AA83" s="257"/>
      <c r="AB83" s="257"/>
      <c r="AC83" s="257"/>
      <c r="AD83" s="257"/>
      <c r="AE83" s="257"/>
      <c r="AF83" s="257"/>
      <c r="AG83" s="257"/>
      <c r="AH83" s="257"/>
    </row>
    <row r="84" spans="25:34" ht="13" x14ac:dyDescent="0.2"/>
    <row r="85" spans="25:34" ht="13" x14ac:dyDescent="0.2"/>
    <row r="86" spans="25:34" ht="13" x14ac:dyDescent="0.2"/>
    <row r="87" spans="25:34" ht="13" x14ac:dyDescent="0.2"/>
    <row r="88" spans="25:34" ht="13" x14ac:dyDescent="0.2">
      <c r="AH88" s="25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475</v>
      </c>
    </row>
  </sheetData>
  <sheetProtection algorithmName="SHA-512" hashValue="xsjhet9QxIS64SMv4FxF24ycD60LpnIvLNJrCEQXOevBFxk9NQyhYwSNd+KvQ/DudXTJzAlW+VkNmALihz3jRQ==" saltValue="tLqNiYXqsmLroinL1GGA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A1743-1F0D-47BF-95C9-953F9F2D8ED9}">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8" customWidth="1"/>
    <col min="35" max="122" width="2.453125" style="257" customWidth="1"/>
    <col min="123" max="16384" width="2.453125" style="257" hidden="1"/>
  </cols>
  <sheetData>
    <row r="1" spans="2:34"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row>
    <row r="2" spans="2:34" ht="13" x14ac:dyDescent="0.2">
      <c r="S2" s="257"/>
      <c r="AH2" s="257"/>
    </row>
    <row r="3" spans="2:34"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row>
    <row r="4" spans="2:34" ht="13" x14ac:dyDescent="0.2"/>
    <row r="5" spans="2:34" ht="13" x14ac:dyDescent="0.2"/>
    <row r="6" spans="2:34" ht="13" x14ac:dyDescent="0.2"/>
    <row r="7" spans="2:34" ht="13" x14ac:dyDescent="0.2"/>
    <row r="8" spans="2:34" ht="13" x14ac:dyDescent="0.2"/>
    <row r="9" spans="2:34" ht="13" x14ac:dyDescent="0.2">
      <c r="AH9" s="257"/>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7"/>
    </row>
    <row r="18" spans="12:34" ht="13" x14ac:dyDescent="0.2"/>
    <row r="19" spans="12:34" ht="13" x14ac:dyDescent="0.2"/>
    <row r="20" spans="12:34" ht="13" x14ac:dyDescent="0.2">
      <c r="AH20" s="257"/>
    </row>
    <row r="21" spans="12:34" ht="13" x14ac:dyDescent="0.2">
      <c r="AH21" s="257"/>
    </row>
    <row r="22" spans="12:34" ht="13" x14ac:dyDescent="0.2"/>
    <row r="23" spans="12:34" ht="13" x14ac:dyDescent="0.2"/>
    <row r="24" spans="12:34" ht="13" x14ac:dyDescent="0.2">
      <c r="Q24" s="257"/>
    </row>
    <row r="25" spans="12:34" ht="13" x14ac:dyDescent="0.2"/>
    <row r="26" spans="12:34" ht="13" x14ac:dyDescent="0.2"/>
    <row r="27" spans="12:34" ht="13" x14ac:dyDescent="0.2"/>
    <row r="28" spans="12:34" ht="13" x14ac:dyDescent="0.2">
      <c r="O28" s="257"/>
      <c r="T28" s="257"/>
      <c r="AH28" s="257"/>
    </row>
    <row r="29" spans="12:34" ht="13" x14ac:dyDescent="0.2"/>
    <row r="30" spans="12:34" ht="13" x14ac:dyDescent="0.2"/>
    <row r="31" spans="12:34" ht="13" x14ac:dyDescent="0.2">
      <c r="Q31" s="257"/>
    </row>
    <row r="32" spans="12:34" ht="13" x14ac:dyDescent="0.2">
      <c r="L32" s="257"/>
    </row>
    <row r="33" spans="2:34" ht="13" x14ac:dyDescent="0.2">
      <c r="C33" s="257"/>
      <c r="E33" s="257"/>
      <c r="G33" s="257"/>
      <c r="I33" s="257"/>
      <c r="X33" s="257"/>
    </row>
    <row r="34" spans="2:34" ht="13" x14ac:dyDescent="0.2">
      <c r="B34" s="257"/>
      <c r="P34" s="257"/>
      <c r="R34" s="257"/>
      <c r="T34" s="257"/>
    </row>
    <row r="35" spans="2:34" ht="13" x14ac:dyDescent="0.2">
      <c r="D35" s="257"/>
      <c r="W35" s="257"/>
      <c r="AC35" s="257"/>
      <c r="AD35" s="257"/>
      <c r="AE35" s="257"/>
      <c r="AF35" s="257"/>
      <c r="AG35" s="257"/>
      <c r="AH35" s="257"/>
    </row>
    <row r="36" spans="2:34" ht="13" x14ac:dyDescent="0.2">
      <c r="H36" s="257"/>
      <c r="J36" s="257"/>
      <c r="K36" s="257"/>
      <c r="M36" s="257"/>
      <c r="Y36" s="257"/>
      <c r="Z36" s="257"/>
      <c r="AA36" s="257"/>
      <c r="AB36" s="257"/>
      <c r="AC36" s="257"/>
      <c r="AD36" s="257"/>
      <c r="AE36" s="257"/>
      <c r="AF36" s="257"/>
      <c r="AG36" s="257"/>
      <c r="AH36" s="257"/>
    </row>
    <row r="37" spans="2:34" ht="13" x14ac:dyDescent="0.2">
      <c r="AH37" s="257"/>
    </row>
    <row r="38" spans="2:34" ht="13" x14ac:dyDescent="0.2">
      <c r="AG38" s="257"/>
      <c r="AH38" s="257"/>
    </row>
    <row r="39" spans="2:34" ht="13" x14ac:dyDescent="0.2"/>
    <row r="40" spans="2:34" ht="13" x14ac:dyDescent="0.2">
      <c r="X40" s="257"/>
    </row>
    <row r="41" spans="2:34" ht="13" x14ac:dyDescent="0.2">
      <c r="R41" s="257"/>
    </row>
    <row r="42" spans="2:34" ht="13" x14ac:dyDescent="0.2">
      <c r="W42" s="257"/>
    </row>
    <row r="43" spans="2:34" ht="13" x14ac:dyDescent="0.2">
      <c r="Y43" s="257"/>
      <c r="Z43" s="257"/>
      <c r="AA43" s="257"/>
      <c r="AB43" s="257"/>
      <c r="AC43" s="257"/>
      <c r="AD43" s="257"/>
      <c r="AE43" s="257"/>
      <c r="AF43" s="257"/>
      <c r="AG43" s="257"/>
      <c r="AH43" s="257"/>
    </row>
    <row r="44" spans="2:34" ht="13" x14ac:dyDescent="0.2">
      <c r="AH44" s="257"/>
    </row>
    <row r="45" spans="2:34" ht="13" x14ac:dyDescent="0.2">
      <c r="X45" s="257"/>
    </row>
    <row r="46" spans="2:34" ht="13" x14ac:dyDescent="0.2"/>
    <row r="47" spans="2:34" ht="13" x14ac:dyDescent="0.2"/>
    <row r="48" spans="2:34" ht="13" x14ac:dyDescent="0.2">
      <c r="W48" s="257"/>
      <c r="Y48" s="257"/>
      <c r="Z48" s="257"/>
      <c r="AA48" s="257"/>
      <c r="AB48" s="257"/>
      <c r="AC48" s="257"/>
      <c r="AD48" s="257"/>
      <c r="AE48" s="257"/>
      <c r="AF48" s="257"/>
      <c r="AG48" s="257"/>
      <c r="AH48" s="257"/>
    </row>
    <row r="49" spans="28:34" ht="13" x14ac:dyDescent="0.2"/>
    <row r="50" spans="28:34" ht="13" x14ac:dyDescent="0.2">
      <c r="AE50" s="257"/>
      <c r="AF50" s="257"/>
      <c r="AG50" s="257"/>
      <c r="AH50" s="257"/>
    </row>
    <row r="51" spans="28:34" ht="13" x14ac:dyDescent="0.2">
      <c r="AC51" s="257"/>
      <c r="AD51" s="257"/>
      <c r="AE51" s="257"/>
      <c r="AF51" s="257"/>
      <c r="AG51" s="257"/>
      <c r="AH51" s="257"/>
    </row>
    <row r="52" spans="28:34" ht="13" x14ac:dyDescent="0.2"/>
    <row r="53" spans="28:34" ht="13" x14ac:dyDescent="0.2">
      <c r="AF53" s="257"/>
      <c r="AG53" s="257"/>
      <c r="AH53" s="257"/>
    </row>
    <row r="54" spans="28:34" ht="13" x14ac:dyDescent="0.2">
      <c r="AH54" s="257"/>
    </row>
    <row r="55" spans="28:34" ht="13" x14ac:dyDescent="0.2"/>
    <row r="56" spans="28:34" ht="13" x14ac:dyDescent="0.2">
      <c r="AB56" s="257"/>
      <c r="AC56" s="257"/>
      <c r="AD56" s="257"/>
      <c r="AE56" s="257"/>
      <c r="AF56" s="257"/>
      <c r="AG56" s="257"/>
      <c r="AH56" s="257"/>
    </row>
    <row r="57" spans="28:34" ht="13" x14ac:dyDescent="0.2">
      <c r="AH57" s="257"/>
    </row>
    <row r="58" spans="28:34" ht="13" x14ac:dyDescent="0.2">
      <c r="AH58" s="257"/>
    </row>
    <row r="59" spans="28:34" ht="13" x14ac:dyDescent="0.2">
      <c r="AG59" s="257"/>
      <c r="AH59" s="257"/>
    </row>
    <row r="60" spans="28:34" ht="13" x14ac:dyDescent="0.2"/>
    <row r="61" spans="28:34" ht="13" x14ac:dyDescent="0.2"/>
    <row r="62" spans="28:34" ht="13" x14ac:dyDescent="0.2"/>
    <row r="63" spans="28:34" ht="13" x14ac:dyDescent="0.2">
      <c r="AH63" s="257"/>
    </row>
    <row r="64" spans="28:34" ht="13" x14ac:dyDescent="0.2">
      <c r="AG64" s="257"/>
      <c r="AH64" s="257"/>
    </row>
    <row r="65" spans="28:34" ht="13" x14ac:dyDescent="0.2"/>
    <row r="66" spans="28:34" ht="13" x14ac:dyDescent="0.2"/>
    <row r="67" spans="28:34" ht="13" x14ac:dyDescent="0.2"/>
    <row r="68" spans="28:34" ht="13" x14ac:dyDescent="0.2">
      <c r="AB68" s="257"/>
      <c r="AC68" s="257"/>
      <c r="AD68" s="257"/>
      <c r="AE68" s="257"/>
      <c r="AF68" s="257"/>
      <c r="AG68" s="257"/>
      <c r="AH68" s="257"/>
    </row>
    <row r="69" spans="28:34" ht="13" x14ac:dyDescent="0.2">
      <c r="AF69" s="257"/>
      <c r="AG69" s="257"/>
      <c r="AH69" s="257"/>
    </row>
    <row r="70" spans="28:34" ht="13" x14ac:dyDescent="0.2"/>
    <row r="71" spans="28:34" ht="13" x14ac:dyDescent="0.2"/>
    <row r="72" spans="28:34" ht="13" x14ac:dyDescent="0.2"/>
    <row r="73" spans="28:34" ht="13" x14ac:dyDescent="0.2"/>
    <row r="74" spans="28:34" ht="13" x14ac:dyDescent="0.2"/>
    <row r="75" spans="28:34" ht="13" x14ac:dyDescent="0.2">
      <c r="AH75" s="257"/>
    </row>
    <row r="76" spans="28:34" ht="13" x14ac:dyDescent="0.2">
      <c r="AF76" s="257"/>
      <c r="AG76" s="257"/>
      <c r="AH76" s="257"/>
    </row>
    <row r="77" spans="28:34" ht="13" x14ac:dyDescent="0.2">
      <c r="AG77" s="257"/>
      <c r="AH77" s="257"/>
    </row>
    <row r="78" spans="28:34" ht="13" x14ac:dyDescent="0.2"/>
    <row r="79" spans="28:34" ht="13" x14ac:dyDescent="0.2"/>
    <row r="80" spans="28:34" ht="13" x14ac:dyDescent="0.2"/>
    <row r="81" spans="25:34" ht="13" x14ac:dyDescent="0.2"/>
    <row r="82" spans="25:34" ht="13" x14ac:dyDescent="0.2">
      <c r="Y82" s="257"/>
    </row>
    <row r="83" spans="25:34" ht="13" x14ac:dyDescent="0.2">
      <c r="Y83" s="257"/>
      <c r="Z83" s="257"/>
      <c r="AA83" s="257"/>
      <c r="AB83" s="257"/>
      <c r="AC83" s="257"/>
      <c r="AD83" s="257"/>
      <c r="AE83" s="257"/>
      <c r="AF83" s="257"/>
      <c r="AG83" s="257"/>
      <c r="AH83" s="257"/>
    </row>
    <row r="84" spans="25:34" ht="13" x14ac:dyDescent="0.2"/>
    <row r="85" spans="25:34" ht="13" x14ac:dyDescent="0.2"/>
    <row r="86" spans="25:34" ht="13" x14ac:dyDescent="0.2"/>
    <row r="87" spans="25:34" ht="13" x14ac:dyDescent="0.2"/>
    <row r="88" spans="25:34" ht="13" x14ac:dyDescent="0.2">
      <c r="AH88" s="257"/>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7"/>
      <c r="AG94" s="257"/>
      <c r="AH94" s="257"/>
    </row>
    <row r="95" spans="25:34" ht="13.5" customHeight="1" x14ac:dyDescent="0.2">
      <c r="AH95" s="25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7"/>
    </row>
    <row r="102" spans="33:34" ht="13.5" customHeight="1" x14ac:dyDescent="0.2"/>
    <row r="103" spans="33:34" ht="13.5" customHeight="1" x14ac:dyDescent="0.2"/>
    <row r="104" spans="33:34" ht="13.5" customHeight="1" x14ac:dyDescent="0.2">
      <c r="AG104" s="257"/>
      <c r="AH104" s="25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7"/>
    </row>
    <row r="117" spans="34:122" ht="13.5" customHeight="1" x14ac:dyDescent="0.2"/>
    <row r="118" spans="34:122" ht="13.5" customHeight="1" x14ac:dyDescent="0.2"/>
    <row r="119" spans="34:122" ht="13.5" customHeight="1" x14ac:dyDescent="0.2"/>
    <row r="120" spans="34:122" ht="13.5" customHeight="1" x14ac:dyDescent="0.2">
      <c r="AH120" s="257"/>
    </row>
    <row r="121" spans="34:122" ht="13.5" customHeight="1" x14ac:dyDescent="0.2">
      <c r="AH121" s="257"/>
    </row>
    <row r="122" spans="34:122" ht="13.5" customHeight="1" x14ac:dyDescent="0.2"/>
    <row r="123" spans="34:122" ht="13.5" customHeight="1" x14ac:dyDescent="0.2"/>
    <row r="124" spans="34:122" ht="13.5" customHeight="1" x14ac:dyDescent="0.2"/>
    <row r="125" spans="34:122" ht="13.5" customHeight="1" x14ac:dyDescent="0.2">
      <c r="DR125" s="257" t="s">
        <v>475</v>
      </c>
    </row>
  </sheetData>
  <sheetProtection algorithmName="SHA-512" hashValue="0Sax9LXoOyJ8K4L/o/hq4+tDtxghU51Slaqw8IXkGw30lnfs5FGeuinMEO+J7f+PWb0+niWxGePKDXN3BU8ozw==" saltValue="jTo6JOmydHCO5Lgr1Et6B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44452</v>
      </c>
      <c r="E3" s="154"/>
      <c r="F3" s="155">
        <v>113347</v>
      </c>
      <c r="G3" s="156"/>
      <c r="H3" s="157"/>
    </row>
    <row r="4" spans="1:8" x14ac:dyDescent="0.2">
      <c r="A4" s="158"/>
      <c r="B4" s="159"/>
      <c r="C4" s="160"/>
      <c r="D4" s="161">
        <v>17948</v>
      </c>
      <c r="E4" s="162"/>
      <c r="F4" s="163">
        <v>58728</v>
      </c>
      <c r="G4" s="164"/>
      <c r="H4" s="165"/>
    </row>
    <row r="5" spans="1:8" x14ac:dyDescent="0.2">
      <c r="A5" s="146" t="s">
        <v>519</v>
      </c>
      <c r="B5" s="151"/>
      <c r="C5" s="152"/>
      <c r="D5" s="153">
        <v>75271</v>
      </c>
      <c r="E5" s="154"/>
      <c r="F5" s="155">
        <v>125418</v>
      </c>
      <c r="G5" s="156"/>
      <c r="H5" s="157"/>
    </row>
    <row r="6" spans="1:8" x14ac:dyDescent="0.2">
      <c r="A6" s="158"/>
      <c r="B6" s="159"/>
      <c r="C6" s="160"/>
      <c r="D6" s="161">
        <v>37290</v>
      </c>
      <c r="E6" s="162"/>
      <c r="F6" s="163">
        <v>60445</v>
      </c>
      <c r="G6" s="164"/>
      <c r="H6" s="165"/>
    </row>
    <row r="7" spans="1:8" x14ac:dyDescent="0.2">
      <c r="A7" s="146" t="s">
        <v>520</v>
      </c>
      <c r="B7" s="151"/>
      <c r="C7" s="152"/>
      <c r="D7" s="153">
        <v>79300</v>
      </c>
      <c r="E7" s="154"/>
      <c r="F7" s="155">
        <v>108384</v>
      </c>
      <c r="G7" s="156"/>
      <c r="H7" s="157"/>
    </row>
    <row r="8" spans="1:8" x14ac:dyDescent="0.2">
      <c r="A8" s="158"/>
      <c r="B8" s="159"/>
      <c r="C8" s="160"/>
      <c r="D8" s="161">
        <v>16494</v>
      </c>
      <c r="E8" s="162"/>
      <c r="F8" s="163">
        <v>51153</v>
      </c>
      <c r="G8" s="164"/>
      <c r="H8" s="165"/>
    </row>
    <row r="9" spans="1:8" x14ac:dyDescent="0.2">
      <c r="A9" s="146" t="s">
        <v>521</v>
      </c>
      <c r="B9" s="151"/>
      <c r="C9" s="152"/>
      <c r="D9" s="153">
        <v>50996</v>
      </c>
      <c r="E9" s="154"/>
      <c r="F9" s="155">
        <v>80959</v>
      </c>
      <c r="G9" s="156"/>
      <c r="H9" s="157"/>
    </row>
    <row r="10" spans="1:8" x14ac:dyDescent="0.2">
      <c r="A10" s="158"/>
      <c r="B10" s="159"/>
      <c r="C10" s="160"/>
      <c r="D10" s="161">
        <v>14446</v>
      </c>
      <c r="E10" s="162"/>
      <c r="F10" s="163">
        <v>43928</v>
      </c>
      <c r="G10" s="164"/>
      <c r="H10" s="165"/>
    </row>
    <row r="11" spans="1:8" x14ac:dyDescent="0.2">
      <c r="A11" s="146" t="s">
        <v>522</v>
      </c>
      <c r="B11" s="151"/>
      <c r="C11" s="152"/>
      <c r="D11" s="153">
        <v>40119</v>
      </c>
      <c r="E11" s="154"/>
      <c r="F11" s="155">
        <v>117242</v>
      </c>
      <c r="G11" s="156"/>
      <c r="H11" s="157"/>
    </row>
    <row r="12" spans="1:8" x14ac:dyDescent="0.2">
      <c r="A12" s="158"/>
      <c r="B12" s="159"/>
      <c r="C12" s="166"/>
      <c r="D12" s="161">
        <v>13793</v>
      </c>
      <c r="E12" s="162"/>
      <c r="F12" s="163">
        <v>59234</v>
      </c>
      <c r="G12" s="164"/>
      <c r="H12" s="165"/>
    </row>
    <row r="13" spans="1:8" x14ac:dyDescent="0.2">
      <c r="A13" s="146"/>
      <c r="B13" s="151"/>
      <c r="C13" s="167"/>
      <c r="D13" s="168">
        <v>58028</v>
      </c>
      <c r="E13" s="169"/>
      <c r="F13" s="170">
        <v>109070</v>
      </c>
      <c r="G13" s="171"/>
      <c r="H13" s="157"/>
    </row>
    <row r="14" spans="1:8" x14ac:dyDescent="0.2">
      <c r="A14" s="158"/>
      <c r="B14" s="159"/>
      <c r="C14" s="160"/>
      <c r="D14" s="161">
        <v>19994</v>
      </c>
      <c r="E14" s="162"/>
      <c r="F14" s="163">
        <v>54698</v>
      </c>
      <c r="G14" s="164"/>
      <c r="H14" s="165"/>
    </row>
    <row r="17" spans="1:11" x14ac:dyDescent="0.2">
      <c r="A17" s="142" t="s">
        <v>51</v>
      </c>
    </row>
    <row r="18" spans="1:11" x14ac:dyDescent="0.2">
      <c r="A18" s="172"/>
      <c r="B18" s="172" t="str">
        <f>実質収支比率等に係る経年分析!F$46</f>
        <v>R01</v>
      </c>
      <c r="C18" s="172" t="str">
        <f>実質収支比率等に係る経年分析!G$46</f>
        <v>R02</v>
      </c>
      <c r="D18" s="172" t="str">
        <f>実質収支比率等に係る経年分析!H$46</f>
        <v>R03</v>
      </c>
      <c r="E18" s="172" t="str">
        <f>実質収支比率等に係る経年分析!I$46</f>
        <v>R04</v>
      </c>
      <c r="F18" s="172" t="str">
        <f>実質収支比率等に係る経年分析!J$46</f>
        <v>R05</v>
      </c>
    </row>
    <row r="19" spans="1:11" x14ac:dyDescent="0.2">
      <c r="A19" s="172" t="s">
        <v>52</v>
      </c>
      <c r="B19" s="172">
        <f>ROUND(VALUE(SUBSTITUTE(実質収支比率等に係る経年分析!F$48,"▲","-")),2)</f>
        <v>6.47</v>
      </c>
      <c r="C19" s="172">
        <f>ROUND(VALUE(SUBSTITUTE(実質収支比率等に係る経年分析!G$48,"▲","-")),2)</f>
        <v>5.25</v>
      </c>
      <c r="D19" s="172">
        <f>ROUND(VALUE(SUBSTITUTE(実質収支比率等に係る経年分析!H$48,"▲","-")),2)</f>
        <v>5.66</v>
      </c>
      <c r="E19" s="172">
        <f>ROUND(VALUE(SUBSTITUTE(実質収支比率等に係る経年分析!I$48,"▲","-")),2)</f>
        <v>7.32</v>
      </c>
      <c r="F19" s="172">
        <f>ROUND(VALUE(SUBSTITUTE(実質収支比率等に係る経年分析!J$48,"▲","-")),2)</f>
        <v>8.01</v>
      </c>
    </row>
    <row r="20" spans="1:11" x14ac:dyDescent="0.2">
      <c r="A20" s="172" t="s">
        <v>53</v>
      </c>
      <c r="B20" s="172">
        <f>ROUND(VALUE(SUBSTITUTE(実質収支比率等に係る経年分析!F$47,"▲","-")),2)</f>
        <v>19.29</v>
      </c>
      <c r="C20" s="172">
        <f>ROUND(VALUE(SUBSTITUTE(実質収支比率等に係る経年分析!G$47,"▲","-")),2)</f>
        <v>19.059999999999999</v>
      </c>
      <c r="D20" s="172">
        <f>ROUND(VALUE(SUBSTITUTE(実質収支比率等に係る経年分析!H$47,"▲","-")),2)</f>
        <v>18.77</v>
      </c>
      <c r="E20" s="172">
        <f>ROUND(VALUE(SUBSTITUTE(実質収支比率等に係る経年分析!I$47,"▲","-")),2)</f>
        <v>22.6</v>
      </c>
      <c r="F20" s="172">
        <f>ROUND(VALUE(SUBSTITUTE(実質収支比率等に係る経年分析!J$47,"▲","-")),2)</f>
        <v>24.31</v>
      </c>
    </row>
    <row r="21" spans="1:11" x14ac:dyDescent="0.2">
      <c r="A21" s="172" t="s">
        <v>54</v>
      </c>
      <c r="B21" s="172">
        <f>IF(ISNUMBER(VALUE(SUBSTITUTE(実質収支比率等に係る経年分析!F$49,"▲","-"))),ROUND(VALUE(SUBSTITUTE(実質収支比率等に係る経年分析!F$49,"▲","-")),2),NA())</f>
        <v>-6.63</v>
      </c>
      <c r="C21" s="172">
        <f>IF(ISNUMBER(VALUE(SUBSTITUTE(実質収支比率等に係る経年分析!G$49,"▲","-"))),ROUND(VALUE(SUBSTITUTE(実質収支比率等に係る経年分析!G$49,"▲","-")),2),NA())</f>
        <v>-0.16</v>
      </c>
      <c r="D21" s="172">
        <f>IF(ISNUMBER(VALUE(SUBSTITUTE(実質収支比率等に係る経年分析!H$49,"▲","-"))),ROUND(VALUE(SUBSTITUTE(実質収支比率等に係る経年分析!H$49,"▲","-")),2),NA())</f>
        <v>1.59</v>
      </c>
      <c r="E21" s="172">
        <f>IF(ISNUMBER(VALUE(SUBSTITUTE(実質収支比率等に係る経年分析!I$49,"▲","-"))),ROUND(VALUE(SUBSTITUTE(実質収支比率等に係る経年分析!I$49,"▲","-")),2),NA())</f>
        <v>4.55</v>
      </c>
      <c r="F21" s="172">
        <f>IF(ISNUMBER(VALUE(SUBSTITUTE(実質収支比率等に係る経年分析!J$49,"▲","-"))),ROUND(VALUE(SUBSTITUTE(実質収支比率等に係る経年分析!J$49,"▲","-")),2),NA())</f>
        <v>2.66</v>
      </c>
    </row>
    <row r="24" spans="1:11" x14ac:dyDescent="0.2">
      <c r="A24" s="142" t="s">
        <v>55</v>
      </c>
    </row>
    <row r="25" spans="1:11" x14ac:dyDescent="0.2">
      <c r="A25" s="173"/>
      <c r="B25" s="173" t="str">
        <f>連結実質赤字比率に係る赤字・黒字の構成分析!F$33</f>
        <v>R01</v>
      </c>
      <c r="C25" s="173"/>
      <c r="D25" s="173" t="str">
        <f>連結実質赤字比率に係る赤字・黒字の構成分析!G$33</f>
        <v>R02</v>
      </c>
      <c r="E25" s="173"/>
      <c r="F25" s="173" t="str">
        <f>連結実質赤字比率に係る赤字・黒字の構成分析!H$33</f>
        <v>R03</v>
      </c>
      <c r="G25" s="173"/>
      <c r="H25" s="173" t="str">
        <f>連結実質赤字比率に係る赤字・黒字の構成分析!I$33</f>
        <v>R04</v>
      </c>
      <c r="I25" s="173"/>
      <c r="J25" s="173" t="str">
        <f>連結実質赤字比率に係る赤字・黒字の構成分析!J$33</f>
        <v>R05</v>
      </c>
      <c r="K25" s="173"/>
    </row>
    <row r="26" spans="1:11" x14ac:dyDescent="0.2">
      <c r="A26" s="173"/>
      <c r="B26" s="173" t="s">
        <v>56</v>
      </c>
      <c r="C26" s="173" t="s">
        <v>57</v>
      </c>
      <c r="D26" s="173" t="s">
        <v>56</v>
      </c>
      <c r="E26" s="173" t="s">
        <v>57</v>
      </c>
      <c r="F26" s="173" t="s">
        <v>56</v>
      </c>
      <c r="G26" s="173" t="s">
        <v>57</v>
      </c>
      <c r="H26" s="173" t="s">
        <v>56</v>
      </c>
      <c r="I26" s="173" t="s">
        <v>57</v>
      </c>
      <c r="J26" s="173" t="s">
        <v>56</v>
      </c>
      <c r="K26" s="173" t="s">
        <v>57</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0.16</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0.16</v>
      </c>
      <c r="F27" s="173" t="e">
        <f>IF(ROUND(VALUE(SUBSTITUTE(連結実質赤字比率に係る赤字・黒字の構成分析!H$43,"▲", "-")), 2) &lt; 0, ABS(ROUND(VALUE(SUBSTITUTE(連結実質赤字比率に係る赤字・黒字の構成分析!H$43,"▲", "-")), 2)), NA())</f>
        <v>#N/A</v>
      </c>
      <c r="G27" s="173">
        <f>IF(ROUND(VALUE(SUBSTITUTE(連結実質赤字比率に係る赤字・黒字の構成分析!H$43,"▲", "-")), 2) &gt;= 0, ABS(ROUND(VALUE(SUBSTITUTE(連結実質赤字比率に係る赤字・黒字の構成分析!H$43,"▲", "-")), 2)), NA())</f>
        <v>0.06</v>
      </c>
      <c r="H27" s="173" t="e">
        <f>IF(ROUND(VALUE(SUBSTITUTE(連結実質赤字比率に係る赤字・黒字の構成分析!I$43,"▲", "-")), 2) &lt; 0, ABS(ROUND(VALUE(SUBSTITUTE(連結実質赤字比率に係る赤字・黒字の構成分析!I$43,"▲", "-")), 2)), NA())</f>
        <v>#N/A</v>
      </c>
      <c r="I27" s="173">
        <f>IF(ROUND(VALUE(SUBSTITUTE(連結実質赤字比率に係る赤字・黒字の構成分析!I$43,"▲", "-")), 2) &gt;= 0, ABS(ROUND(VALUE(SUBSTITUTE(連結実質赤字比率に係る赤字・黒字の構成分析!I$43,"▲", "-")), 2)), NA())</f>
        <v>0.31</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2">
      <c r="A30" s="173" t="str">
        <f>IF(連結実質赤字比率に係る赤字・黒字の構成分析!C$40="",NA(),連結実質赤字比率に係る赤字・黒字の構成分析!C$40)</f>
        <v>後期高齢者医療特別会計</v>
      </c>
      <c r="B30" s="173" t="e">
        <f>IF(ROUND(VALUE(SUBSTITUTE(連結実質赤字比率に係る赤字・黒字の構成分析!F$40,"▲", "-")), 2) &lt; 0, ABS(ROUND(VALUE(SUBSTITUTE(連結実質赤字比率に係る赤字・黒字の構成分析!F$40,"▲", "-")), 2)), NA())</f>
        <v>#N/A</v>
      </c>
      <c r="C30" s="173">
        <f>IF(ROUND(VALUE(SUBSTITUTE(連結実質赤字比率に係る赤字・黒字の構成分析!F$40,"▲", "-")), 2) &gt;= 0, ABS(ROUND(VALUE(SUBSTITUTE(連結実質赤字比率に係る赤字・黒字の構成分析!F$40,"▲", "-")), 2)), NA())</f>
        <v>0.1</v>
      </c>
      <c r="D30" s="173" t="e">
        <f>IF(ROUND(VALUE(SUBSTITUTE(連結実質赤字比率に係る赤字・黒字の構成分析!G$40,"▲", "-")), 2) &lt; 0, ABS(ROUND(VALUE(SUBSTITUTE(連結実質赤字比率に係る赤字・黒字の構成分析!G$40,"▲", "-")), 2)), NA())</f>
        <v>#N/A</v>
      </c>
      <c r="E30" s="173">
        <f>IF(ROUND(VALUE(SUBSTITUTE(連結実質赤字比率に係る赤字・黒字の構成分析!G$40,"▲", "-")), 2) &gt;= 0, ABS(ROUND(VALUE(SUBSTITUTE(連結実質赤字比率に係る赤字・黒字の構成分析!G$40,"▲", "-")), 2)), NA())</f>
        <v>0.03</v>
      </c>
      <c r="F30" s="173" t="e">
        <f>IF(ROUND(VALUE(SUBSTITUTE(連結実質赤字比率に係る赤字・黒字の構成分析!H$40,"▲", "-")), 2) &lt; 0, ABS(ROUND(VALUE(SUBSTITUTE(連結実質赤字比率に係る赤字・黒字の構成分析!H$40,"▲", "-")), 2)), NA())</f>
        <v>#N/A</v>
      </c>
      <c r="G30" s="173">
        <f>IF(ROUND(VALUE(SUBSTITUTE(連結実質赤字比率に係る赤字・黒字の構成分析!H$40,"▲", "-")), 2) &gt;= 0, ABS(ROUND(VALUE(SUBSTITUTE(連結実質赤字比率に係る赤字・黒字の構成分析!H$40,"▲", "-")), 2)), NA())</f>
        <v>0.04</v>
      </c>
      <c r="H30" s="173" t="e">
        <f>IF(ROUND(VALUE(SUBSTITUTE(連結実質赤字比率に係る赤字・黒字の構成分析!I$40,"▲", "-")), 2) &lt; 0, ABS(ROUND(VALUE(SUBSTITUTE(連結実質赤字比率に係る赤字・黒字の構成分析!I$40,"▲", "-")), 2)), NA())</f>
        <v>#N/A</v>
      </c>
      <c r="I30" s="173">
        <f>IF(ROUND(VALUE(SUBSTITUTE(連結実質赤字比率に係る赤字・黒字の構成分析!I$40,"▲", "-")), 2) &gt;= 0, ABS(ROUND(VALUE(SUBSTITUTE(連結実質赤字比率に係る赤字・黒字の構成分析!I$40,"▲", "-")), 2)), NA())</f>
        <v>0.04</v>
      </c>
      <c r="J30" s="173" t="e">
        <f>IF(ROUND(VALUE(SUBSTITUTE(連結実質赤字比率に係る赤字・黒字の構成分析!J$40,"▲", "-")), 2) &lt; 0, ABS(ROUND(VALUE(SUBSTITUTE(連結実質赤字比率に係る赤字・黒字の構成分析!J$40,"▲", "-")), 2)), NA())</f>
        <v>#N/A</v>
      </c>
      <c r="K30" s="173">
        <f>IF(ROUND(VALUE(SUBSTITUTE(連結実質赤字比率に係る赤字・黒字の構成分析!J$40,"▲", "-")), 2) &gt;= 0, ABS(ROUND(VALUE(SUBSTITUTE(連結実質赤字比率に係る赤字・黒字の構成分析!J$40,"▲", "-")), 2)), NA())</f>
        <v>0.12</v>
      </c>
    </row>
    <row r="31" spans="1:11" x14ac:dyDescent="0.2">
      <c r="A31" s="173" t="str">
        <f>IF(連結実質赤字比率に係る赤字・黒字の構成分析!C$39="",NA(),連結実質赤字比率に係る赤字・黒字の構成分析!C$39)</f>
        <v>師崎港駐車場事業特別会計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0.3</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0.28999999999999998</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0.53</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0.27</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0.18</v>
      </c>
    </row>
    <row r="32" spans="1:11" x14ac:dyDescent="0.2">
      <c r="A32" s="173" t="str">
        <f>IF(連結実質赤字比率に係る赤字・黒字の構成分析!C$38="",NA(),連結実質赤字比率に係る赤字・黒字の構成分析!C$38)</f>
        <v>国民健康保険特別会計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0.43</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0.56999999999999995</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2.39</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0.43</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0.19</v>
      </c>
    </row>
    <row r="33" spans="1:16" x14ac:dyDescent="0.2">
      <c r="A33" s="173" t="str">
        <f>IF(連結実質赤字比率に係る赤字・黒字の構成分析!C$37="",NA(),連結実質赤字比率に係る赤字・黒字の構成分析!C$37)</f>
        <v>漁業集落排水事業会計</v>
      </c>
      <c r="B33" s="173" t="e">
        <f>IF(ROUND(VALUE(SUBSTITUTE(連結実質赤字比率に係る赤字・黒字の構成分析!F$37,"▲", "-")), 2) &lt; 0, ABS(ROUND(VALUE(SUBSTITUTE(連結実質赤字比率に係る赤字・黒字の構成分析!F$37,"▲", "-")), 2)), NA())</f>
        <v>#VALUE!</v>
      </c>
      <c r="C33" s="173" t="e">
        <f>IF(ROUND(VALUE(SUBSTITUTE(連結実質赤字比率に係る赤字・黒字の構成分析!F$37,"▲", "-")), 2) &gt;= 0, ABS(ROUND(VALUE(SUBSTITUTE(連結実質赤字比率に係る赤字・黒字の構成分析!F$37,"▲", "-")), 2)), NA())</f>
        <v>#VALUE!</v>
      </c>
      <c r="D33" s="173" t="e">
        <f>IF(ROUND(VALUE(SUBSTITUTE(連結実質赤字比率に係る赤字・黒字の構成分析!G$37,"▲", "-")), 2) &lt; 0, ABS(ROUND(VALUE(SUBSTITUTE(連結実質赤字比率に係る赤字・黒字の構成分析!G$37,"▲", "-")), 2)), NA())</f>
        <v>#VALUE!</v>
      </c>
      <c r="E33" s="173" t="e">
        <f>IF(ROUND(VALUE(SUBSTITUTE(連結実質赤字比率に係る赤字・黒字の構成分析!G$37,"▲", "-")), 2) &gt;= 0, ABS(ROUND(VALUE(SUBSTITUTE(連結実質赤字比率に係る赤字・黒字の構成分析!G$37,"▲", "-")), 2)), NA())</f>
        <v>#VALUE!</v>
      </c>
      <c r="F33" s="173" t="e">
        <f>IF(ROUND(VALUE(SUBSTITUTE(連結実質赤字比率に係る赤字・黒字の構成分析!H$37,"▲", "-")), 2) &lt; 0, ABS(ROUND(VALUE(SUBSTITUTE(連結実質赤字比率に係る赤字・黒字の構成分析!H$37,"▲", "-")), 2)), NA())</f>
        <v>#VALUE!</v>
      </c>
      <c r="G33" s="173" t="e">
        <f>IF(ROUND(VALUE(SUBSTITUTE(連結実質赤字比率に係る赤字・黒字の構成分析!H$37,"▲", "-")), 2) &gt;= 0, ABS(ROUND(VALUE(SUBSTITUTE(連結実質赤字比率に係る赤字・黒字の構成分析!H$37,"▲", "-")), 2)), NA())</f>
        <v>#VALUE!</v>
      </c>
      <c r="H33" s="173" t="e">
        <f>IF(ROUND(VALUE(SUBSTITUTE(連結実質赤字比率に係る赤字・黒字の構成分析!I$37,"▲", "-")), 2) &lt; 0, ABS(ROUND(VALUE(SUBSTITUTE(連結実質赤字比率に係る赤字・黒字の構成分析!I$37,"▲", "-")), 2)), NA())</f>
        <v>#VALUE!</v>
      </c>
      <c r="I33" s="173" t="e">
        <f>IF(ROUND(VALUE(SUBSTITUTE(連結実質赤字比率に係る赤字・黒字の構成分析!I$37,"▲", "-")), 2) &gt;= 0, ABS(ROUND(VALUE(SUBSTITUTE(連結実質赤字比率に係る赤字・黒字の構成分析!I$37,"▲", "-")), 2)), NA())</f>
        <v>#VALUE!</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0.56999999999999995</v>
      </c>
    </row>
    <row r="34" spans="1:16" x14ac:dyDescent="0.2">
      <c r="A34" s="173" t="str">
        <f>IF(連結実質赤字比率に係る赤字・黒字の構成分析!C$36="",NA(),連結実質赤字比率に係る赤字・黒字の構成分析!C$36)</f>
        <v>介護保険特別会計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1.31</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1.8</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1.83</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1.28</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1.72</v>
      </c>
    </row>
    <row r="35" spans="1:16" x14ac:dyDescent="0.2">
      <c r="A35" s="173" t="str">
        <f>IF(連結実質赤字比率に係る赤字・黒字の構成分析!C$35="",NA(),連結実質赤字比率に係る赤字・黒字の構成分析!C$35)</f>
        <v>一般会計</v>
      </c>
      <c r="B35" s="173" t="e">
        <f>IF(ROUND(VALUE(SUBSTITUTE(連結実質赤字比率に係る赤字・黒字の構成分析!F$35,"▲", "-")), 2) &lt; 0, ABS(ROUND(VALUE(SUBSTITUTE(連結実質赤字比率に係る赤字・黒字の構成分析!F$35,"▲", "-")), 2)), NA())</f>
        <v>#N/A</v>
      </c>
      <c r="C35" s="173">
        <f>IF(ROUND(VALUE(SUBSTITUTE(連結実質赤字比率に係る赤字・黒字の構成分析!F$35,"▲", "-")), 2) &gt;= 0, ABS(ROUND(VALUE(SUBSTITUTE(連結実質赤字比率に係る赤字・黒字の構成分析!F$35,"▲", "-")), 2)), NA())</f>
        <v>6.46</v>
      </c>
      <c r="D35" s="173" t="e">
        <f>IF(ROUND(VALUE(SUBSTITUTE(連結実質赤字比率に係る赤字・黒字の構成分析!G$35,"▲", "-")), 2) &lt; 0, ABS(ROUND(VALUE(SUBSTITUTE(連結実質赤字比率に係る赤字・黒字の構成分析!G$35,"▲", "-")), 2)), NA())</f>
        <v>#N/A</v>
      </c>
      <c r="E35" s="173">
        <f>IF(ROUND(VALUE(SUBSTITUTE(連結実質赤字比率に係る赤字・黒字の構成分析!G$35,"▲", "-")), 2) &gt;= 0, ABS(ROUND(VALUE(SUBSTITUTE(連結実質赤字比率に係る赤字・黒字の構成分析!G$35,"▲", "-")), 2)), NA())</f>
        <v>5.24</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5.65</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7.31</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8.01</v>
      </c>
    </row>
    <row r="36" spans="1:16" x14ac:dyDescent="0.2">
      <c r="A36" s="173" t="str">
        <f>IF(連結実質赤字比率に係る赤字・黒字の構成分析!C$34="",NA(),連結実質赤字比率に係る赤字・黒字の構成分析!C$34)</f>
        <v>水道事業会計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13.82</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14.44</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14.52</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14.99</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14.22</v>
      </c>
    </row>
    <row r="39" spans="1:16" x14ac:dyDescent="0.2">
      <c r="A39" s="142" t="s">
        <v>58</v>
      </c>
    </row>
    <row r="40" spans="1:16" x14ac:dyDescent="0.2">
      <c r="A40" s="174"/>
      <c r="B40" s="174" t="str">
        <f>'実質公債費比率（分子）の構造'!K$44</f>
        <v>R01</v>
      </c>
      <c r="C40" s="174"/>
      <c r="D40" s="174"/>
      <c r="E40" s="174" t="str">
        <f>'実質公債費比率（分子）の構造'!L$44</f>
        <v>R02</v>
      </c>
      <c r="F40" s="174"/>
      <c r="G40" s="174"/>
      <c r="H40" s="174" t="str">
        <f>'実質公債費比率（分子）の構造'!M$44</f>
        <v>R03</v>
      </c>
      <c r="I40" s="174"/>
      <c r="J40" s="174"/>
      <c r="K40" s="174" t="str">
        <f>'実質公債費比率（分子）の構造'!N$44</f>
        <v>R04</v>
      </c>
      <c r="L40" s="174"/>
      <c r="M40" s="174"/>
      <c r="N40" s="174" t="str">
        <f>'実質公債費比率（分子）の構造'!O$44</f>
        <v>R05</v>
      </c>
      <c r="O40" s="174"/>
      <c r="P40" s="174"/>
    </row>
    <row r="41" spans="1:16" x14ac:dyDescent="0.2">
      <c r="A41" s="174"/>
      <c r="B41" s="174" t="s">
        <v>59</v>
      </c>
      <c r="C41" s="174"/>
      <c r="D41" s="174" t="s">
        <v>60</v>
      </c>
      <c r="E41" s="174" t="s">
        <v>59</v>
      </c>
      <c r="F41" s="174"/>
      <c r="G41" s="174" t="s">
        <v>60</v>
      </c>
      <c r="H41" s="174" t="s">
        <v>59</v>
      </c>
      <c r="I41" s="174"/>
      <c r="J41" s="174" t="s">
        <v>60</v>
      </c>
      <c r="K41" s="174" t="s">
        <v>59</v>
      </c>
      <c r="L41" s="174"/>
      <c r="M41" s="174" t="s">
        <v>60</v>
      </c>
      <c r="N41" s="174" t="s">
        <v>59</v>
      </c>
      <c r="O41" s="174"/>
      <c r="P41" s="174" t="s">
        <v>60</v>
      </c>
    </row>
    <row r="42" spans="1:16" x14ac:dyDescent="0.2">
      <c r="A42" s="174" t="s">
        <v>61</v>
      </c>
      <c r="B42" s="174"/>
      <c r="C42" s="174"/>
      <c r="D42" s="174">
        <f>'実質公債費比率（分子）の構造'!K$52</f>
        <v>453</v>
      </c>
      <c r="E42" s="174"/>
      <c r="F42" s="174"/>
      <c r="G42" s="174">
        <f>'実質公債費比率（分子）の構造'!L$52</f>
        <v>461</v>
      </c>
      <c r="H42" s="174"/>
      <c r="I42" s="174"/>
      <c r="J42" s="174">
        <f>'実質公債費比率（分子）の構造'!M$52</f>
        <v>467</v>
      </c>
      <c r="K42" s="174"/>
      <c r="L42" s="174"/>
      <c r="M42" s="174">
        <f>'実質公債費比率（分子）の構造'!N$52</f>
        <v>472</v>
      </c>
      <c r="N42" s="174"/>
      <c r="O42" s="174"/>
      <c r="P42" s="174">
        <f>'実質公債費比率（分子）の構造'!O$52</f>
        <v>480</v>
      </c>
    </row>
    <row r="43" spans="1:16" x14ac:dyDescent="0.2">
      <c r="A43" s="174" t="s">
        <v>16</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62</v>
      </c>
      <c r="B44" s="174">
        <f>'実質公債費比率（分子）の構造'!K$50</f>
        <v>1</v>
      </c>
      <c r="C44" s="174"/>
      <c r="D44" s="174"/>
      <c r="E44" s="174">
        <f>'実質公債費比率（分子）の構造'!L$50</f>
        <v>1</v>
      </c>
      <c r="F44" s="174"/>
      <c r="G44" s="174"/>
      <c r="H44" s="174">
        <f>'実質公債費比率（分子）の構造'!M$50</f>
        <v>1</v>
      </c>
      <c r="I44" s="174"/>
      <c r="J44" s="174"/>
      <c r="K44" s="174">
        <f>'実質公債費比率（分子）の構造'!N$50</f>
        <v>1</v>
      </c>
      <c r="L44" s="174"/>
      <c r="M44" s="174"/>
      <c r="N44" s="174">
        <f>'実質公債費比率（分子）の構造'!O$50</f>
        <v>13</v>
      </c>
      <c r="O44" s="174"/>
      <c r="P44" s="174"/>
    </row>
    <row r="45" spans="1:16" x14ac:dyDescent="0.2">
      <c r="A45" s="174" t="s">
        <v>63</v>
      </c>
      <c r="B45" s="174">
        <f>'実質公債費比率（分子）の構造'!K$49</f>
        <v>80</v>
      </c>
      <c r="C45" s="174"/>
      <c r="D45" s="174"/>
      <c r="E45" s="174">
        <f>'実質公債費比率（分子）の構造'!L$49</f>
        <v>70</v>
      </c>
      <c r="F45" s="174"/>
      <c r="G45" s="174"/>
      <c r="H45" s="174">
        <f>'実質公債費比率（分子）の構造'!M$49</f>
        <v>28</v>
      </c>
      <c r="I45" s="174"/>
      <c r="J45" s="174"/>
      <c r="K45" s="174">
        <f>'実質公債費比率（分子）の構造'!N$49</f>
        <v>25</v>
      </c>
      <c r="L45" s="174"/>
      <c r="M45" s="174"/>
      <c r="N45" s="174">
        <f>'実質公債費比率（分子）の構造'!O$49</f>
        <v>87</v>
      </c>
      <c r="O45" s="174"/>
      <c r="P45" s="174"/>
    </row>
    <row r="46" spans="1:16" x14ac:dyDescent="0.2">
      <c r="A46" s="174" t="s">
        <v>64</v>
      </c>
      <c r="B46" s="174">
        <f>'実質公債費比率（分子）の構造'!K$48</f>
        <v>59</v>
      </c>
      <c r="C46" s="174"/>
      <c r="D46" s="174"/>
      <c r="E46" s="174">
        <f>'実質公債費比率（分子）の構造'!L$48</f>
        <v>61</v>
      </c>
      <c r="F46" s="174"/>
      <c r="G46" s="174"/>
      <c r="H46" s="174">
        <f>'実質公債費比率（分子）の構造'!M$48</f>
        <v>63</v>
      </c>
      <c r="I46" s="174"/>
      <c r="J46" s="174"/>
      <c r="K46" s="174">
        <f>'実質公債費比率（分子）の構造'!N$48</f>
        <v>63</v>
      </c>
      <c r="L46" s="174"/>
      <c r="M46" s="174"/>
      <c r="N46" s="174">
        <f>'実質公債費比率（分子）の構造'!O$48</f>
        <v>67</v>
      </c>
      <c r="O46" s="174"/>
      <c r="P46" s="174"/>
    </row>
    <row r="47" spans="1:16" x14ac:dyDescent="0.2">
      <c r="A47" s="174" t="s">
        <v>12</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2">
      <c r="A48" s="174" t="s">
        <v>65</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66</v>
      </c>
      <c r="B49" s="174">
        <f>'実質公債費比率（分子）の構造'!K$45</f>
        <v>551</v>
      </c>
      <c r="C49" s="174"/>
      <c r="D49" s="174"/>
      <c r="E49" s="174">
        <f>'実質公債費比率（分子）の構造'!L$45</f>
        <v>602</v>
      </c>
      <c r="F49" s="174"/>
      <c r="G49" s="174"/>
      <c r="H49" s="174">
        <f>'実質公債費比率（分子）の構造'!M$45</f>
        <v>630</v>
      </c>
      <c r="I49" s="174"/>
      <c r="J49" s="174"/>
      <c r="K49" s="174">
        <f>'実質公債費比率（分子）の構造'!N$45</f>
        <v>678</v>
      </c>
      <c r="L49" s="174"/>
      <c r="M49" s="174"/>
      <c r="N49" s="174">
        <f>'実質公債費比率（分子）の構造'!O$45</f>
        <v>745</v>
      </c>
      <c r="O49" s="174"/>
      <c r="P49" s="174"/>
    </row>
    <row r="50" spans="1:16" x14ac:dyDescent="0.2">
      <c r="A50" s="174" t="s">
        <v>67</v>
      </c>
      <c r="B50" s="174" t="e">
        <f>NA()</f>
        <v>#N/A</v>
      </c>
      <c r="C50" s="174">
        <f>IF(ISNUMBER('実質公債費比率（分子）の構造'!K$53),'実質公債費比率（分子）の構造'!K$53,NA())</f>
        <v>238</v>
      </c>
      <c r="D50" s="174" t="e">
        <f>NA()</f>
        <v>#N/A</v>
      </c>
      <c r="E50" s="174" t="e">
        <f>NA()</f>
        <v>#N/A</v>
      </c>
      <c r="F50" s="174">
        <f>IF(ISNUMBER('実質公債費比率（分子）の構造'!L$53),'実質公債費比率（分子）の構造'!L$53,NA())</f>
        <v>273</v>
      </c>
      <c r="G50" s="174" t="e">
        <f>NA()</f>
        <v>#N/A</v>
      </c>
      <c r="H50" s="174" t="e">
        <f>NA()</f>
        <v>#N/A</v>
      </c>
      <c r="I50" s="174">
        <f>IF(ISNUMBER('実質公債費比率（分子）の構造'!M$53),'実質公債費比率（分子）の構造'!M$53,NA())</f>
        <v>255</v>
      </c>
      <c r="J50" s="174" t="e">
        <f>NA()</f>
        <v>#N/A</v>
      </c>
      <c r="K50" s="174" t="e">
        <f>NA()</f>
        <v>#N/A</v>
      </c>
      <c r="L50" s="174">
        <f>IF(ISNUMBER('実質公債費比率（分子）の構造'!N$53),'実質公債費比率（分子）の構造'!N$53,NA())</f>
        <v>295</v>
      </c>
      <c r="M50" s="174" t="e">
        <f>NA()</f>
        <v>#N/A</v>
      </c>
      <c r="N50" s="174" t="e">
        <f>NA()</f>
        <v>#N/A</v>
      </c>
      <c r="O50" s="174">
        <f>IF(ISNUMBER('実質公債費比率（分子）の構造'!O$53),'実質公債費比率（分子）の構造'!O$53,NA())</f>
        <v>432</v>
      </c>
      <c r="P50" s="174" t="e">
        <f>NA()</f>
        <v>#N/A</v>
      </c>
    </row>
    <row r="53" spans="1:16" x14ac:dyDescent="0.2">
      <c r="A53" s="142" t="s">
        <v>68</v>
      </c>
    </row>
    <row r="54" spans="1:16" x14ac:dyDescent="0.2">
      <c r="A54" s="173"/>
      <c r="B54" s="173" t="str">
        <f>'将来負担比率（分子）の構造'!I$40</f>
        <v>R01</v>
      </c>
      <c r="C54" s="173"/>
      <c r="D54" s="173"/>
      <c r="E54" s="173" t="str">
        <f>'将来負担比率（分子）の構造'!J$40</f>
        <v>R02</v>
      </c>
      <c r="F54" s="173"/>
      <c r="G54" s="173"/>
      <c r="H54" s="173" t="str">
        <f>'将来負担比率（分子）の構造'!K$40</f>
        <v>R03</v>
      </c>
      <c r="I54" s="173"/>
      <c r="J54" s="173"/>
      <c r="K54" s="173" t="str">
        <f>'将来負担比率（分子）の構造'!L$40</f>
        <v>R04</v>
      </c>
      <c r="L54" s="173"/>
      <c r="M54" s="173"/>
      <c r="N54" s="173" t="str">
        <f>'将来負担比率（分子）の構造'!M$40</f>
        <v>R05</v>
      </c>
      <c r="O54" s="173"/>
      <c r="P54" s="173"/>
    </row>
    <row r="55" spans="1:16" x14ac:dyDescent="0.2">
      <c r="A55" s="173"/>
      <c r="B55" s="173" t="s">
        <v>69</v>
      </c>
      <c r="C55" s="173"/>
      <c r="D55" s="173" t="s">
        <v>70</v>
      </c>
      <c r="E55" s="173" t="s">
        <v>69</v>
      </c>
      <c r="F55" s="173"/>
      <c r="G55" s="173" t="s">
        <v>70</v>
      </c>
      <c r="H55" s="173" t="s">
        <v>69</v>
      </c>
      <c r="I55" s="173"/>
      <c r="J55" s="173" t="s">
        <v>70</v>
      </c>
      <c r="K55" s="173" t="s">
        <v>69</v>
      </c>
      <c r="L55" s="173"/>
      <c r="M55" s="173" t="s">
        <v>70</v>
      </c>
      <c r="N55" s="173" t="s">
        <v>69</v>
      </c>
      <c r="O55" s="173"/>
      <c r="P55" s="173" t="s">
        <v>70</v>
      </c>
    </row>
    <row r="56" spans="1:16" x14ac:dyDescent="0.2">
      <c r="A56" s="173" t="s">
        <v>43</v>
      </c>
      <c r="B56" s="173"/>
      <c r="C56" s="173"/>
      <c r="D56" s="173">
        <f>'将来負担比率（分子）の構造'!I$52</f>
        <v>5546</v>
      </c>
      <c r="E56" s="173"/>
      <c r="F56" s="173"/>
      <c r="G56" s="173">
        <f>'将来負担比率（分子）の構造'!J$52</f>
        <v>6283</v>
      </c>
      <c r="H56" s="173"/>
      <c r="I56" s="173"/>
      <c r="J56" s="173">
        <f>'将来負担比率（分子）の構造'!K$52</f>
        <v>6407</v>
      </c>
      <c r="K56" s="173"/>
      <c r="L56" s="173"/>
      <c r="M56" s="173">
        <f>'将来負担比率（分子）の構造'!L$52</f>
        <v>6168</v>
      </c>
      <c r="N56" s="173"/>
      <c r="O56" s="173"/>
      <c r="P56" s="173">
        <f>'将来負担比率（分子）の構造'!M$52</f>
        <v>5874</v>
      </c>
    </row>
    <row r="57" spans="1:16" x14ac:dyDescent="0.2">
      <c r="A57" s="173" t="s">
        <v>42</v>
      </c>
      <c r="B57" s="173"/>
      <c r="C57" s="173"/>
      <c r="D57" s="173" t="str">
        <f>'将来負担比率（分子）の構造'!I$51</f>
        <v>-</v>
      </c>
      <c r="E57" s="173"/>
      <c r="F57" s="173"/>
      <c r="G57" s="173" t="str">
        <f>'将来負担比率（分子）の構造'!J$51</f>
        <v>-</v>
      </c>
      <c r="H57" s="173"/>
      <c r="I57" s="173"/>
      <c r="J57" s="173" t="str">
        <f>'将来負担比率（分子）の構造'!K$51</f>
        <v>-</v>
      </c>
      <c r="K57" s="173"/>
      <c r="L57" s="173"/>
      <c r="M57" s="173" t="str">
        <f>'将来負担比率（分子）の構造'!L$51</f>
        <v>-</v>
      </c>
      <c r="N57" s="173"/>
      <c r="O57" s="173"/>
      <c r="P57" s="173">
        <f>'将来負担比率（分子）の構造'!M$51</f>
        <v>355</v>
      </c>
    </row>
    <row r="58" spans="1:16" x14ac:dyDescent="0.2">
      <c r="A58" s="173" t="s">
        <v>41</v>
      </c>
      <c r="B58" s="173"/>
      <c r="C58" s="173"/>
      <c r="D58" s="173">
        <f>'将来負担比率（分子）の構造'!I$50</f>
        <v>3052</v>
      </c>
      <c r="E58" s="173"/>
      <c r="F58" s="173"/>
      <c r="G58" s="173">
        <f>'将来負担比率（分子）の構造'!J$50</f>
        <v>2830</v>
      </c>
      <c r="H58" s="173"/>
      <c r="I58" s="173"/>
      <c r="J58" s="173">
        <f>'将来負担比率（分子）の構造'!K$50</f>
        <v>2822</v>
      </c>
      <c r="K58" s="173"/>
      <c r="L58" s="173"/>
      <c r="M58" s="173">
        <f>'将来負担比率（分子）の構造'!L$50</f>
        <v>3264</v>
      </c>
      <c r="N58" s="173"/>
      <c r="O58" s="173"/>
      <c r="P58" s="173">
        <f>'将来負担比率（分子）の構造'!M$50</f>
        <v>3397</v>
      </c>
    </row>
    <row r="59" spans="1:16" x14ac:dyDescent="0.2">
      <c r="A59" s="173" t="s">
        <v>39</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38</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36</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2">
      <c r="A62" s="173" t="s">
        <v>35</v>
      </c>
      <c r="B62" s="173">
        <f>'将来負担比率（分子）の構造'!I$45</f>
        <v>2280</v>
      </c>
      <c r="C62" s="173"/>
      <c r="D62" s="173"/>
      <c r="E62" s="173">
        <f>'将来負担比率（分子）の構造'!J$45</f>
        <v>2182</v>
      </c>
      <c r="F62" s="173"/>
      <c r="G62" s="173"/>
      <c r="H62" s="173">
        <f>'将来負担比率（分子）の構造'!K$45</f>
        <v>2184</v>
      </c>
      <c r="I62" s="173"/>
      <c r="J62" s="173"/>
      <c r="K62" s="173">
        <f>'将来負担比率（分子）の構造'!L$45</f>
        <v>2084</v>
      </c>
      <c r="L62" s="173"/>
      <c r="M62" s="173"/>
      <c r="N62" s="173">
        <f>'将来負担比率（分子）の構造'!M$45</f>
        <v>2012</v>
      </c>
      <c r="O62" s="173"/>
      <c r="P62" s="173"/>
    </row>
    <row r="63" spans="1:16" x14ac:dyDescent="0.2">
      <c r="A63" s="173" t="s">
        <v>34</v>
      </c>
      <c r="B63" s="173">
        <f>'将来負担比率（分子）の構造'!I$44</f>
        <v>243</v>
      </c>
      <c r="C63" s="173"/>
      <c r="D63" s="173"/>
      <c r="E63" s="173">
        <f>'将来負担比率（分子）の構造'!J$44</f>
        <v>437</v>
      </c>
      <c r="F63" s="173"/>
      <c r="G63" s="173"/>
      <c r="H63" s="173">
        <f>'将来負担比率（分子）の構造'!K$44</f>
        <v>1317</v>
      </c>
      <c r="I63" s="173"/>
      <c r="J63" s="173"/>
      <c r="K63" s="173">
        <f>'将来負担比率（分子）の構造'!L$44</f>
        <v>2387</v>
      </c>
      <c r="L63" s="173"/>
      <c r="M63" s="173"/>
      <c r="N63" s="173">
        <f>'将来負担比率（分子）の構造'!M$44</f>
        <v>2369</v>
      </c>
      <c r="O63" s="173"/>
      <c r="P63" s="173"/>
    </row>
    <row r="64" spans="1:16" x14ac:dyDescent="0.2">
      <c r="A64" s="173" t="s">
        <v>33</v>
      </c>
      <c r="B64" s="173">
        <f>'将来負担比率（分子）の構造'!I$43</f>
        <v>576</v>
      </c>
      <c r="C64" s="173"/>
      <c r="D64" s="173"/>
      <c r="E64" s="173">
        <f>'将来負担比率（分子）の構造'!J$43</f>
        <v>574</v>
      </c>
      <c r="F64" s="173"/>
      <c r="G64" s="173"/>
      <c r="H64" s="173">
        <f>'将来負担比率（分子）の構造'!K$43</f>
        <v>580</v>
      </c>
      <c r="I64" s="173"/>
      <c r="J64" s="173"/>
      <c r="K64" s="173">
        <f>'将来負担比率（分子）の構造'!L$43</f>
        <v>580</v>
      </c>
      <c r="L64" s="173"/>
      <c r="M64" s="173"/>
      <c r="N64" s="173">
        <f>'将来負担比率（分子）の構造'!M$43</f>
        <v>564</v>
      </c>
      <c r="O64" s="173"/>
      <c r="P64" s="173"/>
    </row>
    <row r="65" spans="1:16" x14ac:dyDescent="0.2">
      <c r="A65" s="173" t="s">
        <v>32</v>
      </c>
      <c r="B65" s="173">
        <f>'将来負担比率（分子）の構造'!I$42</f>
        <v>4</v>
      </c>
      <c r="C65" s="173"/>
      <c r="D65" s="173"/>
      <c r="E65" s="173">
        <f>'将来負担比率（分子）の構造'!J$42</f>
        <v>2</v>
      </c>
      <c r="F65" s="173"/>
      <c r="G65" s="173"/>
      <c r="H65" s="173">
        <f>'将来負担比率（分子）の構造'!K$42</f>
        <v>1</v>
      </c>
      <c r="I65" s="173"/>
      <c r="J65" s="173"/>
      <c r="K65" s="173" t="str">
        <f>'将来負担比率（分子）の構造'!L$42</f>
        <v>-</v>
      </c>
      <c r="L65" s="173"/>
      <c r="M65" s="173"/>
      <c r="N65" s="173">
        <f>'将来負担比率（分子）の構造'!M$42</f>
        <v>1511</v>
      </c>
      <c r="O65" s="173"/>
      <c r="P65" s="173"/>
    </row>
    <row r="66" spans="1:16" x14ac:dyDescent="0.2">
      <c r="A66" s="173" t="s">
        <v>31</v>
      </c>
      <c r="B66" s="173">
        <f>'将来負担比率（分子）の構造'!I$41</f>
        <v>6782</v>
      </c>
      <c r="C66" s="173"/>
      <c r="D66" s="173"/>
      <c r="E66" s="173">
        <f>'将来負担比率（分子）の構造'!J$41</f>
        <v>7321</v>
      </c>
      <c r="F66" s="173"/>
      <c r="G66" s="173"/>
      <c r="H66" s="173">
        <f>'将来負担比率（分子）の構造'!K$41</f>
        <v>7454</v>
      </c>
      <c r="I66" s="173"/>
      <c r="J66" s="173"/>
      <c r="K66" s="173">
        <f>'将来負担比率（分子）の構造'!L$41</f>
        <v>6955</v>
      </c>
      <c r="L66" s="173"/>
      <c r="M66" s="173"/>
      <c r="N66" s="173">
        <f>'将来負担比率（分子）の構造'!M$41</f>
        <v>6357</v>
      </c>
      <c r="O66" s="173"/>
      <c r="P66" s="173"/>
    </row>
    <row r="67" spans="1:16" x14ac:dyDescent="0.2">
      <c r="A67" s="173" t="s">
        <v>71</v>
      </c>
      <c r="B67" s="173" t="e">
        <f>NA()</f>
        <v>#N/A</v>
      </c>
      <c r="C67" s="173">
        <f>IF(ISNUMBER('将来負担比率（分子）の構造'!I$53), IF('将来負担比率（分子）の構造'!I$53 &lt; 0, 0, '将来負担比率（分子）の構造'!I$53), NA())</f>
        <v>1287</v>
      </c>
      <c r="D67" s="173" t="e">
        <f>NA()</f>
        <v>#N/A</v>
      </c>
      <c r="E67" s="173" t="e">
        <f>NA()</f>
        <v>#N/A</v>
      </c>
      <c r="F67" s="173">
        <f>IF(ISNUMBER('将来負担比率（分子）の構造'!J$53), IF('将来負担比率（分子）の構造'!J$53 &lt; 0, 0, '将来負担比率（分子）の構造'!J$53), NA())</f>
        <v>1404</v>
      </c>
      <c r="G67" s="173" t="e">
        <f>NA()</f>
        <v>#N/A</v>
      </c>
      <c r="H67" s="173" t="e">
        <f>NA()</f>
        <v>#N/A</v>
      </c>
      <c r="I67" s="173">
        <f>IF(ISNUMBER('将来負担比率（分子）の構造'!K$53), IF('将来負担比率（分子）の構造'!K$53 &lt; 0, 0, '将来負担比率（分子）の構造'!K$53), NA())</f>
        <v>2307</v>
      </c>
      <c r="J67" s="173" t="e">
        <f>NA()</f>
        <v>#N/A</v>
      </c>
      <c r="K67" s="173" t="e">
        <f>NA()</f>
        <v>#N/A</v>
      </c>
      <c r="L67" s="173">
        <f>IF(ISNUMBER('将来負担比率（分子）の構造'!L$53), IF('将来負担比率（分子）の構造'!L$53 &lt; 0, 0, '将来負担比率（分子）の構造'!L$53), NA())</f>
        <v>2574</v>
      </c>
      <c r="M67" s="173" t="e">
        <f>NA()</f>
        <v>#N/A</v>
      </c>
      <c r="N67" s="173" t="e">
        <f>NA()</f>
        <v>#N/A</v>
      </c>
      <c r="O67" s="173">
        <f>IF(ISNUMBER('将来負担比率（分子）の構造'!M$53), IF('将来負担比率（分子）の構造'!M$53 &lt; 0, 0, '将来負担比率（分子）の構造'!M$53), NA())</f>
        <v>3188</v>
      </c>
      <c r="P67" s="173" t="e">
        <f>NA()</f>
        <v>#N/A</v>
      </c>
    </row>
    <row r="70" spans="1:16" x14ac:dyDescent="0.2">
      <c r="A70" s="175" t="s">
        <v>72</v>
      </c>
      <c r="B70" s="175"/>
      <c r="C70" s="175"/>
      <c r="D70" s="175"/>
      <c r="E70" s="175"/>
      <c r="F70" s="175"/>
    </row>
    <row r="71" spans="1:16" x14ac:dyDescent="0.2">
      <c r="A71" s="176"/>
      <c r="B71" s="176" t="str">
        <f>基金残高に係る経年分析!F54</f>
        <v>R03</v>
      </c>
      <c r="C71" s="176" t="str">
        <f>基金残高に係る経年分析!G54</f>
        <v>R04</v>
      </c>
      <c r="D71" s="176" t="str">
        <f>基金残高に係る経年分析!H54</f>
        <v>R05</v>
      </c>
    </row>
    <row r="72" spans="1:16" x14ac:dyDescent="0.2">
      <c r="A72" s="176" t="s">
        <v>73</v>
      </c>
      <c r="B72" s="177">
        <f>基金残高に係る経年分析!F55</f>
        <v>1025</v>
      </c>
      <c r="C72" s="177">
        <f>基金残高に係る経年分析!G55</f>
        <v>1188</v>
      </c>
      <c r="D72" s="177">
        <f>基金残高に係る経年分析!H55</f>
        <v>1289</v>
      </c>
    </row>
    <row r="73" spans="1:16" x14ac:dyDescent="0.2">
      <c r="A73" s="176" t="s">
        <v>74</v>
      </c>
      <c r="B73" s="177">
        <f>基金残高に係る経年分析!F56</f>
        <v>2</v>
      </c>
      <c r="C73" s="177">
        <f>基金残高に係る経年分析!G56</f>
        <v>2</v>
      </c>
      <c r="D73" s="177">
        <f>基金残高に係る経年分析!H56</f>
        <v>2</v>
      </c>
    </row>
    <row r="74" spans="1:16" x14ac:dyDescent="0.2">
      <c r="A74" s="176" t="s">
        <v>75</v>
      </c>
      <c r="B74" s="177">
        <f>基金残高に係る経年分析!F57</f>
        <v>1097</v>
      </c>
      <c r="C74" s="177">
        <f>基金残高に係る経年分析!G57</f>
        <v>1250</v>
      </c>
      <c r="D74" s="177">
        <f>基金残高に係る経年分析!H57</f>
        <v>1798</v>
      </c>
    </row>
  </sheetData>
  <sheetProtection algorithmName="SHA-512" hashValue="OFzwspRxFLjTfRwAq68QVbTh2kOKIzZtA3xvax8/y7yuOnCVfhLC60sHqK5jxDH6hwARRKpjjeyu4QDmvWNtCA==" saltValue="Sxo+/7FgwINq2U9igLKYO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4" customWidth="1"/>
    <col min="134" max="143" width="1.63281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39" t="s">
        <v>202</v>
      </c>
      <c r="DI1" s="640"/>
      <c r="DJ1" s="640"/>
      <c r="DK1" s="640"/>
      <c r="DL1" s="640"/>
      <c r="DM1" s="640"/>
      <c r="DN1" s="641"/>
      <c r="DO1" s="212"/>
      <c r="DP1" s="639" t="s">
        <v>203</v>
      </c>
      <c r="DQ1" s="640"/>
      <c r="DR1" s="640"/>
      <c r="DS1" s="640"/>
      <c r="DT1" s="640"/>
      <c r="DU1" s="640"/>
      <c r="DV1" s="640"/>
      <c r="DW1" s="640"/>
      <c r="DX1" s="640"/>
      <c r="DY1" s="640"/>
      <c r="DZ1" s="640"/>
      <c r="EA1" s="640"/>
      <c r="EB1" s="640"/>
      <c r="EC1" s="641"/>
      <c r="ED1" s="211"/>
      <c r="EE1" s="211"/>
      <c r="EF1" s="211"/>
      <c r="EG1" s="211"/>
      <c r="EH1" s="211"/>
      <c r="EI1" s="211"/>
      <c r="EJ1" s="211"/>
      <c r="EK1" s="211"/>
      <c r="EL1" s="211"/>
      <c r="EM1" s="211"/>
    </row>
    <row r="2" spans="2:143" ht="22.5" customHeight="1" x14ac:dyDescent="0.2">
      <c r="B2" s="213" t="s">
        <v>204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2" t="s">
        <v>205</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206</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2" t="s">
        <v>207</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x14ac:dyDescent="0.2">
      <c r="B4" s="642" t="s">
        <v>1</v>
      </c>
      <c r="C4" s="643"/>
      <c r="D4" s="643"/>
      <c r="E4" s="643"/>
      <c r="F4" s="643"/>
      <c r="G4" s="643"/>
      <c r="H4" s="643"/>
      <c r="I4" s="643"/>
      <c r="J4" s="643"/>
      <c r="K4" s="643"/>
      <c r="L4" s="643"/>
      <c r="M4" s="643"/>
      <c r="N4" s="643"/>
      <c r="O4" s="643"/>
      <c r="P4" s="643"/>
      <c r="Q4" s="644"/>
      <c r="R4" s="642" t="s">
        <v>208</v>
      </c>
      <c r="S4" s="643"/>
      <c r="T4" s="643"/>
      <c r="U4" s="643"/>
      <c r="V4" s="643"/>
      <c r="W4" s="643"/>
      <c r="X4" s="643"/>
      <c r="Y4" s="644"/>
      <c r="Z4" s="642" t="s">
        <v>209</v>
      </c>
      <c r="AA4" s="643"/>
      <c r="AB4" s="643"/>
      <c r="AC4" s="644"/>
      <c r="AD4" s="642" t="s">
        <v>210</v>
      </c>
      <c r="AE4" s="643"/>
      <c r="AF4" s="643"/>
      <c r="AG4" s="643"/>
      <c r="AH4" s="643"/>
      <c r="AI4" s="643"/>
      <c r="AJ4" s="643"/>
      <c r="AK4" s="644"/>
      <c r="AL4" s="642" t="s">
        <v>209</v>
      </c>
      <c r="AM4" s="643"/>
      <c r="AN4" s="643"/>
      <c r="AO4" s="644"/>
      <c r="AP4" s="645" t="s">
        <v>211</v>
      </c>
      <c r="AQ4" s="645"/>
      <c r="AR4" s="645"/>
      <c r="AS4" s="645"/>
      <c r="AT4" s="645"/>
      <c r="AU4" s="645"/>
      <c r="AV4" s="645"/>
      <c r="AW4" s="645"/>
      <c r="AX4" s="645"/>
      <c r="AY4" s="645"/>
      <c r="AZ4" s="645"/>
      <c r="BA4" s="645"/>
      <c r="BB4" s="645"/>
      <c r="BC4" s="645"/>
      <c r="BD4" s="645"/>
      <c r="BE4" s="645"/>
      <c r="BF4" s="645"/>
      <c r="BG4" s="645" t="s">
        <v>212</v>
      </c>
      <c r="BH4" s="645"/>
      <c r="BI4" s="645"/>
      <c r="BJ4" s="645"/>
      <c r="BK4" s="645"/>
      <c r="BL4" s="645"/>
      <c r="BM4" s="645"/>
      <c r="BN4" s="645"/>
      <c r="BO4" s="645" t="s">
        <v>209</v>
      </c>
      <c r="BP4" s="645"/>
      <c r="BQ4" s="645"/>
      <c r="BR4" s="645"/>
      <c r="BS4" s="645" t="s">
        <v>213</v>
      </c>
      <c r="BT4" s="645"/>
      <c r="BU4" s="645"/>
      <c r="BV4" s="645"/>
      <c r="BW4" s="645"/>
      <c r="BX4" s="645"/>
      <c r="BY4" s="645"/>
      <c r="BZ4" s="645"/>
      <c r="CA4" s="645"/>
      <c r="CB4" s="645"/>
      <c r="CD4" s="642" t="s">
        <v>214</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ht="11.25" customHeight="1" x14ac:dyDescent="0.2">
      <c r="B5" s="646" t="s">
        <v>215</v>
      </c>
      <c r="C5" s="647"/>
      <c r="D5" s="647"/>
      <c r="E5" s="647"/>
      <c r="F5" s="647"/>
      <c r="G5" s="647"/>
      <c r="H5" s="647"/>
      <c r="I5" s="647"/>
      <c r="J5" s="647"/>
      <c r="K5" s="647"/>
      <c r="L5" s="647"/>
      <c r="M5" s="647"/>
      <c r="N5" s="647"/>
      <c r="O5" s="647"/>
      <c r="P5" s="647"/>
      <c r="Q5" s="648"/>
      <c r="R5" s="649">
        <v>2113736</v>
      </c>
      <c r="S5" s="650"/>
      <c r="T5" s="650"/>
      <c r="U5" s="650"/>
      <c r="V5" s="650"/>
      <c r="W5" s="650"/>
      <c r="X5" s="650"/>
      <c r="Y5" s="651"/>
      <c r="Z5" s="652">
        <v>23.1</v>
      </c>
      <c r="AA5" s="652"/>
      <c r="AB5" s="652"/>
      <c r="AC5" s="652"/>
      <c r="AD5" s="653">
        <v>2113736</v>
      </c>
      <c r="AE5" s="653"/>
      <c r="AF5" s="653"/>
      <c r="AG5" s="653"/>
      <c r="AH5" s="653"/>
      <c r="AI5" s="653"/>
      <c r="AJ5" s="653"/>
      <c r="AK5" s="653"/>
      <c r="AL5" s="654">
        <v>40.4</v>
      </c>
      <c r="AM5" s="655"/>
      <c r="AN5" s="655"/>
      <c r="AO5" s="656"/>
      <c r="AP5" s="646" t="s">
        <v>216</v>
      </c>
      <c r="AQ5" s="647"/>
      <c r="AR5" s="647"/>
      <c r="AS5" s="647"/>
      <c r="AT5" s="647"/>
      <c r="AU5" s="647"/>
      <c r="AV5" s="647"/>
      <c r="AW5" s="647"/>
      <c r="AX5" s="647"/>
      <c r="AY5" s="647"/>
      <c r="AZ5" s="647"/>
      <c r="BA5" s="647"/>
      <c r="BB5" s="647"/>
      <c r="BC5" s="647"/>
      <c r="BD5" s="647"/>
      <c r="BE5" s="647"/>
      <c r="BF5" s="648"/>
      <c r="BG5" s="660">
        <v>2099426</v>
      </c>
      <c r="BH5" s="661"/>
      <c r="BI5" s="661"/>
      <c r="BJ5" s="661"/>
      <c r="BK5" s="661"/>
      <c r="BL5" s="661"/>
      <c r="BM5" s="661"/>
      <c r="BN5" s="662"/>
      <c r="BO5" s="663">
        <v>99.3</v>
      </c>
      <c r="BP5" s="663"/>
      <c r="BQ5" s="663"/>
      <c r="BR5" s="663"/>
      <c r="BS5" s="664" t="s">
        <v>122</v>
      </c>
      <c r="BT5" s="664"/>
      <c r="BU5" s="664"/>
      <c r="BV5" s="664"/>
      <c r="BW5" s="664"/>
      <c r="BX5" s="664"/>
      <c r="BY5" s="664"/>
      <c r="BZ5" s="664"/>
      <c r="CA5" s="664"/>
      <c r="CB5" s="668"/>
      <c r="CD5" s="642" t="s">
        <v>211</v>
      </c>
      <c r="CE5" s="643"/>
      <c r="CF5" s="643"/>
      <c r="CG5" s="643"/>
      <c r="CH5" s="643"/>
      <c r="CI5" s="643"/>
      <c r="CJ5" s="643"/>
      <c r="CK5" s="643"/>
      <c r="CL5" s="643"/>
      <c r="CM5" s="643"/>
      <c r="CN5" s="643"/>
      <c r="CO5" s="643"/>
      <c r="CP5" s="643"/>
      <c r="CQ5" s="644"/>
      <c r="CR5" s="642" t="s">
        <v>217</v>
      </c>
      <c r="CS5" s="643"/>
      <c r="CT5" s="643"/>
      <c r="CU5" s="643"/>
      <c r="CV5" s="643"/>
      <c r="CW5" s="643"/>
      <c r="CX5" s="643"/>
      <c r="CY5" s="644"/>
      <c r="CZ5" s="642" t="s">
        <v>209</v>
      </c>
      <c r="DA5" s="643"/>
      <c r="DB5" s="643"/>
      <c r="DC5" s="644"/>
      <c r="DD5" s="642" t="s">
        <v>218</v>
      </c>
      <c r="DE5" s="643"/>
      <c r="DF5" s="643"/>
      <c r="DG5" s="643"/>
      <c r="DH5" s="643"/>
      <c r="DI5" s="643"/>
      <c r="DJ5" s="643"/>
      <c r="DK5" s="643"/>
      <c r="DL5" s="643"/>
      <c r="DM5" s="643"/>
      <c r="DN5" s="643"/>
      <c r="DO5" s="643"/>
      <c r="DP5" s="644"/>
      <c r="DQ5" s="642" t="s">
        <v>219</v>
      </c>
      <c r="DR5" s="643"/>
      <c r="DS5" s="643"/>
      <c r="DT5" s="643"/>
      <c r="DU5" s="643"/>
      <c r="DV5" s="643"/>
      <c r="DW5" s="643"/>
      <c r="DX5" s="643"/>
      <c r="DY5" s="643"/>
      <c r="DZ5" s="643"/>
      <c r="EA5" s="643"/>
      <c r="EB5" s="643"/>
      <c r="EC5" s="644"/>
    </row>
    <row r="6" spans="2:143" ht="11.25" customHeight="1" x14ac:dyDescent="0.2">
      <c r="B6" s="657" t="s">
        <v>220</v>
      </c>
      <c r="C6" s="658"/>
      <c r="D6" s="658"/>
      <c r="E6" s="658"/>
      <c r="F6" s="658"/>
      <c r="G6" s="658"/>
      <c r="H6" s="658"/>
      <c r="I6" s="658"/>
      <c r="J6" s="658"/>
      <c r="K6" s="658"/>
      <c r="L6" s="658"/>
      <c r="M6" s="658"/>
      <c r="N6" s="658"/>
      <c r="O6" s="658"/>
      <c r="P6" s="658"/>
      <c r="Q6" s="659"/>
      <c r="R6" s="660">
        <v>83519</v>
      </c>
      <c r="S6" s="661"/>
      <c r="T6" s="661"/>
      <c r="U6" s="661"/>
      <c r="V6" s="661"/>
      <c r="W6" s="661"/>
      <c r="X6" s="661"/>
      <c r="Y6" s="662"/>
      <c r="Z6" s="663">
        <v>0.9</v>
      </c>
      <c r="AA6" s="663"/>
      <c r="AB6" s="663"/>
      <c r="AC6" s="663"/>
      <c r="AD6" s="664">
        <v>83519</v>
      </c>
      <c r="AE6" s="664"/>
      <c r="AF6" s="664"/>
      <c r="AG6" s="664"/>
      <c r="AH6" s="664"/>
      <c r="AI6" s="664"/>
      <c r="AJ6" s="664"/>
      <c r="AK6" s="664"/>
      <c r="AL6" s="665">
        <v>1.6</v>
      </c>
      <c r="AM6" s="666"/>
      <c r="AN6" s="666"/>
      <c r="AO6" s="667"/>
      <c r="AP6" s="657" t="s">
        <v>221</v>
      </c>
      <c r="AQ6" s="658"/>
      <c r="AR6" s="658"/>
      <c r="AS6" s="658"/>
      <c r="AT6" s="658"/>
      <c r="AU6" s="658"/>
      <c r="AV6" s="658"/>
      <c r="AW6" s="658"/>
      <c r="AX6" s="658"/>
      <c r="AY6" s="658"/>
      <c r="AZ6" s="658"/>
      <c r="BA6" s="658"/>
      <c r="BB6" s="658"/>
      <c r="BC6" s="658"/>
      <c r="BD6" s="658"/>
      <c r="BE6" s="658"/>
      <c r="BF6" s="659"/>
      <c r="BG6" s="660">
        <v>2099426</v>
      </c>
      <c r="BH6" s="661"/>
      <c r="BI6" s="661"/>
      <c r="BJ6" s="661"/>
      <c r="BK6" s="661"/>
      <c r="BL6" s="661"/>
      <c r="BM6" s="661"/>
      <c r="BN6" s="662"/>
      <c r="BO6" s="663">
        <v>99.3</v>
      </c>
      <c r="BP6" s="663"/>
      <c r="BQ6" s="663"/>
      <c r="BR6" s="663"/>
      <c r="BS6" s="664" t="s">
        <v>122</v>
      </c>
      <c r="BT6" s="664"/>
      <c r="BU6" s="664"/>
      <c r="BV6" s="664"/>
      <c r="BW6" s="664"/>
      <c r="BX6" s="664"/>
      <c r="BY6" s="664"/>
      <c r="BZ6" s="664"/>
      <c r="CA6" s="664"/>
      <c r="CB6" s="668"/>
      <c r="CD6" s="646" t="s">
        <v>222</v>
      </c>
      <c r="CE6" s="647"/>
      <c r="CF6" s="647"/>
      <c r="CG6" s="647"/>
      <c r="CH6" s="647"/>
      <c r="CI6" s="647"/>
      <c r="CJ6" s="647"/>
      <c r="CK6" s="647"/>
      <c r="CL6" s="647"/>
      <c r="CM6" s="647"/>
      <c r="CN6" s="647"/>
      <c r="CO6" s="647"/>
      <c r="CP6" s="647"/>
      <c r="CQ6" s="648"/>
      <c r="CR6" s="660">
        <v>78802</v>
      </c>
      <c r="CS6" s="661"/>
      <c r="CT6" s="661"/>
      <c r="CU6" s="661"/>
      <c r="CV6" s="661"/>
      <c r="CW6" s="661"/>
      <c r="CX6" s="661"/>
      <c r="CY6" s="662"/>
      <c r="CZ6" s="654">
        <v>0.9</v>
      </c>
      <c r="DA6" s="655"/>
      <c r="DB6" s="655"/>
      <c r="DC6" s="671"/>
      <c r="DD6" s="669" t="s">
        <v>122</v>
      </c>
      <c r="DE6" s="661"/>
      <c r="DF6" s="661"/>
      <c r="DG6" s="661"/>
      <c r="DH6" s="661"/>
      <c r="DI6" s="661"/>
      <c r="DJ6" s="661"/>
      <c r="DK6" s="661"/>
      <c r="DL6" s="661"/>
      <c r="DM6" s="661"/>
      <c r="DN6" s="661"/>
      <c r="DO6" s="661"/>
      <c r="DP6" s="662"/>
      <c r="DQ6" s="669">
        <v>78802</v>
      </c>
      <c r="DR6" s="661"/>
      <c r="DS6" s="661"/>
      <c r="DT6" s="661"/>
      <c r="DU6" s="661"/>
      <c r="DV6" s="661"/>
      <c r="DW6" s="661"/>
      <c r="DX6" s="661"/>
      <c r="DY6" s="661"/>
      <c r="DZ6" s="661"/>
      <c r="EA6" s="661"/>
      <c r="EB6" s="661"/>
      <c r="EC6" s="670"/>
    </row>
    <row r="7" spans="2:143" ht="11.25" customHeight="1" x14ac:dyDescent="0.2">
      <c r="B7" s="657" t="s">
        <v>223</v>
      </c>
      <c r="C7" s="658"/>
      <c r="D7" s="658"/>
      <c r="E7" s="658"/>
      <c r="F7" s="658"/>
      <c r="G7" s="658"/>
      <c r="H7" s="658"/>
      <c r="I7" s="658"/>
      <c r="J7" s="658"/>
      <c r="K7" s="658"/>
      <c r="L7" s="658"/>
      <c r="M7" s="658"/>
      <c r="N7" s="658"/>
      <c r="O7" s="658"/>
      <c r="P7" s="658"/>
      <c r="Q7" s="659"/>
      <c r="R7" s="660">
        <v>873</v>
      </c>
      <c r="S7" s="661"/>
      <c r="T7" s="661"/>
      <c r="U7" s="661"/>
      <c r="V7" s="661"/>
      <c r="W7" s="661"/>
      <c r="X7" s="661"/>
      <c r="Y7" s="662"/>
      <c r="Z7" s="663">
        <v>0</v>
      </c>
      <c r="AA7" s="663"/>
      <c r="AB7" s="663"/>
      <c r="AC7" s="663"/>
      <c r="AD7" s="664">
        <v>873</v>
      </c>
      <c r="AE7" s="664"/>
      <c r="AF7" s="664"/>
      <c r="AG7" s="664"/>
      <c r="AH7" s="664"/>
      <c r="AI7" s="664"/>
      <c r="AJ7" s="664"/>
      <c r="AK7" s="664"/>
      <c r="AL7" s="665">
        <v>0</v>
      </c>
      <c r="AM7" s="666"/>
      <c r="AN7" s="666"/>
      <c r="AO7" s="667"/>
      <c r="AP7" s="657" t="s">
        <v>224</v>
      </c>
      <c r="AQ7" s="658"/>
      <c r="AR7" s="658"/>
      <c r="AS7" s="658"/>
      <c r="AT7" s="658"/>
      <c r="AU7" s="658"/>
      <c r="AV7" s="658"/>
      <c r="AW7" s="658"/>
      <c r="AX7" s="658"/>
      <c r="AY7" s="658"/>
      <c r="AZ7" s="658"/>
      <c r="BA7" s="658"/>
      <c r="BB7" s="658"/>
      <c r="BC7" s="658"/>
      <c r="BD7" s="658"/>
      <c r="BE7" s="658"/>
      <c r="BF7" s="659"/>
      <c r="BG7" s="660">
        <v>829794</v>
      </c>
      <c r="BH7" s="661"/>
      <c r="BI7" s="661"/>
      <c r="BJ7" s="661"/>
      <c r="BK7" s="661"/>
      <c r="BL7" s="661"/>
      <c r="BM7" s="661"/>
      <c r="BN7" s="662"/>
      <c r="BO7" s="663">
        <v>39.299999999999997</v>
      </c>
      <c r="BP7" s="663"/>
      <c r="BQ7" s="663"/>
      <c r="BR7" s="663"/>
      <c r="BS7" s="664" t="s">
        <v>122</v>
      </c>
      <c r="BT7" s="664"/>
      <c r="BU7" s="664"/>
      <c r="BV7" s="664"/>
      <c r="BW7" s="664"/>
      <c r="BX7" s="664"/>
      <c r="BY7" s="664"/>
      <c r="BZ7" s="664"/>
      <c r="CA7" s="664"/>
      <c r="CB7" s="668"/>
      <c r="CD7" s="657" t="s">
        <v>225</v>
      </c>
      <c r="CE7" s="658"/>
      <c r="CF7" s="658"/>
      <c r="CG7" s="658"/>
      <c r="CH7" s="658"/>
      <c r="CI7" s="658"/>
      <c r="CJ7" s="658"/>
      <c r="CK7" s="658"/>
      <c r="CL7" s="658"/>
      <c r="CM7" s="658"/>
      <c r="CN7" s="658"/>
      <c r="CO7" s="658"/>
      <c r="CP7" s="658"/>
      <c r="CQ7" s="659"/>
      <c r="CR7" s="660">
        <v>1475794</v>
      </c>
      <c r="CS7" s="661"/>
      <c r="CT7" s="661"/>
      <c r="CU7" s="661"/>
      <c r="CV7" s="661"/>
      <c r="CW7" s="661"/>
      <c r="CX7" s="661"/>
      <c r="CY7" s="662"/>
      <c r="CZ7" s="663">
        <v>16.899999999999999</v>
      </c>
      <c r="DA7" s="663"/>
      <c r="DB7" s="663"/>
      <c r="DC7" s="663"/>
      <c r="DD7" s="669">
        <v>35664</v>
      </c>
      <c r="DE7" s="661"/>
      <c r="DF7" s="661"/>
      <c r="DG7" s="661"/>
      <c r="DH7" s="661"/>
      <c r="DI7" s="661"/>
      <c r="DJ7" s="661"/>
      <c r="DK7" s="661"/>
      <c r="DL7" s="661"/>
      <c r="DM7" s="661"/>
      <c r="DN7" s="661"/>
      <c r="DO7" s="661"/>
      <c r="DP7" s="662"/>
      <c r="DQ7" s="669">
        <v>1305884</v>
      </c>
      <c r="DR7" s="661"/>
      <c r="DS7" s="661"/>
      <c r="DT7" s="661"/>
      <c r="DU7" s="661"/>
      <c r="DV7" s="661"/>
      <c r="DW7" s="661"/>
      <c r="DX7" s="661"/>
      <c r="DY7" s="661"/>
      <c r="DZ7" s="661"/>
      <c r="EA7" s="661"/>
      <c r="EB7" s="661"/>
      <c r="EC7" s="670"/>
    </row>
    <row r="8" spans="2:143" ht="11.25" customHeight="1" x14ac:dyDescent="0.2">
      <c r="B8" s="657" t="s">
        <v>226</v>
      </c>
      <c r="C8" s="658"/>
      <c r="D8" s="658"/>
      <c r="E8" s="658"/>
      <c r="F8" s="658"/>
      <c r="G8" s="658"/>
      <c r="H8" s="658"/>
      <c r="I8" s="658"/>
      <c r="J8" s="658"/>
      <c r="K8" s="658"/>
      <c r="L8" s="658"/>
      <c r="M8" s="658"/>
      <c r="N8" s="658"/>
      <c r="O8" s="658"/>
      <c r="P8" s="658"/>
      <c r="Q8" s="659"/>
      <c r="R8" s="660">
        <v>18128</v>
      </c>
      <c r="S8" s="661"/>
      <c r="T8" s="661"/>
      <c r="U8" s="661"/>
      <c r="V8" s="661"/>
      <c r="W8" s="661"/>
      <c r="X8" s="661"/>
      <c r="Y8" s="662"/>
      <c r="Z8" s="663">
        <v>0.2</v>
      </c>
      <c r="AA8" s="663"/>
      <c r="AB8" s="663"/>
      <c r="AC8" s="663"/>
      <c r="AD8" s="664">
        <v>18128</v>
      </c>
      <c r="AE8" s="664"/>
      <c r="AF8" s="664"/>
      <c r="AG8" s="664"/>
      <c r="AH8" s="664"/>
      <c r="AI8" s="664"/>
      <c r="AJ8" s="664"/>
      <c r="AK8" s="664"/>
      <c r="AL8" s="665">
        <v>0.3</v>
      </c>
      <c r="AM8" s="666"/>
      <c r="AN8" s="666"/>
      <c r="AO8" s="667"/>
      <c r="AP8" s="657" t="s">
        <v>227</v>
      </c>
      <c r="AQ8" s="658"/>
      <c r="AR8" s="658"/>
      <c r="AS8" s="658"/>
      <c r="AT8" s="658"/>
      <c r="AU8" s="658"/>
      <c r="AV8" s="658"/>
      <c r="AW8" s="658"/>
      <c r="AX8" s="658"/>
      <c r="AY8" s="658"/>
      <c r="AZ8" s="658"/>
      <c r="BA8" s="658"/>
      <c r="BB8" s="658"/>
      <c r="BC8" s="658"/>
      <c r="BD8" s="658"/>
      <c r="BE8" s="658"/>
      <c r="BF8" s="659"/>
      <c r="BG8" s="660">
        <v>29734</v>
      </c>
      <c r="BH8" s="661"/>
      <c r="BI8" s="661"/>
      <c r="BJ8" s="661"/>
      <c r="BK8" s="661"/>
      <c r="BL8" s="661"/>
      <c r="BM8" s="661"/>
      <c r="BN8" s="662"/>
      <c r="BO8" s="663">
        <v>1.4</v>
      </c>
      <c r="BP8" s="663"/>
      <c r="BQ8" s="663"/>
      <c r="BR8" s="663"/>
      <c r="BS8" s="664" t="s">
        <v>122</v>
      </c>
      <c r="BT8" s="664"/>
      <c r="BU8" s="664"/>
      <c r="BV8" s="664"/>
      <c r="BW8" s="664"/>
      <c r="BX8" s="664"/>
      <c r="BY8" s="664"/>
      <c r="BZ8" s="664"/>
      <c r="CA8" s="664"/>
      <c r="CB8" s="668"/>
      <c r="CD8" s="657" t="s">
        <v>228</v>
      </c>
      <c r="CE8" s="658"/>
      <c r="CF8" s="658"/>
      <c r="CG8" s="658"/>
      <c r="CH8" s="658"/>
      <c r="CI8" s="658"/>
      <c r="CJ8" s="658"/>
      <c r="CK8" s="658"/>
      <c r="CL8" s="658"/>
      <c r="CM8" s="658"/>
      <c r="CN8" s="658"/>
      <c r="CO8" s="658"/>
      <c r="CP8" s="658"/>
      <c r="CQ8" s="659"/>
      <c r="CR8" s="660">
        <v>2479305</v>
      </c>
      <c r="CS8" s="661"/>
      <c r="CT8" s="661"/>
      <c r="CU8" s="661"/>
      <c r="CV8" s="661"/>
      <c r="CW8" s="661"/>
      <c r="CX8" s="661"/>
      <c r="CY8" s="662"/>
      <c r="CZ8" s="663">
        <v>28.5</v>
      </c>
      <c r="DA8" s="663"/>
      <c r="DB8" s="663"/>
      <c r="DC8" s="663"/>
      <c r="DD8" s="669" t="s">
        <v>122</v>
      </c>
      <c r="DE8" s="661"/>
      <c r="DF8" s="661"/>
      <c r="DG8" s="661"/>
      <c r="DH8" s="661"/>
      <c r="DI8" s="661"/>
      <c r="DJ8" s="661"/>
      <c r="DK8" s="661"/>
      <c r="DL8" s="661"/>
      <c r="DM8" s="661"/>
      <c r="DN8" s="661"/>
      <c r="DO8" s="661"/>
      <c r="DP8" s="662"/>
      <c r="DQ8" s="669">
        <v>1731659</v>
      </c>
      <c r="DR8" s="661"/>
      <c r="DS8" s="661"/>
      <c r="DT8" s="661"/>
      <c r="DU8" s="661"/>
      <c r="DV8" s="661"/>
      <c r="DW8" s="661"/>
      <c r="DX8" s="661"/>
      <c r="DY8" s="661"/>
      <c r="DZ8" s="661"/>
      <c r="EA8" s="661"/>
      <c r="EB8" s="661"/>
      <c r="EC8" s="670"/>
    </row>
    <row r="9" spans="2:143" ht="11.25" customHeight="1" x14ac:dyDescent="0.2">
      <c r="B9" s="657" t="s">
        <v>229</v>
      </c>
      <c r="C9" s="658"/>
      <c r="D9" s="658"/>
      <c r="E9" s="658"/>
      <c r="F9" s="658"/>
      <c r="G9" s="658"/>
      <c r="H9" s="658"/>
      <c r="I9" s="658"/>
      <c r="J9" s="658"/>
      <c r="K9" s="658"/>
      <c r="L9" s="658"/>
      <c r="M9" s="658"/>
      <c r="N9" s="658"/>
      <c r="O9" s="658"/>
      <c r="P9" s="658"/>
      <c r="Q9" s="659"/>
      <c r="R9" s="660">
        <v>18585</v>
      </c>
      <c r="S9" s="661"/>
      <c r="T9" s="661"/>
      <c r="U9" s="661"/>
      <c r="V9" s="661"/>
      <c r="W9" s="661"/>
      <c r="X9" s="661"/>
      <c r="Y9" s="662"/>
      <c r="Z9" s="663">
        <v>0.2</v>
      </c>
      <c r="AA9" s="663"/>
      <c r="AB9" s="663"/>
      <c r="AC9" s="663"/>
      <c r="AD9" s="664">
        <v>18585</v>
      </c>
      <c r="AE9" s="664"/>
      <c r="AF9" s="664"/>
      <c r="AG9" s="664"/>
      <c r="AH9" s="664"/>
      <c r="AI9" s="664"/>
      <c r="AJ9" s="664"/>
      <c r="AK9" s="664"/>
      <c r="AL9" s="665">
        <v>0.4</v>
      </c>
      <c r="AM9" s="666"/>
      <c r="AN9" s="666"/>
      <c r="AO9" s="667"/>
      <c r="AP9" s="657" t="s">
        <v>230</v>
      </c>
      <c r="AQ9" s="658"/>
      <c r="AR9" s="658"/>
      <c r="AS9" s="658"/>
      <c r="AT9" s="658"/>
      <c r="AU9" s="658"/>
      <c r="AV9" s="658"/>
      <c r="AW9" s="658"/>
      <c r="AX9" s="658"/>
      <c r="AY9" s="658"/>
      <c r="AZ9" s="658"/>
      <c r="BA9" s="658"/>
      <c r="BB9" s="658"/>
      <c r="BC9" s="658"/>
      <c r="BD9" s="658"/>
      <c r="BE9" s="658"/>
      <c r="BF9" s="659"/>
      <c r="BG9" s="660">
        <v>710884</v>
      </c>
      <c r="BH9" s="661"/>
      <c r="BI9" s="661"/>
      <c r="BJ9" s="661"/>
      <c r="BK9" s="661"/>
      <c r="BL9" s="661"/>
      <c r="BM9" s="661"/>
      <c r="BN9" s="662"/>
      <c r="BO9" s="663">
        <v>33.6</v>
      </c>
      <c r="BP9" s="663"/>
      <c r="BQ9" s="663"/>
      <c r="BR9" s="663"/>
      <c r="BS9" s="664" t="s">
        <v>122</v>
      </c>
      <c r="BT9" s="664"/>
      <c r="BU9" s="664"/>
      <c r="BV9" s="664"/>
      <c r="BW9" s="664"/>
      <c r="BX9" s="664"/>
      <c r="BY9" s="664"/>
      <c r="BZ9" s="664"/>
      <c r="CA9" s="664"/>
      <c r="CB9" s="668"/>
      <c r="CD9" s="657" t="s">
        <v>231</v>
      </c>
      <c r="CE9" s="658"/>
      <c r="CF9" s="658"/>
      <c r="CG9" s="658"/>
      <c r="CH9" s="658"/>
      <c r="CI9" s="658"/>
      <c r="CJ9" s="658"/>
      <c r="CK9" s="658"/>
      <c r="CL9" s="658"/>
      <c r="CM9" s="658"/>
      <c r="CN9" s="658"/>
      <c r="CO9" s="658"/>
      <c r="CP9" s="658"/>
      <c r="CQ9" s="659"/>
      <c r="CR9" s="660">
        <v>989828</v>
      </c>
      <c r="CS9" s="661"/>
      <c r="CT9" s="661"/>
      <c r="CU9" s="661"/>
      <c r="CV9" s="661"/>
      <c r="CW9" s="661"/>
      <c r="CX9" s="661"/>
      <c r="CY9" s="662"/>
      <c r="CZ9" s="663">
        <v>11.4</v>
      </c>
      <c r="DA9" s="663"/>
      <c r="DB9" s="663"/>
      <c r="DC9" s="663"/>
      <c r="DD9" s="669">
        <v>34659</v>
      </c>
      <c r="DE9" s="661"/>
      <c r="DF9" s="661"/>
      <c r="DG9" s="661"/>
      <c r="DH9" s="661"/>
      <c r="DI9" s="661"/>
      <c r="DJ9" s="661"/>
      <c r="DK9" s="661"/>
      <c r="DL9" s="661"/>
      <c r="DM9" s="661"/>
      <c r="DN9" s="661"/>
      <c r="DO9" s="661"/>
      <c r="DP9" s="662"/>
      <c r="DQ9" s="669">
        <v>872516</v>
      </c>
      <c r="DR9" s="661"/>
      <c r="DS9" s="661"/>
      <c r="DT9" s="661"/>
      <c r="DU9" s="661"/>
      <c r="DV9" s="661"/>
      <c r="DW9" s="661"/>
      <c r="DX9" s="661"/>
      <c r="DY9" s="661"/>
      <c r="DZ9" s="661"/>
      <c r="EA9" s="661"/>
      <c r="EB9" s="661"/>
      <c r="EC9" s="670"/>
    </row>
    <row r="10" spans="2:143" ht="11.25" customHeight="1" x14ac:dyDescent="0.2">
      <c r="B10" s="657" t="s">
        <v>232</v>
      </c>
      <c r="C10" s="658"/>
      <c r="D10" s="658"/>
      <c r="E10" s="658"/>
      <c r="F10" s="658"/>
      <c r="G10" s="658"/>
      <c r="H10" s="658"/>
      <c r="I10" s="658"/>
      <c r="J10" s="658"/>
      <c r="K10" s="658"/>
      <c r="L10" s="658"/>
      <c r="M10" s="658"/>
      <c r="N10" s="658"/>
      <c r="O10" s="658"/>
      <c r="P10" s="658"/>
      <c r="Q10" s="659"/>
      <c r="R10" s="660" t="s">
        <v>122</v>
      </c>
      <c r="S10" s="661"/>
      <c r="T10" s="661"/>
      <c r="U10" s="661"/>
      <c r="V10" s="661"/>
      <c r="W10" s="661"/>
      <c r="X10" s="661"/>
      <c r="Y10" s="662"/>
      <c r="Z10" s="663" t="s">
        <v>122</v>
      </c>
      <c r="AA10" s="663"/>
      <c r="AB10" s="663"/>
      <c r="AC10" s="663"/>
      <c r="AD10" s="664" t="s">
        <v>122</v>
      </c>
      <c r="AE10" s="664"/>
      <c r="AF10" s="664"/>
      <c r="AG10" s="664"/>
      <c r="AH10" s="664"/>
      <c r="AI10" s="664"/>
      <c r="AJ10" s="664"/>
      <c r="AK10" s="664"/>
      <c r="AL10" s="665" t="s">
        <v>122</v>
      </c>
      <c r="AM10" s="666"/>
      <c r="AN10" s="666"/>
      <c r="AO10" s="667"/>
      <c r="AP10" s="657" t="s">
        <v>233</v>
      </c>
      <c r="AQ10" s="658"/>
      <c r="AR10" s="658"/>
      <c r="AS10" s="658"/>
      <c r="AT10" s="658"/>
      <c r="AU10" s="658"/>
      <c r="AV10" s="658"/>
      <c r="AW10" s="658"/>
      <c r="AX10" s="658"/>
      <c r="AY10" s="658"/>
      <c r="AZ10" s="658"/>
      <c r="BA10" s="658"/>
      <c r="BB10" s="658"/>
      <c r="BC10" s="658"/>
      <c r="BD10" s="658"/>
      <c r="BE10" s="658"/>
      <c r="BF10" s="659"/>
      <c r="BG10" s="660">
        <v>53385</v>
      </c>
      <c r="BH10" s="661"/>
      <c r="BI10" s="661"/>
      <c r="BJ10" s="661"/>
      <c r="BK10" s="661"/>
      <c r="BL10" s="661"/>
      <c r="BM10" s="661"/>
      <c r="BN10" s="662"/>
      <c r="BO10" s="663">
        <v>2.5</v>
      </c>
      <c r="BP10" s="663"/>
      <c r="BQ10" s="663"/>
      <c r="BR10" s="663"/>
      <c r="BS10" s="664" t="s">
        <v>122</v>
      </c>
      <c r="BT10" s="664"/>
      <c r="BU10" s="664"/>
      <c r="BV10" s="664"/>
      <c r="BW10" s="664"/>
      <c r="BX10" s="664"/>
      <c r="BY10" s="664"/>
      <c r="BZ10" s="664"/>
      <c r="CA10" s="664"/>
      <c r="CB10" s="668"/>
      <c r="CD10" s="657" t="s">
        <v>234</v>
      </c>
      <c r="CE10" s="658"/>
      <c r="CF10" s="658"/>
      <c r="CG10" s="658"/>
      <c r="CH10" s="658"/>
      <c r="CI10" s="658"/>
      <c r="CJ10" s="658"/>
      <c r="CK10" s="658"/>
      <c r="CL10" s="658"/>
      <c r="CM10" s="658"/>
      <c r="CN10" s="658"/>
      <c r="CO10" s="658"/>
      <c r="CP10" s="658"/>
      <c r="CQ10" s="659"/>
      <c r="CR10" s="660">
        <v>3279</v>
      </c>
      <c r="CS10" s="661"/>
      <c r="CT10" s="661"/>
      <c r="CU10" s="661"/>
      <c r="CV10" s="661"/>
      <c r="CW10" s="661"/>
      <c r="CX10" s="661"/>
      <c r="CY10" s="662"/>
      <c r="CZ10" s="663">
        <v>0</v>
      </c>
      <c r="DA10" s="663"/>
      <c r="DB10" s="663"/>
      <c r="DC10" s="663"/>
      <c r="DD10" s="669" t="s">
        <v>122</v>
      </c>
      <c r="DE10" s="661"/>
      <c r="DF10" s="661"/>
      <c r="DG10" s="661"/>
      <c r="DH10" s="661"/>
      <c r="DI10" s="661"/>
      <c r="DJ10" s="661"/>
      <c r="DK10" s="661"/>
      <c r="DL10" s="661"/>
      <c r="DM10" s="661"/>
      <c r="DN10" s="661"/>
      <c r="DO10" s="661"/>
      <c r="DP10" s="662"/>
      <c r="DQ10" s="669">
        <v>2979</v>
      </c>
      <c r="DR10" s="661"/>
      <c r="DS10" s="661"/>
      <c r="DT10" s="661"/>
      <c r="DU10" s="661"/>
      <c r="DV10" s="661"/>
      <c r="DW10" s="661"/>
      <c r="DX10" s="661"/>
      <c r="DY10" s="661"/>
      <c r="DZ10" s="661"/>
      <c r="EA10" s="661"/>
      <c r="EB10" s="661"/>
      <c r="EC10" s="670"/>
    </row>
    <row r="11" spans="2:143" ht="11.25" customHeight="1" x14ac:dyDescent="0.2">
      <c r="B11" s="657" t="s">
        <v>235</v>
      </c>
      <c r="C11" s="658"/>
      <c r="D11" s="658"/>
      <c r="E11" s="658"/>
      <c r="F11" s="658"/>
      <c r="G11" s="658"/>
      <c r="H11" s="658"/>
      <c r="I11" s="658"/>
      <c r="J11" s="658"/>
      <c r="K11" s="658"/>
      <c r="L11" s="658"/>
      <c r="M11" s="658"/>
      <c r="N11" s="658"/>
      <c r="O11" s="658"/>
      <c r="P11" s="658"/>
      <c r="Q11" s="659"/>
      <c r="R11" s="660">
        <v>412325</v>
      </c>
      <c r="S11" s="661"/>
      <c r="T11" s="661"/>
      <c r="U11" s="661"/>
      <c r="V11" s="661"/>
      <c r="W11" s="661"/>
      <c r="X11" s="661"/>
      <c r="Y11" s="662"/>
      <c r="Z11" s="665">
        <v>4.5</v>
      </c>
      <c r="AA11" s="666"/>
      <c r="AB11" s="666"/>
      <c r="AC11" s="672"/>
      <c r="AD11" s="669">
        <v>412325</v>
      </c>
      <c r="AE11" s="661"/>
      <c r="AF11" s="661"/>
      <c r="AG11" s="661"/>
      <c r="AH11" s="661"/>
      <c r="AI11" s="661"/>
      <c r="AJ11" s="661"/>
      <c r="AK11" s="662"/>
      <c r="AL11" s="665">
        <v>7.9</v>
      </c>
      <c r="AM11" s="666"/>
      <c r="AN11" s="666"/>
      <c r="AO11" s="667"/>
      <c r="AP11" s="657" t="s">
        <v>236</v>
      </c>
      <c r="AQ11" s="658"/>
      <c r="AR11" s="658"/>
      <c r="AS11" s="658"/>
      <c r="AT11" s="658"/>
      <c r="AU11" s="658"/>
      <c r="AV11" s="658"/>
      <c r="AW11" s="658"/>
      <c r="AX11" s="658"/>
      <c r="AY11" s="658"/>
      <c r="AZ11" s="658"/>
      <c r="BA11" s="658"/>
      <c r="BB11" s="658"/>
      <c r="BC11" s="658"/>
      <c r="BD11" s="658"/>
      <c r="BE11" s="658"/>
      <c r="BF11" s="659"/>
      <c r="BG11" s="660">
        <v>35791</v>
      </c>
      <c r="BH11" s="661"/>
      <c r="BI11" s="661"/>
      <c r="BJ11" s="661"/>
      <c r="BK11" s="661"/>
      <c r="BL11" s="661"/>
      <c r="BM11" s="661"/>
      <c r="BN11" s="662"/>
      <c r="BO11" s="663">
        <v>1.7</v>
      </c>
      <c r="BP11" s="663"/>
      <c r="BQ11" s="663"/>
      <c r="BR11" s="663"/>
      <c r="BS11" s="664" t="s">
        <v>122</v>
      </c>
      <c r="BT11" s="664"/>
      <c r="BU11" s="664"/>
      <c r="BV11" s="664"/>
      <c r="BW11" s="664"/>
      <c r="BX11" s="664"/>
      <c r="BY11" s="664"/>
      <c r="BZ11" s="664"/>
      <c r="CA11" s="664"/>
      <c r="CB11" s="668"/>
      <c r="CD11" s="657" t="s">
        <v>237</v>
      </c>
      <c r="CE11" s="658"/>
      <c r="CF11" s="658"/>
      <c r="CG11" s="658"/>
      <c r="CH11" s="658"/>
      <c r="CI11" s="658"/>
      <c r="CJ11" s="658"/>
      <c r="CK11" s="658"/>
      <c r="CL11" s="658"/>
      <c r="CM11" s="658"/>
      <c r="CN11" s="658"/>
      <c r="CO11" s="658"/>
      <c r="CP11" s="658"/>
      <c r="CQ11" s="659"/>
      <c r="CR11" s="660">
        <v>637530</v>
      </c>
      <c r="CS11" s="661"/>
      <c r="CT11" s="661"/>
      <c r="CU11" s="661"/>
      <c r="CV11" s="661"/>
      <c r="CW11" s="661"/>
      <c r="CX11" s="661"/>
      <c r="CY11" s="662"/>
      <c r="CZ11" s="663">
        <v>7.3</v>
      </c>
      <c r="DA11" s="663"/>
      <c r="DB11" s="663"/>
      <c r="DC11" s="663"/>
      <c r="DD11" s="669">
        <v>426579</v>
      </c>
      <c r="DE11" s="661"/>
      <c r="DF11" s="661"/>
      <c r="DG11" s="661"/>
      <c r="DH11" s="661"/>
      <c r="DI11" s="661"/>
      <c r="DJ11" s="661"/>
      <c r="DK11" s="661"/>
      <c r="DL11" s="661"/>
      <c r="DM11" s="661"/>
      <c r="DN11" s="661"/>
      <c r="DO11" s="661"/>
      <c r="DP11" s="662"/>
      <c r="DQ11" s="669">
        <v>187350</v>
      </c>
      <c r="DR11" s="661"/>
      <c r="DS11" s="661"/>
      <c r="DT11" s="661"/>
      <c r="DU11" s="661"/>
      <c r="DV11" s="661"/>
      <c r="DW11" s="661"/>
      <c r="DX11" s="661"/>
      <c r="DY11" s="661"/>
      <c r="DZ11" s="661"/>
      <c r="EA11" s="661"/>
      <c r="EB11" s="661"/>
      <c r="EC11" s="670"/>
    </row>
    <row r="12" spans="2:143" ht="11.25" customHeight="1" x14ac:dyDescent="0.2">
      <c r="B12" s="657" t="s">
        <v>238</v>
      </c>
      <c r="C12" s="658"/>
      <c r="D12" s="658"/>
      <c r="E12" s="658"/>
      <c r="F12" s="658"/>
      <c r="G12" s="658"/>
      <c r="H12" s="658"/>
      <c r="I12" s="658"/>
      <c r="J12" s="658"/>
      <c r="K12" s="658"/>
      <c r="L12" s="658"/>
      <c r="M12" s="658"/>
      <c r="N12" s="658"/>
      <c r="O12" s="658"/>
      <c r="P12" s="658"/>
      <c r="Q12" s="659"/>
      <c r="R12" s="660" t="s">
        <v>122</v>
      </c>
      <c r="S12" s="661"/>
      <c r="T12" s="661"/>
      <c r="U12" s="661"/>
      <c r="V12" s="661"/>
      <c r="W12" s="661"/>
      <c r="X12" s="661"/>
      <c r="Y12" s="662"/>
      <c r="Z12" s="663" t="s">
        <v>122</v>
      </c>
      <c r="AA12" s="663"/>
      <c r="AB12" s="663"/>
      <c r="AC12" s="663"/>
      <c r="AD12" s="664" t="s">
        <v>122</v>
      </c>
      <c r="AE12" s="664"/>
      <c r="AF12" s="664"/>
      <c r="AG12" s="664"/>
      <c r="AH12" s="664"/>
      <c r="AI12" s="664"/>
      <c r="AJ12" s="664"/>
      <c r="AK12" s="664"/>
      <c r="AL12" s="665" t="s">
        <v>122</v>
      </c>
      <c r="AM12" s="666"/>
      <c r="AN12" s="666"/>
      <c r="AO12" s="667"/>
      <c r="AP12" s="657" t="s">
        <v>239</v>
      </c>
      <c r="AQ12" s="658"/>
      <c r="AR12" s="658"/>
      <c r="AS12" s="658"/>
      <c r="AT12" s="658"/>
      <c r="AU12" s="658"/>
      <c r="AV12" s="658"/>
      <c r="AW12" s="658"/>
      <c r="AX12" s="658"/>
      <c r="AY12" s="658"/>
      <c r="AZ12" s="658"/>
      <c r="BA12" s="658"/>
      <c r="BB12" s="658"/>
      <c r="BC12" s="658"/>
      <c r="BD12" s="658"/>
      <c r="BE12" s="658"/>
      <c r="BF12" s="659"/>
      <c r="BG12" s="660">
        <v>1065266</v>
      </c>
      <c r="BH12" s="661"/>
      <c r="BI12" s="661"/>
      <c r="BJ12" s="661"/>
      <c r="BK12" s="661"/>
      <c r="BL12" s="661"/>
      <c r="BM12" s="661"/>
      <c r="BN12" s="662"/>
      <c r="BO12" s="663">
        <v>50.4</v>
      </c>
      <c r="BP12" s="663"/>
      <c r="BQ12" s="663"/>
      <c r="BR12" s="663"/>
      <c r="BS12" s="664" t="s">
        <v>122</v>
      </c>
      <c r="BT12" s="664"/>
      <c r="BU12" s="664"/>
      <c r="BV12" s="664"/>
      <c r="BW12" s="664"/>
      <c r="BX12" s="664"/>
      <c r="BY12" s="664"/>
      <c r="BZ12" s="664"/>
      <c r="CA12" s="664"/>
      <c r="CB12" s="668"/>
      <c r="CD12" s="657" t="s">
        <v>240</v>
      </c>
      <c r="CE12" s="658"/>
      <c r="CF12" s="658"/>
      <c r="CG12" s="658"/>
      <c r="CH12" s="658"/>
      <c r="CI12" s="658"/>
      <c r="CJ12" s="658"/>
      <c r="CK12" s="658"/>
      <c r="CL12" s="658"/>
      <c r="CM12" s="658"/>
      <c r="CN12" s="658"/>
      <c r="CO12" s="658"/>
      <c r="CP12" s="658"/>
      <c r="CQ12" s="659"/>
      <c r="CR12" s="660">
        <v>766969</v>
      </c>
      <c r="CS12" s="661"/>
      <c r="CT12" s="661"/>
      <c r="CU12" s="661"/>
      <c r="CV12" s="661"/>
      <c r="CW12" s="661"/>
      <c r="CX12" s="661"/>
      <c r="CY12" s="662"/>
      <c r="CZ12" s="663">
        <v>8.8000000000000007</v>
      </c>
      <c r="DA12" s="663"/>
      <c r="DB12" s="663"/>
      <c r="DC12" s="663"/>
      <c r="DD12" s="669" t="s">
        <v>122</v>
      </c>
      <c r="DE12" s="661"/>
      <c r="DF12" s="661"/>
      <c r="DG12" s="661"/>
      <c r="DH12" s="661"/>
      <c r="DI12" s="661"/>
      <c r="DJ12" s="661"/>
      <c r="DK12" s="661"/>
      <c r="DL12" s="661"/>
      <c r="DM12" s="661"/>
      <c r="DN12" s="661"/>
      <c r="DO12" s="661"/>
      <c r="DP12" s="662"/>
      <c r="DQ12" s="669">
        <v>148791</v>
      </c>
      <c r="DR12" s="661"/>
      <c r="DS12" s="661"/>
      <c r="DT12" s="661"/>
      <c r="DU12" s="661"/>
      <c r="DV12" s="661"/>
      <c r="DW12" s="661"/>
      <c r="DX12" s="661"/>
      <c r="DY12" s="661"/>
      <c r="DZ12" s="661"/>
      <c r="EA12" s="661"/>
      <c r="EB12" s="661"/>
      <c r="EC12" s="670"/>
    </row>
    <row r="13" spans="2:143" ht="11.25" customHeight="1" x14ac:dyDescent="0.2">
      <c r="B13" s="657" t="s">
        <v>241</v>
      </c>
      <c r="C13" s="658"/>
      <c r="D13" s="658"/>
      <c r="E13" s="658"/>
      <c r="F13" s="658"/>
      <c r="G13" s="658"/>
      <c r="H13" s="658"/>
      <c r="I13" s="658"/>
      <c r="J13" s="658"/>
      <c r="K13" s="658"/>
      <c r="L13" s="658"/>
      <c r="M13" s="658"/>
      <c r="N13" s="658"/>
      <c r="O13" s="658"/>
      <c r="P13" s="658"/>
      <c r="Q13" s="659"/>
      <c r="R13" s="660" t="s">
        <v>122</v>
      </c>
      <c r="S13" s="661"/>
      <c r="T13" s="661"/>
      <c r="U13" s="661"/>
      <c r="V13" s="661"/>
      <c r="W13" s="661"/>
      <c r="X13" s="661"/>
      <c r="Y13" s="662"/>
      <c r="Z13" s="663" t="s">
        <v>122</v>
      </c>
      <c r="AA13" s="663"/>
      <c r="AB13" s="663"/>
      <c r="AC13" s="663"/>
      <c r="AD13" s="664" t="s">
        <v>122</v>
      </c>
      <c r="AE13" s="664"/>
      <c r="AF13" s="664"/>
      <c r="AG13" s="664"/>
      <c r="AH13" s="664"/>
      <c r="AI13" s="664"/>
      <c r="AJ13" s="664"/>
      <c r="AK13" s="664"/>
      <c r="AL13" s="665" t="s">
        <v>122</v>
      </c>
      <c r="AM13" s="666"/>
      <c r="AN13" s="666"/>
      <c r="AO13" s="667"/>
      <c r="AP13" s="657" t="s">
        <v>242</v>
      </c>
      <c r="AQ13" s="658"/>
      <c r="AR13" s="658"/>
      <c r="AS13" s="658"/>
      <c r="AT13" s="658"/>
      <c r="AU13" s="658"/>
      <c r="AV13" s="658"/>
      <c r="AW13" s="658"/>
      <c r="AX13" s="658"/>
      <c r="AY13" s="658"/>
      <c r="AZ13" s="658"/>
      <c r="BA13" s="658"/>
      <c r="BB13" s="658"/>
      <c r="BC13" s="658"/>
      <c r="BD13" s="658"/>
      <c r="BE13" s="658"/>
      <c r="BF13" s="659"/>
      <c r="BG13" s="660">
        <v>1043102</v>
      </c>
      <c r="BH13" s="661"/>
      <c r="BI13" s="661"/>
      <c r="BJ13" s="661"/>
      <c r="BK13" s="661"/>
      <c r="BL13" s="661"/>
      <c r="BM13" s="661"/>
      <c r="BN13" s="662"/>
      <c r="BO13" s="663">
        <v>49.3</v>
      </c>
      <c r="BP13" s="663"/>
      <c r="BQ13" s="663"/>
      <c r="BR13" s="663"/>
      <c r="BS13" s="664" t="s">
        <v>122</v>
      </c>
      <c r="BT13" s="664"/>
      <c r="BU13" s="664"/>
      <c r="BV13" s="664"/>
      <c r="BW13" s="664"/>
      <c r="BX13" s="664"/>
      <c r="BY13" s="664"/>
      <c r="BZ13" s="664"/>
      <c r="CA13" s="664"/>
      <c r="CB13" s="668"/>
      <c r="CD13" s="657" t="s">
        <v>243</v>
      </c>
      <c r="CE13" s="658"/>
      <c r="CF13" s="658"/>
      <c r="CG13" s="658"/>
      <c r="CH13" s="658"/>
      <c r="CI13" s="658"/>
      <c r="CJ13" s="658"/>
      <c r="CK13" s="658"/>
      <c r="CL13" s="658"/>
      <c r="CM13" s="658"/>
      <c r="CN13" s="658"/>
      <c r="CO13" s="658"/>
      <c r="CP13" s="658"/>
      <c r="CQ13" s="659"/>
      <c r="CR13" s="660">
        <v>247343</v>
      </c>
      <c r="CS13" s="661"/>
      <c r="CT13" s="661"/>
      <c r="CU13" s="661"/>
      <c r="CV13" s="661"/>
      <c r="CW13" s="661"/>
      <c r="CX13" s="661"/>
      <c r="CY13" s="662"/>
      <c r="CZ13" s="663">
        <v>2.8</v>
      </c>
      <c r="DA13" s="663"/>
      <c r="DB13" s="663"/>
      <c r="DC13" s="663"/>
      <c r="DD13" s="669">
        <v>119619</v>
      </c>
      <c r="DE13" s="661"/>
      <c r="DF13" s="661"/>
      <c r="DG13" s="661"/>
      <c r="DH13" s="661"/>
      <c r="DI13" s="661"/>
      <c r="DJ13" s="661"/>
      <c r="DK13" s="661"/>
      <c r="DL13" s="661"/>
      <c r="DM13" s="661"/>
      <c r="DN13" s="661"/>
      <c r="DO13" s="661"/>
      <c r="DP13" s="662"/>
      <c r="DQ13" s="669">
        <v>160985</v>
      </c>
      <c r="DR13" s="661"/>
      <c r="DS13" s="661"/>
      <c r="DT13" s="661"/>
      <c r="DU13" s="661"/>
      <c r="DV13" s="661"/>
      <c r="DW13" s="661"/>
      <c r="DX13" s="661"/>
      <c r="DY13" s="661"/>
      <c r="DZ13" s="661"/>
      <c r="EA13" s="661"/>
      <c r="EB13" s="661"/>
      <c r="EC13" s="670"/>
    </row>
    <row r="14" spans="2:143" ht="11.25" customHeight="1" x14ac:dyDescent="0.2">
      <c r="B14" s="657" t="s">
        <v>244</v>
      </c>
      <c r="C14" s="658"/>
      <c r="D14" s="658"/>
      <c r="E14" s="658"/>
      <c r="F14" s="658"/>
      <c r="G14" s="658"/>
      <c r="H14" s="658"/>
      <c r="I14" s="658"/>
      <c r="J14" s="658"/>
      <c r="K14" s="658"/>
      <c r="L14" s="658"/>
      <c r="M14" s="658"/>
      <c r="N14" s="658"/>
      <c r="O14" s="658"/>
      <c r="P14" s="658"/>
      <c r="Q14" s="659"/>
      <c r="R14" s="660">
        <v>165</v>
      </c>
      <c r="S14" s="661"/>
      <c r="T14" s="661"/>
      <c r="U14" s="661"/>
      <c r="V14" s="661"/>
      <c r="W14" s="661"/>
      <c r="X14" s="661"/>
      <c r="Y14" s="662"/>
      <c r="Z14" s="663">
        <v>0</v>
      </c>
      <c r="AA14" s="663"/>
      <c r="AB14" s="663"/>
      <c r="AC14" s="663"/>
      <c r="AD14" s="664">
        <v>165</v>
      </c>
      <c r="AE14" s="664"/>
      <c r="AF14" s="664"/>
      <c r="AG14" s="664"/>
      <c r="AH14" s="664"/>
      <c r="AI14" s="664"/>
      <c r="AJ14" s="664"/>
      <c r="AK14" s="664"/>
      <c r="AL14" s="665">
        <v>0</v>
      </c>
      <c r="AM14" s="666"/>
      <c r="AN14" s="666"/>
      <c r="AO14" s="667"/>
      <c r="AP14" s="657" t="s">
        <v>245</v>
      </c>
      <c r="AQ14" s="658"/>
      <c r="AR14" s="658"/>
      <c r="AS14" s="658"/>
      <c r="AT14" s="658"/>
      <c r="AU14" s="658"/>
      <c r="AV14" s="658"/>
      <c r="AW14" s="658"/>
      <c r="AX14" s="658"/>
      <c r="AY14" s="658"/>
      <c r="AZ14" s="658"/>
      <c r="BA14" s="658"/>
      <c r="BB14" s="658"/>
      <c r="BC14" s="658"/>
      <c r="BD14" s="658"/>
      <c r="BE14" s="658"/>
      <c r="BF14" s="659"/>
      <c r="BG14" s="660">
        <v>78235</v>
      </c>
      <c r="BH14" s="661"/>
      <c r="BI14" s="661"/>
      <c r="BJ14" s="661"/>
      <c r="BK14" s="661"/>
      <c r="BL14" s="661"/>
      <c r="BM14" s="661"/>
      <c r="BN14" s="662"/>
      <c r="BO14" s="663">
        <v>3.7</v>
      </c>
      <c r="BP14" s="663"/>
      <c r="BQ14" s="663"/>
      <c r="BR14" s="663"/>
      <c r="BS14" s="664" t="s">
        <v>122</v>
      </c>
      <c r="BT14" s="664"/>
      <c r="BU14" s="664"/>
      <c r="BV14" s="664"/>
      <c r="BW14" s="664"/>
      <c r="BX14" s="664"/>
      <c r="BY14" s="664"/>
      <c r="BZ14" s="664"/>
      <c r="CA14" s="664"/>
      <c r="CB14" s="668"/>
      <c r="CD14" s="657" t="s">
        <v>246</v>
      </c>
      <c r="CE14" s="658"/>
      <c r="CF14" s="658"/>
      <c r="CG14" s="658"/>
      <c r="CH14" s="658"/>
      <c r="CI14" s="658"/>
      <c r="CJ14" s="658"/>
      <c r="CK14" s="658"/>
      <c r="CL14" s="658"/>
      <c r="CM14" s="658"/>
      <c r="CN14" s="658"/>
      <c r="CO14" s="658"/>
      <c r="CP14" s="658"/>
      <c r="CQ14" s="659"/>
      <c r="CR14" s="660">
        <v>485322</v>
      </c>
      <c r="CS14" s="661"/>
      <c r="CT14" s="661"/>
      <c r="CU14" s="661"/>
      <c r="CV14" s="661"/>
      <c r="CW14" s="661"/>
      <c r="CX14" s="661"/>
      <c r="CY14" s="662"/>
      <c r="CZ14" s="663">
        <v>5.6</v>
      </c>
      <c r="DA14" s="663"/>
      <c r="DB14" s="663"/>
      <c r="DC14" s="663"/>
      <c r="DD14" s="669">
        <v>11746</v>
      </c>
      <c r="DE14" s="661"/>
      <c r="DF14" s="661"/>
      <c r="DG14" s="661"/>
      <c r="DH14" s="661"/>
      <c r="DI14" s="661"/>
      <c r="DJ14" s="661"/>
      <c r="DK14" s="661"/>
      <c r="DL14" s="661"/>
      <c r="DM14" s="661"/>
      <c r="DN14" s="661"/>
      <c r="DO14" s="661"/>
      <c r="DP14" s="662"/>
      <c r="DQ14" s="669">
        <v>454295</v>
      </c>
      <c r="DR14" s="661"/>
      <c r="DS14" s="661"/>
      <c r="DT14" s="661"/>
      <c r="DU14" s="661"/>
      <c r="DV14" s="661"/>
      <c r="DW14" s="661"/>
      <c r="DX14" s="661"/>
      <c r="DY14" s="661"/>
      <c r="DZ14" s="661"/>
      <c r="EA14" s="661"/>
      <c r="EB14" s="661"/>
      <c r="EC14" s="670"/>
    </row>
    <row r="15" spans="2:143" ht="11.25" customHeight="1" x14ac:dyDescent="0.2">
      <c r="B15" s="657" t="s">
        <v>247</v>
      </c>
      <c r="C15" s="658"/>
      <c r="D15" s="658"/>
      <c r="E15" s="658"/>
      <c r="F15" s="658"/>
      <c r="G15" s="658"/>
      <c r="H15" s="658"/>
      <c r="I15" s="658"/>
      <c r="J15" s="658"/>
      <c r="K15" s="658"/>
      <c r="L15" s="658"/>
      <c r="M15" s="658"/>
      <c r="N15" s="658"/>
      <c r="O15" s="658"/>
      <c r="P15" s="658"/>
      <c r="Q15" s="659"/>
      <c r="R15" s="660" t="s">
        <v>122</v>
      </c>
      <c r="S15" s="661"/>
      <c r="T15" s="661"/>
      <c r="U15" s="661"/>
      <c r="V15" s="661"/>
      <c r="W15" s="661"/>
      <c r="X15" s="661"/>
      <c r="Y15" s="662"/>
      <c r="Z15" s="663" t="s">
        <v>122</v>
      </c>
      <c r="AA15" s="663"/>
      <c r="AB15" s="663"/>
      <c r="AC15" s="663"/>
      <c r="AD15" s="664" t="s">
        <v>122</v>
      </c>
      <c r="AE15" s="664"/>
      <c r="AF15" s="664"/>
      <c r="AG15" s="664"/>
      <c r="AH15" s="664"/>
      <c r="AI15" s="664"/>
      <c r="AJ15" s="664"/>
      <c r="AK15" s="664"/>
      <c r="AL15" s="665" t="s">
        <v>122</v>
      </c>
      <c r="AM15" s="666"/>
      <c r="AN15" s="666"/>
      <c r="AO15" s="667"/>
      <c r="AP15" s="657" t="s">
        <v>248</v>
      </c>
      <c r="AQ15" s="658"/>
      <c r="AR15" s="658"/>
      <c r="AS15" s="658"/>
      <c r="AT15" s="658"/>
      <c r="AU15" s="658"/>
      <c r="AV15" s="658"/>
      <c r="AW15" s="658"/>
      <c r="AX15" s="658"/>
      <c r="AY15" s="658"/>
      <c r="AZ15" s="658"/>
      <c r="BA15" s="658"/>
      <c r="BB15" s="658"/>
      <c r="BC15" s="658"/>
      <c r="BD15" s="658"/>
      <c r="BE15" s="658"/>
      <c r="BF15" s="659"/>
      <c r="BG15" s="660">
        <v>126131</v>
      </c>
      <c r="BH15" s="661"/>
      <c r="BI15" s="661"/>
      <c r="BJ15" s="661"/>
      <c r="BK15" s="661"/>
      <c r="BL15" s="661"/>
      <c r="BM15" s="661"/>
      <c r="BN15" s="662"/>
      <c r="BO15" s="663">
        <v>6</v>
      </c>
      <c r="BP15" s="663"/>
      <c r="BQ15" s="663"/>
      <c r="BR15" s="663"/>
      <c r="BS15" s="664" t="s">
        <v>122</v>
      </c>
      <c r="BT15" s="664"/>
      <c r="BU15" s="664"/>
      <c r="BV15" s="664"/>
      <c r="BW15" s="664"/>
      <c r="BX15" s="664"/>
      <c r="BY15" s="664"/>
      <c r="BZ15" s="664"/>
      <c r="CA15" s="664"/>
      <c r="CB15" s="668"/>
      <c r="CD15" s="657" t="s">
        <v>249</v>
      </c>
      <c r="CE15" s="658"/>
      <c r="CF15" s="658"/>
      <c r="CG15" s="658"/>
      <c r="CH15" s="658"/>
      <c r="CI15" s="658"/>
      <c r="CJ15" s="658"/>
      <c r="CK15" s="658"/>
      <c r="CL15" s="658"/>
      <c r="CM15" s="658"/>
      <c r="CN15" s="658"/>
      <c r="CO15" s="658"/>
      <c r="CP15" s="658"/>
      <c r="CQ15" s="659"/>
      <c r="CR15" s="660">
        <v>739156</v>
      </c>
      <c r="CS15" s="661"/>
      <c r="CT15" s="661"/>
      <c r="CU15" s="661"/>
      <c r="CV15" s="661"/>
      <c r="CW15" s="661"/>
      <c r="CX15" s="661"/>
      <c r="CY15" s="662"/>
      <c r="CZ15" s="663">
        <v>8.5</v>
      </c>
      <c r="DA15" s="663"/>
      <c r="DB15" s="663"/>
      <c r="DC15" s="663"/>
      <c r="DD15" s="669">
        <v>14314</v>
      </c>
      <c r="DE15" s="661"/>
      <c r="DF15" s="661"/>
      <c r="DG15" s="661"/>
      <c r="DH15" s="661"/>
      <c r="DI15" s="661"/>
      <c r="DJ15" s="661"/>
      <c r="DK15" s="661"/>
      <c r="DL15" s="661"/>
      <c r="DM15" s="661"/>
      <c r="DN15" s="661"/>
      <c r="DO15" s="661"/>
      <c r="DP15" s="662"/>
      <c r="DQ15" s="669">
        <v>664416</v>
      </c>
      <c r="DR15" s="661"/>
      <c r="DS15" s="661"/>
      <c r="DT15" s="661"/>
      <c r="DU15" s="661"/>
      <c r="DV15" s="661"/>
      <c r="DW15" s="661"/>
      <c r="DX15" s="661"/>
      <c r="DY15" s="661"/>
      <c r="DZ15" s="661"/>
      <c r="EA15" s="661"/>
      <c r="EB15" s="661"/>
      <c r="EC15" s="670"/>
    </row>
    <row r="16" spans="2:143" ht="11.25" customHeight="1" x14ac:dyDescent="0.2">
      <c r="B16" s="657" t="s">
        <v>250</v>
      </c>
      <c r="C16" s="658"/>
      <c r="D16" s="658"/>
      <c r="E16" s="658"/>
      <c r="F16" s="658"/>
      <c r="G16" s="658"/>
      <c r="H16" s="658"/>
      <c r="I16" s="658"/>
      <c r="J16" s="658"/>
      <c r="K16" s="658"/>
      <c r="L16" s="658"/>
      <c r="M16" s="658"/>
      <c r="N16" s="658"/>
      <c r="O16" s="658"/>
      <c r="P16" s="658"/>
      <c r="Q16" s="659"/>
      <c r="R16" s="660">
        <v>20645</v>
      </c>
      <c r="S16" s="661"/>
      <c r="T16" s="661"/>
      <c r="U16" s="661"/>
      <c r="V16" s="661"/>
      <c r="W16" s="661"/>
      <c r="X16" s="661"/>
      <c r="Y16" s="662"/>
      <c r="Z16" s="663">
        <v>0.2</v>
      </c>
      <c r="AA16" s="663"/>
      <c r="AB16" s="663"/>
      <c r="AC16" s="663"/>
      <c r="AD16" s="664">
        <v>20645</v>
      </c>
      <c r="AE16" s="664"/>
      <c r="AF16" s="664"/>
      <c r="AG16" s="664"/>
      <c r="AH16" s="664"/>
      <c r="AI16" s="664"/>
      <c r="AJ16" s="664"/>
      <c r="AK16" s="664"/>
      <c r="AL16" s="665">
        <v>0.4</v>
      </c>
      <c r="AM16" s="666"/>
      <c r="AN16" s="666"/>
      <c r="AO16" s="667"/>
      <c r="AP16" s="657" t="s">
        <v>251</v>
      </c>
      <c r="AQ16" s="658"/>
      <c r="AR16" s="658"/>
      <c r="AS16" s="658"/>
      <c r="AT16" s="658"/>
      <c r="AU16" s="658"/>
      <c r="AV16" s="658"/>
      <c r="AW16" s="658"/>
      <c r="AX16" s="658"/>
      <c r="AY16" s="658"/>
      <c r="AZ16" s="658"/>
      <c r="BA16" s="658"/>
      <c r="BB16" s="658"/>
      <c r="BC16" s="658"/>
      <c r="BD16" s="658"/>
      <c r="BE16" s="658"/>
      <c r="BF16" s="659"/>
      <c r="BG16" s="660" t="s">
        <v>122</v>
      </c>
      <c r="BH16" s="661"/>
      <c r="BI16" s="661"/>
      <c r="BJ16" s="661"/>
      <c r="BK16" s="661"/>
      <c r="BL16" s="661"/>
      <c r="BM16" s="661"/>
      <c r="BN16" s="662"/>
      <c r="BO16" s="663" t="s">
        <v>122</v>
      </c>
      <c r="BP16" s="663"/>
      <c r="BQ16" s="663"/>
      <c r="BR16" s="663"/>
      <c r="BS16" s="664" t="s">
        <v>122</v>
      </c>
      <c r="BT16" s="664"/>
      <c r="BU16" s="664"/>
      <c r="BV16" s="664"/>
      <c r="BW16" s="664"/>
      <c r="BX16" s="664"/>
      <c r="BY16" s="664"/>
      <c r="BZ16" s="664"/>
      <c r="CA16" s="664"/>
      <c r="CB16" s="668"/>
      <c r="CD16" s="657" t="s">
        <v>252</v>
      </c>
      <c r="CE16" s="658"/>
      <c r="CF16" s="658"/>
      <c r="CG16" s="658"/>
      <c r="CH16" s="658"/>
      <c r="CI16" s="658"/>
      <c r="CJ16" s="658"/>
      <c r="CK16" s="658"/>
      <c r="CL16" s="658"/>
      <c r="CM16" s="658"/>
      <c r="CN16" s="658"/>
      <c r="CO16" s="658"/>
      <c r="CP16" s="658"/>
      <c r="CQ16" s="659"/>
      <c r="CR16" s="660">
        <v>59571</v>
      </c>
      <c r="CS16" s="661"/>
      <c r="CT16" s="661"/>
      <c r="CU16" s="661"/>
      <c r="CV16" s="661"/>
      <c r="CW16" s="661"/>
      <c r="CX16" s="661"/>
      <c r="CY16" s="662"/>
      <c r="CZ16" s="663">
        <v>0.7</v>
      </c>
      <c r="DA16" s="663"/>
      <c r="DB16" s="663"/>
      <c r="DC16" s="663"/>
      <c r="DD16" s="669" t="s">
        <v>122</v>
      </c>
      <c r="DE16" s="661"/>
      <c r="DF16" s="661"/>
      <c r="DG16" s="661"/>
      <c r="DH16" s="661"/>
      <c r="DI16" s="661"/>
      <c r="DJ16" s="661"/>
      <c r="DK16" s="661"/>
      <c r="DL16" s="661"/>
      <c r="DM16" s="661"/>
      <c r="DN16" s="661"/>
      <c r="DO16" s="661"/>
      <c r="DP16" s="662"/>
      <c r="DQ16" s="669">
        <v>6343</v>
      </c>
      <c r="DR16" s="661"/>
      <c r="DS16" s="661"/>
      <c r="DT16" s="661"/>
      <c r="DU16" s="661"/>
      <c r="DV16" s="661"/>
      <c r="DW16" s="661"/>
      <c r="DX16" s="661"/>
      <c r="DY16" s="661"/>
      <c r="DZ16" s="661"/>
      <c r="EA16" s="661"/>
      <c r="EB16" s="661"/>
      <c r="EC16" s="670"/>
    </row>
    <row r="17" spans="2:133" ht="11.25" customHeight="1" x14ac:dyDescent="0.2">
      <c r="B17" s="657" t="s">
        <v>253</v>
      </c>
      <c r="C17" s="658"/>
      <c r="D17" s="658"/>
      <c r="E17" s="658"/>
      <c r="F17" s="658"/>
      <c r="G17" s="658"/>
      <c r="H17" s="658"/>
      <c r="I17" s="658"/>
      <c r="J17" s="658"/>
      <c r="K17" s="658"/>
      <c r="L17" s="658"/>
      <c r="M17" s="658"/>
      <c r="N17" s="658"/>
      <c r="O17" s="658"/>
      <c r="P17" s="658"/>
      <c r="Q17" s="659"/>
      <c r="R17" s="660">
        <v>53582</v>
      </c>
      <c r="S17" s="661"/>
      <c r="T17" s="661"/>
      <c r="U17" s="661"/>
      <c r="V17" s="661"/>
      <c r="W17" s="661"/>
      <c r="X17" s="661"/>
      <c r="Y17" s="662"/>
      <c r="Z17" s="663">
        <v>0.6</v>
      </c>
      <c r="AA17" s="663"/>
      <c r="AB17" s="663"/>
      <c r="AC17" s="663"/>
      <c r="AD17" s="664">
        <v>53582</v>
      </c>
      <c r="AE17" s="664"/>
      <c r="AF17" s="664"/>
      <c r="AG17" s="664"/>
      <c r="AH17" s="664"/>
      <c r="AI17" s="664"/>
      <c r="AJ17" s="664"/>
      <c r="AK17" s="664"/>
      <c r="AL17" s="665">
        <v>1</v>
      </c>
      <c r="AM17" s="666"/>
      <c r="AN17" s="666"/>
      <c r="AO17" s="667"/>
      <c r="AP17" s="657" t="s">
        <v>254</v>
      </c>
      <c r="AQ17" s="658"/>
      <c r="AR17" s="658"/>
      <c r="AS17" s="658"/>
      <c r="AT17" s="658"/>
      <c r="AU17" s="658"/>
      <c r="AV17" s="658"/>
      <c r="AW17" s="658"/>
      <c r="AX17" s="658"/>
      <c r="AY17" s="658"/>
      <c r="AZ17" s="658"/>
      <c r="BA17" s="658"/>
      <c r="BB17" s="658"/>
      <c r="BC17" s="658"/>
      <c r="BD17" s="658"/>
      <c r="BE17" s="658"/>
      <c r="BF17" s="659"/>
      <c r="BG17" s="660" t="s">
        <v>122</v>
      </c>
      <c r="BH17" s="661"/>
      <c r="BI17" s="661"/>
      <c r="BJ17" s="661"/>
      <c r="BK17" s="661"/>
      <c r="BL17" s="661"/>
      <c r="BM17" s="661"/>
      <c r="BN17" s="662"/>
      <c r="BO17" s="663" t="s">
        <v>122</v>
      </c>
      <c r="BP17" s="663"/>
      <c r="BQ17" s="663"/>
      <c r="BR17" s="663"/>
      <c r="BS17" s="664" t="s">
        <v>122</v>
      </c>
      <c r="BT17" s="664"/>
      <c r="BU17" s="664"/>
      <c r="BV17" s="664"/>
      <c r="BW17" s="664"/>
      <c r="BX17" s="664"/>
      <c r="BY17" s="664"/>
      <c r="BZ17" s="664"/>
      <c r="CA17" s="664"/>
      <c r="CB17" s="668"/>
      <c r="CD17" s="657" t="s">
        <v>255</v>
      </c>
      <c r="CE17" s="658"/>
      <c r="CF17" s="658"/>
      <c r="CG17" s="658"/>
      <c r="CH17" s="658"/>
      <c r="CI17" s="658"/>
      <c r="CJ17" s="658"/>
      <c r="CK17" s="658"/>
      <c r="CL17" s="658"/>
      <c r="CM17" s="658"/>
      <c r="CN17" s="658"/>
      <c r="CO17" s="658"/>
      <c r="CP17" s="658"/>
      <c r="CQ17" s="659"/>
      <c r="CR17" s="660">
        <v>745113</v>
      </c>
      <c r="CS17" s="661"/>
      <c r="CT17" s="661"/>
      <c r="CU17" s="661"/>
      <c r="CV17" s="661"/>
      <c r="CW17" s="661"/>
      <c r="CX17" s="661"/>
      <c r="CY17" s="662"/>
      <c r="CZ17" s="663">
        <v>8.6</v>
      </c>
      <c r="DA17" s="663"/>
      <c r="DB17" s="663"/>
      <c r="DC17" s="663"/>
      <c r="DD17" s="669" t="s">
        <v>122</v>
      </c>
      <c r="DE17" s="661"/>
      <c r="DF17" s="661"/>
      <c r="DG17" s="661"/>
      <c r="DH17" s="661"/>
      <c r="DI17" s="661"/>
      <c r="DJ17" s="661"/>
      <c r="DK17" s="661"/>
      <c r="DL17" s="661"/>
      <c r="DM17" s="661"/>
      <c r="DN17" s="661"/>
      <c r="DO17" s="661"/>
      <c r="DP17" s="662"/>
      <c r="DQ17" s="669">
        <v>705413</v>
      </c>
      <c r="DR17" s="661"/>
      <c r="DS17" s="661"/>
      <c r="DT17" s="661"/>
      <c r="DU17" s="661"/>
      <c r="DV17" s="661"/>
      <c r="DW17" s="661"/>
      <c r="DX17" s="661"/>
      <c r="DY17" s="661"/>
      <c r="DZ17" s="661"/>
      <c r="EA17" s="661"/>
      <c r="EB17" s="661"/>
      <c r="EC17" s="670"/>
    </row>
    <row r="18" spans="2:133" ht="11.25" customHeight="1" x14ac:dyDescent="0.2">
      <c r="B18" s="657" t="s">
        <v>256</v>
      </c>
      <c r="C18" s="658"/>
      <c r="D18" s="658"/>
      <c r="E18" s="658"/>
      <c r="F18" s="658"/>
      <c r="G18" s="658"/>
      <c r="H18" s="658"/>
      <c r="I18" s="658"/>
      <c r="J18" s="658"/>
      <c r="K18" s="658"/>
      <c r="L18" s="658"/>
      <c r="M18" s="658"/>
      <c r="N18" s="658"/>
      <c r="O18" s="658"/>
      <c r="P18" s="658"/>
      <c r="Q18" s="659"/>
      <c r="R18" s="660">
        <v>8732</v>
      </c>
      <c r="S18" s="661"/>
      <c r="T18" s="661"/>
      <c r="U18" s="661"/>
      <c r="V18" s="661"/>
      <c r="W18" s="661"/>
      <c r="X18" s="661"/>
      <c r="Y18" s="662"/>
      <c r="Z18" s="663">
        <v>0.1</v>
      </c>
      <c r="AA18" s="663"/>
      <c r="AB18" s="663"/>
      <c r="AC18" s="663"/>
      <c r="AD18" s="664">
        <v>8732</v>
      </c>
      <c r="AE18" s="664"/>
      <c r="AF18" s="664"/>
      <c r="AG18" s="664"/>
      <c r="AH18" s="664"/>
      <c r="AI18" s="664"/>
      <c r="AJ18" s="664"/>
      <c r="AK18" s="664"/>
      <c r="AL18" s="665">
        <v>0.2</v>
      </c>
      <c r="AM18" s="666"/>
      <c r="AN18" s="666"/>
      <c r="AO18" s="667"/>
      <c r="AP18" s="657" t="s">
        <v>257</v>
      </c>
      <c r="AQ18" s="658"/>
      <c r="AR18" s="658"/>
      <c r="AS18" s="658"/>
      <c r="AT18" s="658"/>
      <c r="AU18" s="658"/>
      <c r="AV18" s="658"/>
      <c r="AW18" s="658"/>
      <c r="AX18" s="658"/>
      <c r="AY18" s="658"/>
      <c r="AZ18" s="658"/>
      <c r="BA18" s="658"/>
      <c r="BB18" s="658"/>
      <c r="BC18" s="658"/>
      <c r="BD18" s="658"/>
      <c r="BE18" s="658"/>
      <c r="BF18" s="659"/>
      <c r="BG18" s="660" t="s">
        <v>122</v>
      </c>
      <c r="BH18" s="661"/>
      <c r="BI18" s="661"/>
      <c r="BJ18" s="661"/>
      <c r="BK18" s="661"/>
      <c r="BL18" s="661"/>
      <c r="BM18" s="661"/>
      <c r="BN18" s="662"/>
      <c r="BO18" s="663" t="s">
        <v>122</v>
      </c>
      <c r="BP18" s="663"/>
      <c r="BQ18" s="663"/>
      <c r="BR18" s="663"/>
      <c r="BS18" s="664" t="s">
        <v>122</v>
      </c>
      <c r="BT18" s="664"/>
      <c r="BU18" s="664"/>
      <c r="BV18" s="664"/>
      <c r="BW18" s="664"/>
      <c r="BX18" s="664"/>
      <c r="BY18" s="664"/>
      <c r="BZ18" s="664"/>
      <c r="CA18" s="664"/>
      <c r="CB18" s="668"/>
      <c r="CD18" s="657" t="s">
        <v>258</v>
      </c>
      <c r="CE18" s="658"/>
      <c r="CF18" s="658"/>
      <c r="CG18" s="658"/>
      <c r="CH18" s="658"/>
      <c r="CI18" s="658"/>
      <c r="CJ18" s="658"/>
      <c r="CK18" s="658"/>
      <c r="CL18" s="658"/>
      <c r="CM18" s="658"/>
      <c r="CN18" s="658"/>
      <c r="CO18" s="658"/>
      <c r="CP18" s="658"/>
      <c r="CQ18" s="659"/>
      <c r="CR18" s="660" t="s">
        <v>122</v>
      </c>
      <c r="CS18" s="661"/>
      <c r="CT18" s="661"/>
      <c r="CU18" s="661"/>
      <c r="CV18" s="661"/>
      <c r="CW18" s="661"/>
      <c r="CX18" s="661"/>
      <c r="CY18" s="662"/>
      <c r="CZ18" s="663" t="s">
        <v>122</v>
      </c>
      <c r="DA18" s="663"/>
      <c r="DB18" s="663"/>
      <c r="DC18" s="663"/>
      <c r="DD18" s="669" t="s">
        <v>122</v>
      </c>
      <c r="DE18" s="661"/>
      <c r="DF18" s="661"/>
      <c r="DG18" s="661"/>
      <c r="DH18" s="661"/>
      <c r="DI18" s="661"/>
      <c r="DJ18" s="661"/>
      <c r="DK18" s="661"/>
      <c r="DL18" s="661"/>
      <c r="DM18" s="661"/>
      <c r="DN18" s="661"/>
      <c r="DO18" s="661"/>
      <c r="DP18" s="662"/>
      <c r="DQ18" s="669" t="s">
        <v>122</v>
      </c>
      <c r="DR18" s="661"/>
      <c r="DS18" s="661"/>
      <c r="DT18" s="661"/>
      <c r="DU18" s="661"/>
      <c r="DV18" s="661"/>
      <c r="DW18" s="661"/>
      <c r="DX18" s="661"/>
      <c r="DY18" s="661"/>
      <c r="DZ18" s="661"/>
      <c r="EA18" s="661"/>
      <c r="EB18" s="661"/>
      <c r="EC18" s="670"/>
    </row>
    <row r="19" spans="2:133" ht="11.25" customHeight="1" x14ac:dyDescent="0.2">
      <c r="B19" s="657" t="s">
        <v>259</v>
      </c>
      <c r="C19" s="658"/>
      <c r="D19" s="658"/>
      <c r="E19" s="658"/>
      <c r="F19" s="658"/>
      <c r="G19" s="658"/>
      <c r="H19" s="658"/>
      <c r="I19" s="658"/>
      <c r="J19" s="658"/>
      <c r="K19" s="658"/>
      <c r="L19" s="658"/>
      <c r="M19" s="658"/>
      <c r="N19" s="658"/>
      <c r="O19" s="658"/>
      <c r="P19" s="658"/>
      <c r="Q19" s="659"/>
      <c r="R19" s="660">
        <v>6301</v>
      </c>
      <c r="S19" s="661"/>
      <c r="T19" s="661"/>
      <c r="U19" s="661"/>
      <c r="V19" s="661"/>
      <c r="W19" s="661"/>
      <c r="X19" s="661"/>
      <c r="Y19" s="662"/>
      <c r="Z19" s="663">
        <v>0.1</v>
      </c>
      <c r="AA19" s="663"/>
      <c r="AB19" s="663"/>
      <c r="AC19" s="663"/>
      <c r="AD19" s="664">
        <v>6301</v>
      </c>
      <c r="AE19" s="664"/>
      <c r="AF19" s="664"/>
      <c r="AG19" s="664"/>
      <c r="AH19" s="664"/>
      <c r="AI19" s="664"/>
      <c r="AJ19" s="664"/>
      <c r="AK19" s="664"/>
      <c r="AL19" s="665">
        <v>0.1</v>
      </c>
      <c r="AM19" s="666"/>
      <c r="AN19" s="666"/>
      <c r="AO19" s="667"/>
      <c r="AP19" s="657" t="s">
        <v>260</v>
      </c>
      <c r="AQ19" s="658"/>
      <c r="AR19" s="658"/>
      <c r="AS19" s="658"/>
      <c r="AT19" s="658"/>
      <c r="AU19" s="658"/>
      <c r="AV19" s="658"/>
      <c r="AW19" s="658"/>
      <c r="AX19" s="658"/>
      <c r="AY19" s="658"/>
      <c r="AZ19" s="658"/>
      <c r="BA19" s="658"/>
      <c r="BB19" s="658"/>
      <c r="BC19" s="658"/>
      <c r="BD19" s="658"/>
      <c r="BE19" s="658"/>
      <c r="BF19" s="659"/>
      <c r="BG19" s="660">
        <v>14310</v>
      </c>
      <c r="BH19" s="661"/>
      <c r="BI19" s="661"/>
      <c r="BJ19" s="661"/>
      <c r="BK19" s="661"/>
      <c r="BL19" s="661"/>
      <c r="BM19" s="661"/>
      <c r="BN19" s="662"/>
      <c r="BO19" s="663">
        <v>0.7</v>
      </c>
      <c r="BP19" s="663"/>
      <c r="BQ19" s="663"/>
      <c r="BR19" s="663"/>
      <c r="BS19" s="664" t="s">
        <v>122</v>
      </c>
      <c r="BT19" s="664"/>
      <c r="BU19" s="664"/>
      <c r="BV19" s="664"/>
      <c r="BW19" s="664"/>
      <c r="BX19" s="664"/>
      <c r="BY19" s="664"/>
      <c r="BZ19" s="664"/>
      <c r="CA19" s="664"/>
      <c r="CB19" s="668"/>
      <c r="CD19" s="657" t="s">
        <v>261</v>
      </c>
      <c r="CE19" s="658"/>
      <c r="CF19" s="658"/>
      <c r="CG19" s="658"/>
      <c r="CH19" s="658"/>
      <c r="CI19" s="658"/>
      <c r="CJ19" s="658"/>
      <c r="CK19" s="658"/>
      <c r="CL19" s="658"/>
      <c r="CM19" s="658"/>
      <c r="CN19" s="658"/>
      <c r="CO19" s="658"/>
      <c r="CP19" s="658"/>
      <c r="CQ19" s="659"/>
      <c r="CR19" s="660" t="s">
        <v>122</v>
      </c>
      <c r="CS19" s="661"/>
      <c r="CT19" s="661"/>
      <c r="CU19" s="661"/>
      <c r="CV19" s="661"/>
      <c r="CW19" s="661"/>
      <c r="CX19" s="661"/>
      <c r="CY19" s="662"/>
      <c r="CZ19" s="663" t="s">
        <v>122</v>
      </c>
      <c r="DA19" s="663"/>
      <c r="DB19" s="663"/>
      <c r="DC19" s="663"/>
      <c r="DD19" s="669" t="s">
        <v>122</v>
      </c>
      <c r="DE19" s="661"/>
      <c r="DF19" s="661"/>
      <c r="DG19" s="661"/>
      <c r="DH19" s="661"/>
      <c r="DI19" s="661"/>
      <c r="DJ19" s="661"/>
      <c r="DK19" s="661"/>
      <c r="DL19" s="661"/>
      <c r="DM19" s="661"/>
      <c r="DN19" s="661"/>
      <c r="DO19" s="661"/>
      <c r="DP19" s="662"/>
      <c r="DQ19" s="669" t="s">
        <v>122</v>
      </c>
      <c r="DR19" s="661"/>
      <c r="DS19" s="661"/>
      <c r="DT19" s="661"/>
      <c r="DU19" s="661"/>
      <c r="DV19" s="661"/>
      <c r="DW19" s="661"/>
      <c r="DX19" s="661"/>
      <c r="DY19" s="661"/>
      <c r="DZ19" s="661"/>
      <c r="EA19" s="661"/>
      <c r="EB19" s="661"/>
      <c r="EC19" s="670"/>
    </row>
    <row r="20" spans="2:133" ht="11.25" customHeight="1" x14ac:dyDescent="0.2">
      <c r="B20" s="673" t="s">
        <v>262</v>
      </c>
      <c r="C20" s="674"/>
      <c r="D20" s="674"/>
      <c r="E20" s="674"/>
      <c r="F20" s="674"/>
      <c r="G20" s="674"/>
      <c r="H20" s="674"/>
      <c r="I20" s="674"/>
      <c r="J20" s="674"/>
      <c r="K20" s="674"/>
      <c r="L20" s="674"/>
      <c r="M20" s="674"/>
      <c r="N20" s="674"/>
      <c r="O20" s="674"/>
      <c r="P20" s="674"/>
      <c r="Q20" s="675"/>
      <c r="R20" s="660">
        <v>2431</v>
      </c>
      <c r="S20" s="661"/>
      <c r="T20" s="661"/>
      <c r="U20" s="661"/>
      <c r="V20" s="661"/>
      <c r="W20" s="661"/>
      <c r="X20" s="661"/>
      <c r="Y20" s="662"/>
      <c r="Z20" s="663">
        <v>0</v>
      </c>
      <c r="AA20" s="663"/>
      <c r="AB20" s="663"/>
      <c r="AC20" s="663"/>
      <c r="AD20" s="664">
        <v>2431</v>
      </c>
      <c r="AE20" s="664"/>
      <c r="AF20" s="664"/>
      <c r="AG20" s="664"/>
      <c r="AH20" s="664"/>
      <c r="AI20" s="664"/>
      <c r="AJ20" s="664"/>
      <c r="AK20" s="664"/>
      <c r="AL20" s="665">
        <v>0</v>
      </c>
      <c r="AM20" s="666"/>
      <c r="AN20" s="666"/>
      <c r="AO20" s="667"/>
      <c r="AP20" s="657" t="s">
        <v>263</v>
      </c>
      <c r="AQ20" s="658"/>
      <c r="AR20" s="658"/>
      <c r="AS20" s="658"/>
      <c r="AT20" s="658"/>
      <c r="AU20" s="658"/>
      <c r="AV20" s="658"/>
      <c r="AW20" s="658"/>
      <c r="AX20" s="658"/>
      <c r="AY20" s="658"/>
      <c r="AZ20" s="658"/>
      <c r="BA20" s="658"/>
      <c r="BB20" s="658"/>
      <c r="BC20" s="658"/>
      <c r="BD20" s="658"/>
      <c r="BE20" s="658"/>
      <c r="BF20" s="659"/>
      <c r="BG20" s="660">
        <v>14310</v>
      </c>
      <c r="BH20" s="661"/>
      <c r="BI20" s="661"/>
      <c r="BJ20" s="661"/>
      <c r="BK20" s="661"/>
      <c r="BL20" s="661"/>
      <c r="BM20" s="661"/>
      <c r="BN20" s="662"/>
      <c r="BO20" s="663">
        <v>0.7</v>
      </c>
      <c r="BP20" s="663"/>
      <c r="BQ20" s="663"/>
      <c r="BR20" s="663"/>
      <c r="BS20" s="664" t="s">
        <v>122</v>
      </c>
      <c r="BT20" s="664"/>
      <c r="BU20" s="664"/>
      <c r="BV20" s="664"/>
      <c r="BW20" s="664"/>
      <c r="BX20" s="664"/>
      <c r="BY20" s="664"/>
      <c r="BZ20" s="664"/>
      <c r="CA20" s="664"/>
      <c r="CB20" s="668"/>
      <c r="CD20" s="657" t="s">
        <v>264</v>
      </c>
      <c r="CE20" s="658"/>
      <c r="CF20" s="658"/>
      <c r="CG20" s="658"/>
      <c r="CH20" s="658"/>
      <c r="CI20" s="658"/>
      <c r="CJ20" s="658"/>
      <c r="CK20" s="658"/>
      <c r="CL20" s="658"/>
      <c r="CM20" s="658"/>
      <c r="CN20" s="658"/>
      <c r="CO20" s="658"/>
      <c r="CP20" s="658"/>
      <c r="CQ20" s="659"/>
      <c r="CR20" s="660">
        <v>8708012</v>
      </c>
      <c r="CS20" s="661"/>
      <c r="CT20" s="661"/>
      <c r="CU20" s="661"/>
      <c r="CV20" s="661"/>
      <c r="CW20" s="661"/>
      <c r="CX20" s="661"/>
      <c r="CY20" s="662"/>
      <c r="CZ20" s="663">
        <v>100</v>
      </c>
      <c r="DA20" s="663"/>
      <c r="DB20" s="663"/>
      <c r="DC20" s="663"/>
      <c r="DD20" s="669">
        <v>642581</v>
      </c>
      <c r="DE20" s="661"/>
      <c r="DF20" s="661"/>
      <c r="DG20" s="661"/>
      <c r="DH20" s="661"/>
      <c r="DI20" s="661"/>
      <c r="DJ20" s="661"/>
      <c r="DK20" s="661"/>
      <c r="DL20" s="661"/>
      <c r="DM20" s="661"/>
      <c r="DN20" s="661"/>
      <c r="DO20" s="661"/>
      <c r="DP20" s="662"/>
      <c r="DQ20" s="669">
        <v>6319433</v>
      </c>
      <c r="DR20" s="661"/>
      <c r="DS20" s="661"/>
      <c r="DT20" s="661"/>
      <c r="DU20" s="661"/>
      <c r="DV20" s="661"/>
      <c r="DW20" s="661"/>
      <c r="DX20" s="661"/>
      <c r="DY20" s="661"/>
      <c r="DZ20" s="661"/>
      <c r="EA20" s="661"/>
      <c r="EB20" s="661"/>
      <c r="EC20" s="670"/>
    </row>
    <row r="21" spans="2:133" ht="11.25" customHeight="1" x14ac:dyDescent="0.2">
      <c r="B21" s="657" t="s">
        <v>265</v>
      </c>
      <c r="C21" s="658"/>
      <c r="D21" s="658"/>
      <c r="E21" s="658"/>
      <c r="F21" s="658"/>
      <c r="G21" s="658"/>
      <c r="H21" s="658"/>
      <c r="I21" s="658"/>
      <c r="J21" s="658"/>
      <c r="K21" s="658"/>
      <c r="L21" s="658"/>
      <c r="M21" s="658"/>
      <c r="N21" s="658"/>
      <c r="O21" s="658"/>
      <c r="P21" s="658"/>
      <c r="Q21" s="659"/>
      <c r="R21" s="660">
        <v>2669582</v>
      </c>
      <c r="S21" s="661"/>
      <c r="T21" s="661"/>
      <c r="U21" s="661"/>
      <c r="V21" s="661"/>
      <c r="W21" s="661"/>
      <c r="X21" s="661"/>
      <c r="Y21" s="662"/>
      <c r="Z21" s="663">
        <v>29.2</v>
      </c>
      <c r="AA21" s="663"/>
      <c r="AB21" s="663"/>
      <c r="AC21" s="663"/>
      <c r="AD21" s="664">
        <v>2497333</v>
      </c>
      <c r="AE21" s="664"/>
      <c r="AF21" s="664"/>
      <c r="AG21" s="664"/>
      <c r="AH21" s="664"/>
      <c r="AI21" s="664"/>
      <c r="AJ21" s="664"/>
      <c r="AK21" s="664"/>
      <c r="AL21" s="665">
        <v>47.8</v>
      </c>
      <c r="AM21" s="666"/>
      <c r="AN21" s="666"/>
      <c r="AO21" s="667"/>
      <c r="AP21" s="657" t="s">
        <v>266</v>
      </c>
      <c r="AQ21" s="676"/>
      <c r="AR21" s="676"/>
      <c r="AS21" s="676"/>
      <c r="AT21" s="676"/>
      <c r="AU21" s="676"/>
      <c r="AV21" s="676"/>
      <c r="AW21" s="676"/>
      <c r="AX21" s="676"/>
      <c r="AY21" s="676"/>
      <c r="AZ21" s="676"/>
      <c r="BA21" s="676"/>
      <c r="BB21" s="676"/>
      <c r="BC21" s="676"/>
      <c r="BD21" s="676"/>
      <c r="BE21" s="676"/>
      <c r="BF21" s="677"/>
      <c r="BG21" s="660">
        <v>14310</v>
      </c>
      <c r="BH21" s="661"/>
      <c r="BI21" s="661"/>
      <c r="BJ21" s="661"/>
      <c r="BK21" s="661"/>
      <c r="BL21" s="661"/>
      <c r="BM21" s="661"/>
      <c r="BN21" s="662"/>
      <c r="BO21" s="663">
        <v>0.7</v>
      </c>
      <c r="BP21" s="663"/>
      <c r="BQ21" s="663"/>
      <c r="BR21" s="663"/>
      <c r="BS21" s="664" t="s">
        <v>122</v>
      </c>
      <c r="BT21" s="664"/>
      <c r="BU21" s="664"/>
      <c r="BV21" s="664"/>
      <c r="BW21" s="664"/>
      <c r="BX21" s="664"/>
      <c r="BY21" s="664"/>
      <c r="BZ21" s="664"/>
      <c r="CA21" s="664"/>
      <c r="CB21" s="668"/>
      <c r="CD21" s="681"/>
      <c r="CE21" s="682"/>
      <c r="CF21" s="682"/>
      <c r="CG21" s="682"/>
      <c r="CH21" s="682"/>
      <c r="CI21" s="682"/>
      <c r="CJ21" s="682"/>
      <c r="CK21" s="682"/>
      <c r="CL21" s="682"/>
      <c r="CM21" s="682"/>
      <c r="CN21" s="682"/>
      <c r="CO21" s="682"/>
      <c r="CP21" s="682"/>
      <c r="CQ21" s="683"/>
      <c r="CR21" s="684"/>
      <c r="CS21" s="679"/>
      <c r="CT21" s="679"/>
      <c r="CU21" s="679"/>
      <c r="CV21" s="679"/>
      <c r="CW21" s="679"/>
      <c r="CX21" s="679"/>
      <c r="CY21" s="685"/>
      <c r="CZ21" s="686"/>
      <c r="DA21" s="686"/>
      <c r="DB21" s="686"/>
      <c r="DC21" s="686"/>
      <c r="DD21" s="678"/>
      <c r="DE21" s="679"/>
      <c r="DF21" s="679"/>
      <c r="DG21" s="679"/>
      <c r="DH21" s="679"/>
      <c r="DI21" s="679"/>
      <c r="DJ21" s="679"/>
      <c r="DK21" s="679"/>
      <c r="DL21" s="679"/>
      <c r="DM21" s="679"/>
      <c r="DN21" s="679"/>
      <c r="DO21" s="679"/>
      <c r="DP21" s="685"/>
      <c r="DQ21" s="678"/>
      <c r="DR21" s="679"/>
      <c r="DS21" s="679"/>
      <c r="DT21" s="679"/>
      <c r="DU21" s="679"/>
      <c r="DV21" s="679"/>
      <c r="DW21" s="679"/>
      <c r="DX21" s="679"/>
      <c r="DY21" s="679"/>
      <c r="DZ21" s="679"/>
      <c r="EA21" s="679"/>
      <c r="EB21" s="679"/>
      <c r="EC21" s="680"/>
    </row>
    <row r="22" spans="2:133" ht="11.25" customHeight="1" x14ac:dyDescent="0.2">
      <c r="B22" s="657" t="s">
        <v>267</v>
      </c>
      <c r="C22" s="658"/>
      <c r="D22" s="658"/>
      <c r="E22" s="658"/>
      <c r="F22" s="658"/>
      <c r="G22" s="658"/>
      <c r="H22" s="658"/>
      <c r="I22" s="658"/>
      <c r="J22" s="658"/>
      <c r="K22" s="658"/>
      <c r="L22" s="658"/>
      <c r="M22" s="658"/>
      <c r="N22" s="658"/>
      <c r="O22" s="658"/>
      <c r="P22" s="658"/>
      <c r="Q22" s="659"/>
      <c r="R22" s="660">
        <v>2497333</v>
      </c>
      <c r="S22" s="661"/>
      <c r="T22" s="661"/>
      <c r="U22" s="661"/>
      <c r="V22" s="661"/>
      <c r="W22" s="661"/>
      <c r="X22" s="661"/>
      <c r="Y22" s="662"/>
      <c r="Z22" s="663">
        <v>27.3</v>
      </c>
      <c r="AA22" s="663"/>
      <c r="AB22" s="663"/>
      <c r="AC22" s="663"/>
      <c r="AD22" s="664">
        <v>2497333</v>
      </c>
      <c r="AE22" s="664"/>
      <c r="AF22" s="664"/>
      <c r="AG22" s="664"/>
      <c r="AH22" s="664"/>
      <c r="AI22" s="664"/>
      <c r="AJ22" s="664"/>
      <c r="AK22" s="664"/>
      <c r="AL22" s="665">
        <v>47.8</v>
      </c>
      <c r="AM22" s="666"/>
      <c r="AN22" s="666"/>
      <c r="AO22" s="667"/>
      <c r="AP22" s="657" t="s">
        <v>268</v>
      </c>
      <c r="AQ22" s="676"/>
      <c r="AR22" s="676"/>
      <c r="AS22" s="676"/>
      <c r="AT22" s="676"/>
      <c r="AU22" s="676"/>
      <c r="AV22" s="676"/>
      <c r="AW22" s="676"/>
      <c r="AX22" s="676"/>
      <c r="AY22" s="676"/>
      <c r="AZ22" s="676"/>
      <c r="BA22" s="676"/>
      <c r="BB22" s="676"/>
      <c r="BC22" s="676"/>
      <c r="BD22" s="676"/>
      <c r="BE22" s="676"/>
      <c r="BF22" s="677"/>
      <c r="BG22" s="660" t="s">
        <v>122</v>
      </c>
      <c r="BH22" s="661"/>
      <c r="BI22" s="661"/>
      <c r="BJ22" s="661"/>
      <c r="BK22" s="661"/>
      <c r="BL22" s="661"/>
      <c r="BM22" s="661"/>
      <c r="BN22" s="662"/>
      <c r="BO22" s="663" t="s">
        <v>122</v>
      </c>
      <c r="BP22" s="663"/>
      <c r="BQ22" s="663"/>
      <c r="BR22" s="663"/>
      <c r="BS22" s="664" t="s">
        <v>122</v>
      </c>
      <c r="BT22" s="664"/>
      <c r="BU22" s="664"/>
      <c r="BV22" s="664"/>
      <c r="BW22" s="664"/>
      <c r="BX22" s="664"/>
      <c r="BY22" s="664"/>
      <c r="BZ22" s="664"/>
      <c r="CA22" s="664"/>
      <c r="CB22" s="668"/>
      <c r="CD22" s="642" t="s">
        <v>269</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x14ac:dyDescent="0.2">
      <c r="B23" s="657" t="s">
        <v>270</v>
      </c>
      <c r="C23" s="658"/>
      <c r="D23" s="658"/>
      <c r="E23" s="658"/>
      <c r="F23" s="658"/>
      <c r="G23" s="658"/>
      <c r="H23" s="658"/>
      <c r="I23" s="658"/>
      <c r="J23" s="658"/>
      <c r="K23" s="658"/>
      <c r="L23" s="658"/>
      <c r="M23" s="658"/>
      <c r="N23" s="658"/>
      <c r="O23" s="658"/>
      <c r="P23" s="658"/>
      <c r="Q23" s="659"/>
      <c r="R23" s="660">
        <v>172249</v>
      </c>
      <c r="S23" s="661"/>
      <c r="T23" s="661"/>
      <c r="U23" s="661"/>
      <c r="V23" s="661"/>
      <c r="W23" s="661"/>
      <c r="X23" s="661"/>
      <c r="Y23" s="662"/>
      <c r="Z23" s="663">
        <v>1.9</v>
      </c>
      <c r="AA23" s="663"/>
      <c r="AB23" s="663"/>
      <c r="AC23" s="663"/>
      <c r="AD23" s="664" t="s">
        <v>122</v>
      </c>
      <c r="AE23" s="664"/>
      <c r="AF23" s="664"/>
      <c r="AG23" s="664"/>
      <c r="AH23" s="664"/>
      <c r="AI23" s="664"/>
      <c r="AJ23" s="664"/>
      <c r="AK23" s="664"/>
      <c r="AL23" s="665" t="s">
        <v>122</v>
      </c>
      <c r="AM23" s="666"/>
      <c r="AN23" s="666"/>
      <c r="AO23" s="667"/>
      <c r="AP23" s="657" t="s">
        <v>271</v>
      </c>
      <c r="AQ23" s="676"/>
      <c r="AR23" s="676"/>
      <c r="AS23" s="676"/>
      <c r="AT23" s="676"/>
      <c r="AU23" s="676"/>
      <c r="AV23" s="676"/>
      <c r="AW23" s="676"/>
      <c r="AX23" s="676"/>
      <c r="AY23" s="676"/>
      <c r="AZ23" s="676"/>
      <c r="BA23" s="676"/>
      <c r="BB23" s="676"/>
      <c r="BC23" s="676"/>
      <c r="BD23" s="676"/>
      <c r="BE23" s="676"/>
      <c r="BF23" s="677"/>
      <c r="BG23" s="660" t="s">
        <v>122</v>
      </c>
      <c r="BH23" s="661"/>
      <c r="BI23" s="661"/>
      <c r="BJ23" s="661"/>
      <c r="BK23" s="661"/>
      <c r="BL23" s="661"/>
      <c r="BM23" s="661"/>
      <c r="BN23" s="662"/>
      <c r="BO23" s="663" t="s">
        <v>122</v>
      </c>
      <c r="BP23" s="663"/>
      <c r="BQ23" s="663"/>
      <c r="BR23" s="663"/>
      <c r="BS23" s="664" t="s">
        <v>122</v>
      </c>
      <c r="BT23" s="664"/>
      <c r="BU23" s="664"/>
      <c r="BV23" s="664"/>
      <c r="BW23" s="664"/>
      <c r="BX23" s="664"/>
      <c r="BY23" s="664"/>
      <c r="BZ23" s="664"/>
      <c r="CA23" s="664"/>
      <c r="CB23" s="668"/>
      <c r="CD23" s="642" t="s">
        <v>211</v>
      </c>
      <c r="CE23" s="643"/>
      <c r="CF23" s="643"/>
      <c r="CG23" s="643"/>
      <c r="CH23" s="643"/>
      <c r="CI23" s="643"/>
      <c r="CJ23" s="643"/>
      <c r="CK23" s="643"/>
      <c r="CL23" s="643"/>
      <c r="CM23" s="643"/>
      <c r="CN23" s="643"/>
      <c r="CO23" s="643"/>
      <c r="CP23" s="643"/>
      <c r="CQ23" s="644"/>
      <c r="CR23" s="642" t="s">
        <v>272</v>
      </c>
      <c r="CS23" s="643"/>
      <c r="CT23" s="643"/>
      <c r="CU23" s="643"/>
      <c r="CV23" s="643"/>
      <c r="CW23" s="643"/>
      <c r="CX23" s="643"/>
      <c r="CY23" s="644"/>
      <c r="CZ23" s="642" t="s">
        <v>273</v>
      </c>
      <c r="DA23" s="643"/>
      <c r="DB23" s="643"/>
      <c r="DC23" s="644"/>
      <c r="DD23" s="642" t="s">
        <v>274</v>
      </c>
      <c r="DE23" s="643"/>
      <c r="DF23" s="643"/>
      <c r="DG23" s="643"/>
      <c r="DH23" s="643"/>
      <c r="DI23" s="643"/>
      <c r="DJ23" s="643"/>
      <c r="DK23" s="644"/>
      <c r="DL23" s="687" t="s">
        <v>275</v>
      </c>
      <c r="DM23" s="688"/>
      <c r="DN23" s="688"/>
      <c r="DO23" s="688"/>
      <c r="DP23" s="688"/>
      <c r="DQ23" s="688"/>
      <c r="DR23" s="688"/>
      <c r="DS23" s="688"/>
      <c r="DT23" s="688"/>
      <c r="DU23" s="688"/>
      <c r="DV23" s="689"/>
      <c r="DW23" s="642" t="s">
        <v>276</v>
      </c>
      <c r="DX23" s="643"/>
      <c r="DY23" s="643"/>
      <c r="DZ23" s="643"/>
      <c r="EA23" s="643"/>
      <c r="EB23" s="643"/>
      <c r="EC23" s="644"/>
    </row>
    <row r="24" spans="2:133" ht="11.25" customHeight="1" x14ac:dyDescent="0.2">
      <c r="B24" s="657" t="s">
        <v>277</v>
      </c>
      <c r="C24" s="658"/>
      <c r="D24" s="658"/>
      <c r="E24" s="658"/>
      <c r="F24" s="658"/>
      <c r="G24" s="658"/>
      <c r="H24" s="658"/>
      <c r="I24" s="658"/>
      <c r="J24" s="658"/>
      <c r="K24" s="658"/>
      <c r="L24" s="658"/>
      <c r="M24" s="658"/>
      <c r="N24" s="658"/>
      <c r="O24" s="658"/>
      <c r="P24" s="658"/>
      <c r="Q24" s="659"/>
      <c r="R24" s="660" t="s">
        <v>122</v>
      </c>
      <c r="S24" s="661"/>
      <c r="T24" s="661"/>
      <c r="U24" s="661"/>
      <c r="V24" s="661"/>
      <c r="W24" s="661"/>
      <c r="X24" s="661"/>
      <c r="Y24" s="662"/>
      <c r="Z24" s="663" t="s">
        <v>122</v>
      </c>
      <c r="AA24" s="663"/>
      <c r="AB24" s="663"/>
      <c r="AC24" s="663"/>
      <c r="AD24" s="664" t="s">
        <v>122</v>
      </c>
      <c r="AE24" s="664"/>
      <c r="AF24" s="664"/>
      <c r="AG24" s="664"/>
      <c r="AH24" s="664"/>
      <c r="AI24" s="664"/>
      <c r="AJ24" s="664"/>
      <c r="AK24" s="664"/>
      <c r="AL24" s="665" t="s">
        <v>122</v>
      </c>
      <c r="AM24" s="666"/>
      <c r="AN24" s="666"/>
      <c r="AO24" s="667"/>
      <c r="AP24" s="657" t="s">
        <v>278</v>
      </c>
      <c r="AQ24" s="676"/>
      <c r="AR24" s="676"/>
      <c r="AS24" s="676"/>
      <c r="AT24" s="676"/>
      <c r="AU24" s="676"/>
      <c r="AV24" s="676"/>
      <c r="AW24" s="676"/>
      <c r="AX24" s="676"/>
      <c r="AY24" s="676"/>
      <c r="AZ24" s="676"/>
      <c r="BA24" s="676"/>
      <c r="BB24" s="676"/>
      <c r="BC24" s="676"/>
      <c r="BD24" s="676"/>
      <c r="BE24" s="676"/>
      <c r="BF24" s="677"/>
      <c r="BG24" s="660" t="s">
        <v>122</v>
      </c>
      <c r="BH24" s="661"/>
      <c r="BI24" s="661"/>
      <c r="BJ24" s="661"/>
      <c r="BK24" s="661"/>
      <c r="BL24" s="661"/>
      <c r="BM24" s="661"/>
      <c r="BN24" s="662"/>
      <c r="BO24" s="663" t="s">
        <v>122</v>
      </c>
      <c r="BP24" s="663"/>
      <c r="BQ24" s="663"/>
      <c r="BR24" s="663"/>
      <c r="BS24" s="664" t="s">
        <v>122</v>
      </c>
      <c r="BT24" s="664"/>
      <c r="BU24" s="664"/>
      <c r="BV24" s="664"/>
      <c r="BW24" s="664"/>
      <c r="BX24" s="664"/>
      <c r="BY24" s="664"/>
      <c r="BZ24" s="664"/>
      <c r="CA24" s="664"/>
      <c r="CB24" s="668"/>
      <c r="CD24" s="646" t="s">
        <v>279</v>
      </c>
      <c r="CE24" s="647"/>
      <c r="CF24" s="647"/>
      <c r="CG24" s="647"/>
      <c r="CH24" s="647"/>
      <c r="CI24" s="647"/>
      <c r="CJ24" s="647"/>
      <c r="CK24" s="647"/>
      <c r="CL24" s="647"/>
      <c r="CM24" s="647"/>
      <c r="CN24" s="647"/>
      <c r="CO24" s="647"/>
      <c r="CP24" s="647"/>
      <c r="CQ24" s="648"/>
      <c r="CR24" s="649">
        <v>3342390</v>
      </c>
      <c r="CS24" s="650"/>
      <c r="CT24" s="650"/>
      <c r="CU24" s="650"/>
      <c r="CV24" s="650"/>
      <c r="CW24" s="650"/>
      <c r="CX24" s="650"/>
      <c r="CY24" s="651"/>
      <c r="CZ24" s="654">
        <v>38.4</v>
      </c>
      <c r="DA24" s="655"/>
      <c r="DB24" s="655"/>
      <c r="DC24" s="671"/>
      <c r="DD24" s="695">
        <v>2723171</v>
      </c>
      <c r="DE24" s="650"/>
      <c r="DF24" s="650"/>
      <c r="DG24" s="650"/>
      <c r="DH24" s="650"/>
      <c r="DI24" s="650"/>
      <c r="DJ24" s="650"/>
      <c r="DK24" s="651"/>
      <c r="DL24" s="695">
        <v>2344648</v>
      </c>
      <c r="DM24" s="650"/>
      <c r="DN24" s="650"/>
      <c r="DO24" s="650"/>
      <c r="DP24" s="650"/>
      <c r="DQ24" s="650"/>
      <c r="DR24" s="650"/>
      <c r="DS24" s="650"/>
      <c r="DT24" s="650"/>
      <c r="DU24" s="650"/>
      <c r="DV24" s="651"/>
      <c r="DW24" s="654">
        <v>44.8</v>
      </c>
      <c r="DX24" s="655"/>
      <c r="DY24" s="655"/>
      <c r="DZ24" s="655"/>
      <c r="EA24" s="655"/>
      <c r="EB24" s="655"/>
      <c r="EC24" s="656"/>
    </row>
    <row r="25" spans="2:133" ht="11.25" customHeight="1" x14ac:dyDescent="0.2">
      <c r="B25" s="657" t="s">
        <v>280</v>
      </c>
      <c r="C25" s="658"/>
      <c r="D25" s="658"/>
      <c r="E25" s="658"/>
      <c r="F25" s="658"/>
      <c r="G25" s="658"/>
      <c r="H25" s="658"/>
      <c r="I25" s="658"/>
      <c r="J25" s="658"/>
      <c r="K25" s="658"/>
      <c r="L25" s="658"/>
      <c r="M25" s="658"/>
      <c r="N25" s="658"/>
      <c r="O25" s="658"/>
      <c r="P25" s="658"/>
      <c r="Q25" s="659"/>
      <c r="R25" s="660">
        <v>5399872</v>
      </c>
      <c r="S25" s="661"/>
      <c r="T25" s="661"/>
      <c r="U25" s="661"/>
      <c r="V25" s="661"/>
      <c r="W25" s="661"/>
      <c r="X25" s="661"/>
      <c r="Y25" s="662"/>
      <c r="Z25" s="663">
        <v>59</v>
      </c>
      <c r="AA25" s="663"/>
      <c r="AB25" s="663"/>
      <c r="AC25" s="663"/>
      <c r="AD25" s="664">
        <v>5227623</v>
      </c>
      <c r="AE25" s="664"/>
      <c r="AF25" s="664"/>
      <c r="AG25" s="664"/>
      <c r="AH25" s="664"/>
      <c r="AI25" s="664"/>
      <c r="AJ25" s="664"/>
      <c r="AK25" s="664"/>
      <c r="AL25" s="665">
        <v>100</v>
      </c>
      <c r="AM25" s="666"/>
      <c r="AN25" s="666"/>
      <c r="AO25" s="667"/>
      <c r="AP25" s="657" t="s">
        <v>281</v>
      </c>
      <c r="AQ25" s="676"/>
      <c r="AR25" s="676"/>
      <c r="AS25" s="676"/>
      <c r="AT25" s="676"/>
      <c r="AU25" s="676"/>
      <c r="AV25" s="676"/>
      <c r="AW25" s="676"/>
      <c r="AX25" s="676"/>
      <c r="AY25" s="676"/>
      <c r="AZ25" s="676"/>
      <c r="BA25" s="676"/>
      <c r="BB25" s="676"/>
      <c r="BC25" s="676"/>
      <c r="BD25" s="676"/>
      <c r="BE25" s="676"/>
      <c r="BF25" s="677"/>
      <c r="BG25" s="660" t="s">
        <v>122</v>
      </c>
      <c r="BH25" s="661"/>
      <c r="BI25" s="661"/>
      <c r="BJ25" s="661"/>
      <c r="BK25" s="661"/>
      <c r="BL25" s="661"/>
      <c r="BM25" s="661"/>
      <c r="BN25" s="662"/>
      <c r="BO25" s="663" t="s">
        <v>122</v>
      </c>
      <c r="BP25" s="663"/>
      <c r="BQ25" s="663"/>
      <c r="BR25" s="663"/>
      <c r="BS25" s="664" t="s">
        <v>122</v>
      </c>
      <c r="BT25" s="664"/>
      <c r="BU25" s="664"/>
      <c r="BV25" s="664"/>
      <c r="BW25" s="664"/>
      <c r="BX25" s="664"/>
      <c r="BY25" s="664"/>
      <c r="BZ25" s="664"/>
      <c r="CA25" s="664"/>
      <c r="CB25" s="668"/>
      <c r="CD25" s="657" t="s">
        <v>282</v>
      </c>
      <c r="CE25" s="658"/>
      <c r="CF25" s="658"/>
      <c r="CG25" s="658"/>
      <c r="CH25" s="658"/>
      <c r="CI25" s="658"/>
      <c r="CJ25" s="658"/>
      <c r="CK25" s="658"/>
      <c r="CL25" s="658"/>
      <c r="CM25" s="658"/>
      <c r="CN25" s="658"/>
      <c r="CO25" s="658"/>
      <c r="CP25" s="658"/>
      <c r="CQ25" s="659"/>
      <c r="CR25" s="660">
        <v>1572818</v>
      </c>
      <c r="CS25" s="692"/>
      <c r="CT25" s="692"/>
      <c r="CU25" s="692"/>
      <c r="CV25" s="692"/>
      <c r="CW25" s="692"/>
      <c r="CX25" s="692"/>
      <c r="CY25" s="693"/>
      <c r="CZ25" s="665">
        <v>18.100000000000001</v>
      </c>
      <c r="DA25" s="690"/>
      <c r="DB25" s="690"/>
      <c r="DC25" s="694"/>
      <c r="DD25" s="669">
        <v>1501179</v>
      </c>
      <c r="DE25" s="692"/>
      <c r="DF25" s="692"/>
      <c r="DG25" s="692"/>
      <c r="DH25" s="692"/>
      <c r="DI25" s="692"/>
      <c r="DJ25" s="692"/>
      <c r="DK25" s="693"/>
      <c r="DL25" s="669">
        <v>1321359</v>
      </c>
      <c r="DM25" s="692"/>
      <c r="DN25" s="692"/>
      <c r="DO25" s="692"/>
      <c r="DP25" s="692"/>
      <c r="DQ25" s="692"/>
      <c r="DR25" s="692"/>
      <c r="DS25" s="692"/>
      <c r="DT25" s="692"/>
      <c r="DU25" s="692"/>
      <c r="DV25" s="693"/>
      <c r="DW25" s="665">
        <v>25.3</v>
      </c>
      <c r="DX25" s="690"/>
      <c r="DY25" s="690"/>
      <c r="DZ25" s="690"/>
      <c r="EA25" s="690"/>
      <c r="EB25" s="690"/>
      <c r="EC25" s="691"/>
    </row>
    <row r="26" spans="2:133" ht="11.25" customHeight="1" x14ac:dyDescent="0.2">
      <c r="B26" s="657" t="s">
        <v>283</v>
      </c>
      <c r="C26" s="658"/>
      <c r="D26" s="658"/>
      <c r="E26" s="658"/>
      <c r="F26" s="658"/>
      <c r="G26" s="658"/>
      <c r="H26" s="658"/>
      <c r="I26" s="658"/>
      <c r="J26" s="658"/>
      <c r="K26" s="658"/>
      <c r="L26" s="658"/>
      <c r="M26" s="658"/>
      <c r="N26" s="658"/>
      <c r="O26" s="658"/>
      <c r="P26" s="658"/>
      <c r="Q26" s="659"/>
      <c r="R26" s="660">
        <v>1397</v>
      </c>
      <c r="S26" s="661"/>
      <c r="T26" s="661"/>
      <c r="U26" s="661"/>
      <c r="V26" s="661"/>
      <c r="W26" s="661"/>
      <c r="X26" s="661"/>
      <c r="Y26" s="662"/>
      <c r="Z26" s="663">
        <v>0</v>
      </c>
      <c r="AA26" s="663"/>
      <c r="AB26" s="663"/>
      <c r="AC26" s="663"/>
      <c r="AD26" s="664">
        <v>1397</v>
      </c>
      <c r="AE26" s="664"/>
      <c r="AF26" s="664"/>
      <c r="AG26" s="664"/>
      <c r="AH26" s="664"/>
      <c r="AI26" s="664"/>
      <c r="AJ26" s="664"/>
      <c r="AK26" s="664"/>
      <c r="AL26" s="665">
        <v>0</v>
      </c>
      <c r="AM26" s="666"/>
      <c r="AN26" s="666"/>
      <c r="AO26" s="667"/>
      <c r="AP26" s="657" t="s">
        <v>284</v>
      </c>
      <c r="AQ26" s="676"/>
      <c r="AR26" s="676"/>
      <c r="AS26" s="676"/>
      <c r="AT26" s="676"/>
      <c r="AU26" s="676"/>
      <c r="AV26" s="676"/>
      <c r="AW26" s="676"/>
      <c r="AX26" s="676"/>
      <c r="AY26" s="676"/>
      <c r="AZ26" s="676"/>
      <c r="BA26" s="676"/>
      <c r="BB26" s="676"/>
      <c r="BC26" s="676"/>
      <c r="BD26" s="676"/>
      <c r="BE26" s="676"/>
      <c r="BF26" s="677"/>
      <c r="BG26" s="660" t="s">
        <v>122</v>
      </c>
      <c r="BH26" s="661"/>
      <c r="BI26" s="661"/>
      <c r="BJ26" s="661"/>
      <c r="BK26" s="661"/>
      <c r="BL26" s="661"/>
      <c r="BM26" s="661"/>
      <c r="BN26" s="662"/>
      <c r="BO26" s="663" t="s">
        <v>122</v>
      </c>
      <c r="BP26" s="663"/>
      <c r="BQ26" s="663"/>
      <c r="BR26" s="663"/>
      <c r="BS26" s="664" t="s">
        <v>122</v>
      </c>
      <c r="BT26" s="664"/>
      <c r="BU26" s="664"/>
      <c r="BV26" s="664"/>
      <c r="BW26" s="664"/>
      <c r="BX26" s="664"/>
      <c r="BY26" s="664"/>
      <c r="BZ26" s="664"/>
      <c r="CA26" s="664"/>
      <c r="CB26" s="668"/>
      <c r="CD26" s="657" t="s">
        <v>285</v>
      </c>
      <c r="CE26" s="658"/>
      <c r="CF26" s="658"/>
      <c r="CG26" s="658"/>
      <c r="CH26" s="658"/>
      <c r="CI26" s="658"/>
      <c r="CJ26" s="658"/>
      <c r="CK26" s="658"/>
      <c r="CL26" s="658"/>
      <c r="CM26" s="658"/>
      <c r="CN26" s="658"/>
      <c r="CO26" s="658"/>
      <c r="CP26" s="658"/>
      <c r="CQ26" s="659"/>
      <c r="CR26" s="660">
        <v>960047</v>
      </c>
      <c r="CS26" s="661"/>
      <c r="CT26" s="661"/>
      <c r="CU26" s="661"/>
      <c r="CV26" s="661"/>
      <c r="CW26" s="661"/>
      <c r="CX26" s="661"/>
      <c r="CY26" s="662"/>
      <c r="CZ26" s="665">
        <v>11</v>
      </c>
      <c r="DA26" s="690"/>
      <c r="DB26" s="690"/>
      <c r="DC26" s="694"/>
      <c r="DD26" s="669">
        <v>909071</v>
      </c>
      <c r="DE26" s="661"/>
      <c r="DF26" s="661"/>
      <c r="DG26" s="661"/>
      <c r="DH26" s="661"/>
      <c r="DI26" s="661"/>
      <c r="DJ26" s="661"/>
      <c r="DK26" s="662"/>
      <c r="DL26" s="669" t="s">
        <v>122</v>
      </c>
      <c r="DM26" s="661"/>
      <c r="DN26" s="661"/>
      <c r="DO26" s="661"/>
      <c r="DP26" s="661"/>
      <c r="DQ26" s="661"/>
      <c r="DR26" s="661"/>
      <c r="DS26" s="661"/>
      <c r="DT26" s="661"/>
      <c r="DU26" s="661"/>
      <c r="DV26" s="662"/>
      <c r="DW26" s="665" t="s">
        <v>122</v>
      </c>
      <c r="DX26" s="690"/>
      <c r="DY26" s="690"/>
      <c r="DZ26" s="690"/>
      <c r="EA26" s="690"/>
      <c r="EB26" s="690"/>
      <c r="EC26" s="691"/>
    </row>
    <row r="27" spans="2:133" ht="11.25" customHeight="1" x14ac:dyDescent="0.2">
      <c r="B27" s="657" t="s">
        <v>286</v>
      </c>
      <c r="C27" s="658"/>
      <c r="D27" s="658"/>
      <c r="E27" s="658"/>
      <c r="F27" s="658"/>
      <c r="G27" s="658"/>
      <c r="H27" s="658"/>
      <c r="I27" s="658"/>
      <c r="J27" s="658"/>
      <c r="K27" s="658"/>
      <c r="L27" s="658"/>
      <c r="M27" s="658"/>
      <c r="N27" s="658"/>
      <c r="O27" s="658"/>
      <c r="P27" s="658"/>
      <c r="Q27" s="659"/>
      <c r="R27" s="660">
        <v>2082</v>
      </c>
      <c r="S27" s="661"/>
      <c r="T27" s="661"/>
      <c r="U27" s="661"/>
      <c r="V27" s="661"/>
      <c r="W27" s="661"/>
      <c r="X27" s="661"/>
      <c r="Y27" s="662"/>
      <c r="Z27" s="663">
        <v>0</v>
      </c>
      <c r="AA27" s="663"/>
      <c r="AB27" s="663"/>
      <c r="AC27" s="663"/>
      <c r="AD27" s="664" t="s">
        <v>122</v>
      </c>
      <c r="AE27" s="664"/>
      <c r="AF27" s="664"/>
      <c r="AG27" s="664"/>
      <c r="AH27" s="664"/>
      <c r="AI27" s="664"/>
      <c r="AJ27" s="664"/>
      <c r="AK27" s="664"/>
      <c r="AL27" s="665" t="s">
        <v>122</v>
      </c>
      <c r="AM27" s="666"/>
      <c r="AN27" s="666"/>
      <c r="AO27" s="667"/>
      <c r="AP27" s="657" t="s">
        <v>287</v>
      </c>
      <c r="AQ27" s="658"/>
      <c r="AR27" s="658"/>
      <c r="AS27" s="658"/>
      <c r="AT27" s="658"/>
      <c r="AU27" s="658"/>
      <c r="AV27" s="658"/>
      <c r="AW27" s="658"/>
      <c r="AX27" s="658"/>
      <c r="AY27" s="658"/>
      <c r="AZ27" s="658"/>
      <c r="BA27" s="658"/>
      <c r="BB27" s="658"/>
      <c r="BC27" s="658"/>
      <c r="BD27" s="658"/>
      <c r="BE27" s="658"/>
      <c r="BF27" s="659"/>
      <c r="BG27" s="660">
        <v>2113736</v>
      </c>
      <c r="BH27" s="661"/>
      <c r="BI27" s="661"/>
      <c r="BJ27" s="661"/>
      <c r="BK27" s="661"/>
      <c r="BL27" s="661"/>
      <c r="BM27" s="661"/>
      <c r="BN27" s="662"/>
      <c r="BO27" s="663">
        <v>100</v>
      </c>
      <c r="BP27" s="663"/>
      <c r="BQ27" s="663"/>
      <c r="BR27" s="663"/>
      <c r="BS27" s="664" t="s">
        <v>122</v>
      </c>
      <c r="BT27" s="664"/>
      <c r="BU27" s="664"/>
      <c r="BV27" s="664"/>
      <c r="BW27" s="664"/>
      <c r="BX27" s="664"/>
      <c r="BY27" s="664"/>
      <c r="BZ27" s="664"/>
      <c r="CA27" s="664"/>
      <c r="CB27" s="668"/>
      <c r="CD27" s="657" t="s">
        <v>288</v>
      </c>
      <c r="CE27" s="658"/>
      <c r="CF27" s="658"/>
      <c r="CG27" s="658"/>
      <c r="CH27" s="658"/>
      <c r="CI27" s="658"/>
      <c r="CJ27" s="658"/>
      <c r="CK27" s="658"/>
      <c r="CL27" s="658"/>
      <c r="CM27" s="658"/>
      <c r="CN27" s="658"/>
      <c r="CO27" s="658"/>
      <c r="CP27" s="658"/>
      <c r="CQ27" s="659"/>
      <c r="CR27" s="660">
        <v>1024459</v>
      </c>
      <c r="CS27" s="692"/>
      <c r="CT27" s="692"/>
      <c r="CU27" s="692"/>
      <c r="CV27" s="692"/>
      <c r="CW27" s="692"/>
      <c r="CX27" s="692"/>
      <c r="CY27" s="693"/>
      <c r="CZ27" s="665">
        <v>11.8</v>
      </c>
      <c r="DA27" s="690"/>
      <c r="DB27" s="690"/>
      <c r="DC27" s="694"/>
      <c r="DD27" s="669">
        <v>516579</v>
      </c>
      <c r="DE27" s="692"/>
      <c r="DF27" s="692"/>
      <c r="DG27" s="692"/>
      <c r="DH27" s="692"/>
      <c r="DI27" s="692"/>
      <c r="DJ27" s="692"/>
      <c r="DK27" s="693"/>
      <c r="DL27" s="669">
        <v>317876</v>
      </c>
      <c r="DM27" s="692"/>
      <c r="DN27" s="692"/>
      <c r="DO27" s="692"/>
      <c r="DP27" s="692"/>
      <c r="DQ27" s="692"/>
      <c r="DR27" s="692"/>
      <c r="DS27" s="692"/>
      <c r="DT27" s="692"/>
      <c r="DU27" s="692"/>
      <c r="DV27" s="693"/>
      <c r="DW27" s="665">
        <v>6.1</v>
      </c>
      <c r="DX27" s="690"/>
      <c r="DY27" s="690"/>
      <c r="DZ27" s="690"/>
      <c r="EA27" s="690"/>
      <c r="EB27" s="690"/>
      <c r="EC27" s="691"/>
    </row>
    <row r="28" spans="2:133" ht="11.25" customHeight="1" x14ac:dyDescent="0.2">
      <c r="B28" s="657" t="s">
        <v>289</v>
      </c>
      <c r="C28" s="658"/>
      <c r="D28" s="658"/>
      <c r="E28" s="658"/>
      <c r="F28" s="658"/>
      <c r="G28" s="658"/>
      <c r="H28" s="658"/>
      <c r="I28" s="658"/>
      <c r="J28" s="658"/>
      <c r="K28" s="658"/>
      <c r="L28" s="658"/>
      <c r="M28" s="658"/>
      <c r="N28" s="658"/>
      <c r="O28" s="658"/>
      <c r="P28" s="658"/>
      <c r="Q28" s="659"/>
      <c r="R28" s="660">
        <v>47120</v>
      </c>
      <c r="S28" s="661"/>
      <c r="T28" s="661"/>
      <c r="U28" s="661"/>
      <c r="V28" s="661"/>
      <c r="W28" s="661"/>
      <c r="X28" s="661"/>
      <c r="Y28" s="662"/>
      <c r="Z28" s="663">
        <v>0.5</v>
      </c>
      <c r="AA28" s="663"/>
      <c r="AB28" s="663"/>
      <c r="AC28" s="663"/>
      <c r="AD28" s="664" t="s">
        <v>122</v>
      </c>
      <c r="AE28" s="664"/>
      <c r="AF28" s="664"/>
      <c r="AG28" s="664"/>
      <c r="AH28" s="664"/>
      <c r="AI28" s="664"/>
      <c r="AJ28" s="664"/>
      <c r="AK28" s="664"/>
      <c r="AL28" s="665" t="s">
        <v>122</v>
      </c>
      <c r="AM28" s="666"/>
      <c r="AN28" s="666"/>
      <c r="AO28" s="667"/>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63"/>
      <c r="BP28" s="663"/>
      <c r="BQ28" s="663"/>
      <c r="BR28" s="663"/>
      <c r="BS28" s="669"/>
      <c r="BT28" s="661"/>
      <c r="BU28" s="661"/>
      <c r="BV28" s="661"/>
      <c r="BW28" s="661"/>
      <c r="BX28" s="661"/>
      <c r="BY28" s="661"/>
      <c r="BZ28" s="661"/>
      <c r="CA28" s="661"/>
      <c r="CB28" s="670"/>
      <c r="CD28" s="657" t="s">
        <v>290</v>
      </c>
      <c r="CE28" s="658"/>
      <c r="CF28" s="658"/>
      <c r="CG28" s="658"/>
      <c r="CH28" s="658"/>
      <c r="CI28" s="658"/>
      <c r="CJ28" s="658"/>
      <c r="CK28" s="658"/>
      <c r="CL28" s="658"/>
      <c r="CM28" s="658"/>
      <c r="CN28" s="658"/>
      <c r="CO28" s="658"/>
      <c r="CP28" s="658"/>
      <c r="CQ28" s="659"/>
      <c r="CR28" s="660">
        <v>745113</v>
      </c>
      <c r="CS28" s="661"/>
      <c r="CT28" s="661"/>
      <c r="CU28" s="661"/>
      <c r="CV28" s="661"/>
      <c r="CW28" s="661"/>
      <c r="CX28" s="661"/>
      <c r="CY28" s="662"/>
      <c r="CZ28" s="665">
        <v>8.6</v>
      </c>
      <c r="DA28" s="690"/>
      <c r="DB28" s="690"/>
      <c r="DC28" s="694"/>
      <c r="DD28" s="669">
        <v>705413</v>
      </c>
      <c r="DE28" s="661"/>
      <c r="DF28" s="661"/>
      <c r="DG28" s="661"/>
      <c r="DH28" s="661"/>
      <c r="DI28" s="661"/>
      <c r="DJ28" s="661"/>
      <c r="DK28" s="662"/>
      <c r="DL28" s="669">
        <v>705413</v>
      </c>
      <c r="DM28" s="661"/>
      <c r="DN28" s="661"/>
      <c r="DO28" s="661"/>
      <c r="DP28" s="661"/>
      <c r="DQ28" s="661"/>
      <c r="DR28" s="661"/>
      <c r="DS28" s="661"/>
      <c r="DT28" s="661"/>
      <c r="DU28" s="661"/>
      <c r="DV28" s="662"/>
      <c r="DW28" s="665">
        <v>13.5</v>
      </c>
      <c r="DX28" s="690"/>
      <c r="DY28" s="690"/>
      <c r="DZ28" s="690"/>
      <c r="EA28" s="690"/>
      <c r="EB28" s="690"/>
      <c r="EC28" s="691"/>
    </row>
    <row r="29" spans="2:133" ht="11.25" customHeight="1" x14ac:dyDescent="0.2">
      <c r="B29" s="657" t="s">
        <v>291</v>
      </c>
      <c r="C29" s="658"/>
      <c r="D29" s="658"/>
      <c r="E29" s="658"/>
      <c r="F29" s="658"/>
      <c r="G29" s="658"/>
      <c r="H29" s="658"/>
      <c r="I29" s="658"/>
      <c r="J29" s="658"/>
      <c r="K29" s="658"/>
      <c r="L29" s="658"/>
      <c r="M29" s="658"/>
      <c r="N29" s="658"/>
      <c r="O29" s="658"/>
      <c r="P29" s="658"/>
      <c r="Q29" s="659"/>
      <c r="R29" s="660">
        <v>37182</v>
      </c>
      <c r="S29" s="661"/>
      <c r="T29" s="661"/>
      <c r="U29" s="661"/>
      <c r="V29" s="661"/>
      <c r="W29" s="661"/>
      <c r="X29" s="661"/>
      <c r="Y29" s="662"/>
      <c r="Z29" s="663">
        <v>0.4</v>
      </c>
      <c r="AA29" s="663"/>
      <c r="AB29" s="663"/>
      <c r="AC29" s="663"/>
      <c r="AD29" s="664" t="s">
        <v>122</v>
      </c>
      <c r="AE29" s="664"/>
      <c r="AF29" s="664"/>
      <c r="AG29" s="664"/>
      <c r="AH29" s="664"/>
      <c r="AI29" s="664"/>
      <c r="AJ29" s="664"/>
      <c r="AK29" s="664"/>
      <c r="AL29" s="665" t="s">
        <v>122</v>
      </c>
      <c r="AM29" s="666"/>
      <c r="AN29" s="666"/>
      <c r="AO29" s="667"/>
      <c r="AP29" s="681"/>
      <c r="AQ29" s="682"/>
      <c r="AR29" s="682"/>
      <c r="AS29" s="682"/>
      <c r="AT29" s="682"/>
      <c r="AU29" s="682"/>
      <c r="AV29" s="682"/>
      <c r="AW29" s="682"/>
      <c r="AX29" s="682"/>
      <c r="AY29" s="682"/>
      <c r="AZ29" s="682"/>
      <c r="BA29" s="682"/>
      <c r="BB29" s="682"/>
      <c r="BC29" s="682"/>
      <c r="BD29" s="682"/>
      <c r="BE29" s="682"/>
      <c r="BF29" s="683"/>
      <c r="BG29" s="660"/>
      <c r="BH29" s="661"/>
      <c r="BI29" s="661"/>
      <c r="BJ29" s="661"/>
      <c r="BK29" s="661"/>
      <c r="BL29" s="661"/>
      <c r="BM29" s="661"/>
      <c r="BN29" s="662"/>
      <c r="BO29" s="663"/>
      <c r="BP29" s="663"/>
      <c r="BQ29" s="663"/>
      <c r="BR29" s="663"/>
      <c r="BS29" s="664"/>
      <c r="BT29" s="664"/>
      <c r="BU29" s="664"/>
      <c r="BV29" s="664"/>
      <c r="BW29" s="664"/>
      <c r="BX29" s="664"/>
      <c r="BY29" s="664"/>
      <c r="BZ29" s="664"/>
      <c r="CA29" s="664"/>
      <c r="CB29" s="668"/>
      <c r="CD29" s="696" t="s">
        <v>292</v>
      </c>
      <c r="CE29" s="697"/>
      <c r="CF29" s="657" t="s">
        <v>66</v>
      </c>
      <c r="CG29" s="658"/>
      <c r="CH29" s="658"/>
      <c r="CI29" s="658"/>
      <c r="CJ29" s="658"/>
      <c r="CK29" s="658"/>
      <c r="CL29" s="658"/>
      <c r="CM29" s="658"/>
      <c r="CN29" s="658"/>
      <c r="CO29" s="658"/>
      <c r="CP29" s="658"/>
      <c r="CQ29" s="659"/>
      <c r="CR29" s="660">
        <v>745113</v>
      </c>
      <c r="CS29" s="692"/>
      <c r="CT29" s="692"/>
      <c r="CU29" s="692"/>
      <c r="CV29" s="692"/>
      <c r="CW29" s="692"/>
      <c r="CX29" s="692"/>
      <c r="CY29" s="693"/>
      <c r="CZ29" s="665">
        <v>8.6</v>
      </c>
      <c r="DA29" s="690"/>
      <c r="DB29" s="690"/>
      <c r="DC29" s="694"/>
      <c r="DD29" s="669">
        <v>705413</v>
      </c>
      <c r="DE29" s="692"/>
      <c r="DF29" s="692"/>
      <c r="DG29" s="692"/>
      <c r="DH29" s="692"/>
      <c r="DI29" s="692"/>
      <c r="DJ29" s="692"/>
      <c r="DK29" s="693"/>
      <c r="DL29" s="669">
        <v>705413</v>
      </c>
      <c r="DM29" s="692"/>
      <c r="DN29" s="692"/>
      <c r="DO29" s="692"/>
      <c r="DP29" s="692"/>
      <c r="DQ29" s="692"/>
      <c r="DR29" s="692"/>
      <c r="DS29" s="692"/>
      <c r="DT29" s="692"/>
      <c r="DU29" s="692"/>
      <c r="DV29" s="693"/>
      <c r="DW29" s="665">
        <v>13.5</v>
      </c>
      <c r="DX29" s="690"/>
      <c r="DY29" s="690"/>
      <c r="DZ29" s="690"/>
      <c r="EA29" s="690"/>
      <c r="EB29" s="690"/>
      <c r="EC29" s="691"/>
    </row>
    <row r="30" spans="2:133" ht="11.25" customHeight="1" x14ac:dyDescent="0.2">
      <c r="B30" s="657" t="s">
        <v>293</v>
      </c>
      <c r="C30" s="658"/>
      <c r="D30" s="658"/>
      <c r="E30" s="658"/>
      <c r="F30" s="658"/>
      <c r="G30" s="658"/>
      <c r="H30" s="658"/>
      <c r="I30" s="658"/>
      <c r="J30" s="658"/>
      <c r="K30" s="658"/>
      <c r="L30" s="658"/>
      <c r="M30" s="658"/>
      <c r="N30" s="658"/>
      <c r="O30" s="658"/>
      <c r="P30" s="658"/>
      <c r="Q30" s="659"/>
      <c r="R30" s="660">
        <v>800927</v>
      </c>
      <c r="S30" s="661"/>
      <c r="T30" s="661"/>
      <c r="U30" s="661"/>
      <c r="V30" s="661"/>
      <c r="W30" s="661"/>
      <c r="X30" s="661"/>
      <c r="Y30" s="662"/>
      <c r="Z30" s="663">
        <v>8.8000000000000007</v>
      </c>
      <c r="AA30" s="663"/>
      <c r="AB30" s="663"/>
      <c r="AC30" s="663"/>
      <c r="AD30" s="664" t="s">
        <v>122</v>
      </c>
      <c r="AE30" s="664"/>
      <c r="AF30" s="664"/>
      <c r="AG30" s="664"/>
      <c r="AH30" s="664"/>
      <c r="AI30" s="664"/>
      <c r="AJ30" s="664"/>
      <c r="AK30" s="664"/>
      <c r="AL30" s="665" t="s">
        <v>122</v>
      </c>
      <c r="AM30" s="666"/>
      <c r="AN30" s="666"/>
      <c r="AO30" s="667"/>
      <c r="AP30" s="642" t="s">
        <v>211</v>
      </c>
      <c r="AQ30" s="643"/>
      <c r="AR30" s="643"/>
      <c r="AS30" s="643"/>
      <c r="AT30" s="643"/>
      <c r="AU30" s="643"/>
      <c r="AV30" s="643"/>
      <c r="AW30" s="643"/>
      <c r="AX30" s="643"/>
      <c r="AY30" s="643"/>
      <c r="AZ30" s="643"/>
      <c r="BA30" s="643"/>
      <c r="BB30" s="643"/>
      <c r="BC30" s="643"/>
      <c r="BD30" s="643"/>
      <c r="BE30" s="643"/>
      <c r="BF30" s="644"/>
      <c r="BG30" s="642" t="s">
        <v>294</v>
      </c>
      <c r="BH30" s="702"/>
      <c r="BI30" s="702"/>
      <c r="BJ30" s="702"/>
      <c r="BK30" s="702"/>
      <c r="BL30" s="702"/>
      <c r="BM30" s="702"/>
      <c r="BN30" s="702"/>
      <c r="BO30" s="702"/>
      <c r="BP30" s="702"/>
      <c r="BQ30" s="703"/>
      <c r="BR30" s="642" t="s">
        <v>295</v>
      </c>
      <c r="BS30" s="702"/>
      <c r="BT30" s="702"/>
      <c r="BU30" s="702"/>
      <c r="BV30" s="702"/>
      <c r="BW30" s="702"/>
      <c r="BX30" s="702"/>
      <c r="BY30" s="702"/>
      <c r="BZ30" s="702"/>
      <c r="CA30" s="702"/>
      <c r="CB30" s="703"/>
      <c r="CD30" s="698"/>
      <c r="CE30" s="699"/>
      <c r="CF30" s="657" t="s">
        <v>296</v>
      </c>
      <c r="CG30" s="658"/>
      <c r="CH30" s="658"/>
      <c r="CI30" s="658"/>
      <c r="CJ30" s="658"/>
      <c r="CK30" s="658"/>
      <c r="CL30" s="658"/>
      <c r="CM30" s="658"/>
      <c r="CN30" s="658"/>
      <c r="CO30" s="658"/>
      <c r="CP30" s="658"/>
      <c r="CQ30" s="659"/>
      <c r="CR30" s="660">
        <v>726196</v>
      </c>
      <c r="CS30" s="661"/>
      <c r="CT30" s="661"/>
      <c r="CU30" s="661"/>
      <c r="CV30" s="661"/>
      <c r="CW30" s="661"/>
      <c r="CX30" s="661"/>
      <c r="CY30" s="662"/>
      <c r="CZ30" s="665">
        <v>8.3000000000000007</v>
      </c>
      <c r="DA30" s="690"/>
      <c r="DB30" s="690"/>
      <c r="DC30" s="694"/>
      <c r="DD30" s="669">
        <v>686496</v>
      </c>
      <c r="DE30" s="661"/>
      <c r="DF30" s="661"/>
      <c r="DG30" s="661"/>
      <c r="DH30" s="661"/>
      <c r="DI30" s="661"/>
      <c r="DJ30" s="661"/>
      <c r="DK30" s="662"/>
      <c r="DL30" s="669">
        <v>686496</v>
      </c>
      <c r="DM30" s="661"/>
      <c r="DN30" s="661"/>
      <c r="DO30" s="661"/>
      <c r="DP30" s="661"/>
      <c r="DQ30" s="661"/>
      <c r="DR30" s="661"/>
      <c r="DS30" s="661"/>
      <c r="DT30" s="661"/>
      <c r="DU30" s="661"/>
      <c r="DV30" s="662"/>
      <c r="DW30" s="665">
        <v>13.1</v>
      </c>
      <c r="DX30" s="690"/>
      <c r="DY30" s="690"/>
      <c r="DZ30" s="690"/>
      <c r="EA30" s="690"/>
      <c r="EB30" s="690"/>
      <c r="EC30" s="691"/>
    </row>
    <row r="31" spans="2:133" ht="11.25" customHeight="1" x14ac:dyDescent="0.2">
      <c r="B31" s="673" t="s">
        <v>297</v>
      </c>
      <c r="C31" s="674"/>
      <c r="D31" s="674"/>
      <c r="E31" s="674"/>
      <c r="F31" s="674"/>
      <c r="G31" s="674"/>
      <c r="H31" s="674"/>
      <c r="I31" s="674"/>
      <c r="J31" s="674"/>
      <c r="K31" s="674"/>
      <c r="L31" s="674"/>
      <c r="M31" s="674"/>
      <c r="N31" s="674"/>
      <c r="O31" s="674"/>
      <c r="P31" s="674"/>
      <c r="Q31" s="675"/>
      <c r="R31" s="660" t="s">
        <v>122</v>
      </c>
      <c r="S31" s="661"/>
      <c r="T31" s="661"/>
      <c r="U31" s="661"/>
      <c r="V31" s="661"/>
      <c r="W31" s="661"/>
      <c r="X31" s="661"/>
      <c r="Y31" s="662"/>
      <c r="Z31" s="663" t="s">
        <v>122</v>
      </c>
      <c r="AA31" s="663"/>
      <c r="AB31" s="663"/>
      <c r="AC31" s="663"/>
      <c r="AD31" s="664" t="s">
        <v>122</v>
      </c>
      <c r="AE31" s="664"/>
      <c r="AF31" s="664"/>
      <c r="AG31" s="664"/>
      <c r="AH31" s="664"/>
      <c r="AI31" s="664"/>
      <c r="AJ31" s="664"/>
      <c r="AK31" s="664"/>
      <c r="AL31" s="665" t="s">
        <v>122</v>
      </c>
      <c r="AM31" s="666"/>
      <c r="AN31" s="666"/>
      <c r="AO31" s="667"/>
      <c r="AP31" s="706" t="s">
        <v>298</v>
      </c>
      <c r="AQ31" s="707"/>
      <c r="AR31" s="707"/>
      <c r="AS31" s="707"/>
      <c r="AT31" s="712" t="s">
        <v>299</v>
      </c>
      <c r="AU31" s="216"/>
      <c r="AV31" s="216"/>
      <c r="AW31" s="216"/>
      <c r="AX31" s="646" t="s">
        <v>177</v>
      </c>
      <c r="AY31" s="647"/>
      <c r="AZ31" s="647"/>
      <c r="BA31" s="647"/>
      <c r="BB31" s="647"/>
      <c r="BC31" s="647"/>
      <c r="BD31" s="647"/>
      <c r="BE31" s="647"/>
      <c r="BF31" s="648"/>
      <c r="BG31" s="716">
        <v>99.4</v>
      </c>
      <c r="BH31" s="704"/>
      <c r="BI31" s="704"/>
      <c r="BJ31" s="704"/>
      <c r="BK31" s="704"/>
      <c r="BL31" s="704"/>
      <c r="BM31" s="655">
        <v>95.9</v>
      </c>
      <c r="BN31" s="704"/>
      <c r="BO31" s="704"/>
      <c r="BP31" s="704"/>
      <c r="BQ31" s="705"/>
      <c r="BR31" s="716">
        <v>99.1</v>
      </c>
      <c r="BS31" s="704"/>
      <c r="BT31" s="704"/>
      <c r="BU31" s="704"/>
      <c r="BV31" s="704"/>
      <c r="BW31" s="704"/>
      <c r="BX31" s="655">
        <v>93.4</v>
      </c>
      <c r="BY31" s="704"/>
      <c r="BZ31" s="704"/>
      <c r="CA31" s="704"/>
      <c r="CB31" s="705"/>
      <c r="CD31" s="698"/>
      <c r="CE31" s="699"/>
      <c r="CF31" s="657" t="s">
        <v>300</v>
      </c>
      <c r="CG31" s="658"/>
      <c r="CH31" s="658"/>
      <c r="CI31" s="658"/>
      <c r="CJ31" s="658"/>
      <c r="CK31" s="658"/>
      <c r="CL31" s="658"/>
      <c r="CM31" s="658"/>
      <c r="CN31" s="658"/>
      <c r="CO31" s="658"/>
      <c r="CP31" s="658"/>
      <c r="CQ31" s="659"/>
      <c r="CR31" s="660">
        <v>18917</v>
      </c>
      <c r="CS31" s="692"/>
      <c r="CT31" s="692"/>
      <c r="CU31" s="692"/>
      <c r="CV31" s="692"/>
      <c r="CW31" s="692"/>
      <c r="CX31" s="692"/>
      <c r="CY31" s="693"/>
      <c r="CZ31" s="665">
        <v>0.2</v>
      </c>
      <c r="DA31" s="690"/>
      <c r="DB31" s="690"/>
      <c r="DC31" s="694"/>
      <c r="DD31" s="669">
        <v>18917</v>
      </c>
      <c r="DE31" s="692"/>
      <c r="DF31" s="692"/>
      <c r="DG31" s="692"/>
      <c r="DH31" s="692"/>
      <c r="DI31" s="692"/>
      <c r="DJ31" s="692"/>
      <c r="DK31" s="693"/>
      <c r="DL31" s="669">
        <v>18917</v>
      </c>
      <c r="DM31" s="692"/>
      <c r="DN31" s="692"/>
      <c r="DO31" s="692"/>
      <c r="DP31" s="692"/>
      <c r="DQ31" s="692"/>
      <c r="DR31" s="692"/>
      <c r="DS31" s="692"/>
      <c r="DT31" s="692"/>
      <c r="DU31" s="692"/>
      <c r="DV31" s="693"/>
      <c r="DW31" s="665">
        <v>0.4</v>
      </c>
      <c r="DX31" s="690"/>
      <c r="DY31" s="690"/>
      <c r="DZ31" s="690"/>
      <c r="EA31" s="690"/>
      <c r="EB31" s="690"/>
      <c r="EC31" s="691"/>
    </row>
    <row r="32" spans="2:133" ht="11.25" customHeight="1" x14ac:dyDescent="0.2">
      <c r="B32" s="657" t="s">
        <v>301</v>
      </c>
      <c r="C32" s="658"/>
      <c r="D32" s="658"/>
      <c r="E32" s="658"/>
      <c r="F32" s="658"/>
      <c r="G32" s="658"/>
      <c r="H32" s="658"/>
      <c r="I32" s="658"/>
      <c r="J32" s="658"/>
      <c r="K32" s="658"/>
      <c r="L32" s="658"/>
      <c r="M32" s="658"/>
      <c r="N32" s="658"/>
      <c r="O32" s="658"/>
      <c r="P32" s="658"/>
      <c r="Q32" s="659"/>
      <c r="R32" s="660">
        <v>842248</v>
      </c>
      <c r="S32" s="661"/>
      <c r="T32" s="661"/>
      <c r="U32" s="661"/>
      <c r="V32" s="661"/>
      <c r="W32" s="661"/>
      <c r="X32" s="661"/>
      <c r="Y32" s="662"/>
      <c r="Z32" s="663">
        <v>9.1999999999999993</v>
      </c>
      <c r="AA32" s="663"/>
      <c r="AB32" s="663"/>
      <c r="AC32" s="663"/>
      <c r="AD32" s="664" t="s">
        <v>122</v>
      </c>
      <c r="AE32" s="664"/>
      <c r="AF32" s="664"/>
      <c r="AG32" s="664"/>
      <c r="AH32" s="664"/>
      <c r="AI32" s="664"/>
      <c r="AJ32" s="664"/>
      <c r="AK32" s="664"/>
      <c r="AL32" s="665" t="s">
        <v>122</v>
      </c>
      <c r="AM32" s="666"/>
      <c r="AN32" s="666"/>
      <c r="AO32" s="667"/>
      <c r="AP32" s="708"/>
      <c r="AQ32" s="709"/>
      <c r="AR32" s="709"/>
      <c r="AS32" s="709"/>
      <c r="AT32" s="713"/>
      <c r="AU32" s="212" t="s">
        <v>302</v>
      </c>
      <c r="AX32" s="657" t="s">
        <v>303</v>
      </c>
      <c r="AY32" s="658"/>
      <c r="AZ32" s="658"/>
      <c r="BA32" s="658"/>
      <c r="BB32" s="658"/>
      <c r="BC32" s="658"/>
      <c r="BD32" s="658"/>
      <c r="BE32" s="658"/>
      <c r="BF32" s="659"/>
      <c r="BG32" s="717">
        <v>99.4</v>
      </c>
      <c r="BH32" s="692"/>
      <c r="BI32" s="692"/>
      <c r="BJ32" s="692"/>
      <c r="BK32" s="692"/>
      <c r="BL32" s="692"/>
      <c r="BM32" s="666">
        <v>97.9</v>
      </c>
      <c r="BN32" s="692"/>
      <c r="BO32" s="692"/>
      <c r="BP32" s="692"/>
      <c r="BQ32" s="715"/>
      <c r="BR32" s="717">
        <v>99.4</v>
      </c>
      <c r="BS32" s="692"/>
      <c r="BT32" s="692"/>
      <c r="BU32" s="692"/>
      <c r="BV32" s="692"/>
      <c r="BW32" s="692"/>
      <c r="BX32" s="666">
        <v>97.2</v>
      </c>
      <c r="BY32" s="692"/>
      <c r="BZ32" s="692"/>
      <c r="CA32" s="692"/>
      <c r="CB32" s="715"/>
      <c r="CD32" s="700"/>
      <c r="CE32" s="701"/>
      <c r="CF32" s="657" t="s">
        <v>304</v>
      </c>
      <c r="CG32" s="658"/>
      <c r="CH32" s="658"/>
      <c r="CI32" s="658"/>
      <c r="CJ32" s="658"/>
      <c r="CK32" s="658"/>
      <c r="CL32" s="658"/>
      <c r="CM32" s="658"/>
      <c r="CN32" s="658"/>
      <c r="CO32" s="658"/>
      <c r="CP32" s="658"/>
      <c r="CQ32" s="659"/>
      <c r="CR32" s="660" t="s">
        <v>122</v>
      </c>
      <c r="CS32" s="661"/>
      <c r="CT32" s="661"/>
      <c r="CU32" s="661"/>
      <c r="CV32" s="661"/>
      <c r="CW32" s="661"/>
      <c r="CX32" s="661"/>
      <c r="CY32" s="662"/>
      <c r="CZ32" s="665" t="s">
        <v>122</v>
      </c>
      <c r="DA32" s="690"/>
      <c r="DB32" s="690"/>
      <c r="DC32" s="694"/>
      <c r="DD32" s="669" t="s">
        <v>122</v>
      </c>
      <c r="DE32" s="661"/>
      <c r="DF32" s="661"/>
      <c r="DG32" s="661"/>
      <c r="DH32" s="661"/>
      <c r="DI32" s="661"/>
      <c r="DJ32" s="661"/>
      <c r="DK32" s="662"/>
      <c r="DL32" s="669" t="s">
        <v>122</v>
      </c>
      <c r="DM32" s="661"/>
      <c r="DN32" s="661"/>
      <c r="DO32" s="661"/>
      <c r="DP32" s="661"/>
      <c r="DQ32" s="661"/>
      <c r="DR32" s="661"/>
      <c r="DS32" s="661"/>
      <c r="DT32" s="661"/>
      <c r="DU32" s="661"/>
      <c r="DV32" s="662"/>
      <c r="DW32" s="665" t="s">
        <v>122</v>
      </c>
      <c r="DX32" s="690"/>
      <c r="DY32" s="690"/>
      <c r="DZ32" s="690"/>
      <c r="EA32" s="690"/>
      <c r="EB32" s="690"/>
      <c r="EC32" s="691"/>
    </row>
    <row r="33" spans="2:133" ht="11.25" customHeight="1" x14ac:dyDescent="0.2">
      <c r="B33" s="657" t="s">
        <v>305</v>
      </c>
      <c r="C33" s="658"/>
      <c r="D33" s="658"/>
      <c r="E33" s="658"/>
      <c r="F33" s="658"/>
      <c r="G33" s="658"/>
      <c r="H33" s="658"/>
      <c r="I33" s="658"/>
      <c r="J33" s="658"/>
      <c r="K33" s="658"/>
      <c r="L33" s="658"/>
      <c r="M33" s="658"/>
      <c r="N33" s="658"/>
      <c r="O33" s="658"/>
      <c r="P33" s="658"/>
      <c r="Q33" s="659"/>
      <c r="R33" s="660">
        <v>29197</v>
      </c>
      <c r="S33" s="661"/>
      <c r="T33" s="661"/>
      <c r="U33" s="661"/>
      <c r="V33" s="661"/>
      <c r="W33" s="661"/>
      <c r="X33" s="661"/>
      <c r="Y33" s="662"/>
      <c r="Z33" s="663">
        <v>0.3</v>
      </c>
      <c r="AA33" s="663"/>
      <c r="AB33" s="663"/>
      <c r="AC33" s="663"/>
      <c r="AD33" s="664" t="s">
        <v>122</v>
      </c>
      <c r="AE33" s="664"/>
      <c r="AF33" s="664"/>
      <c r="AG33" s="664"/>
      <c r="AH33" s="664"/>
      <c r="AI33" s="664"/>
      <c r="AJ33" s="664"/>
      <c r="AK33" s="664"/>
      <c r="AL33" s="665" t="s">
        <v>122</v>
      </c>
      <c r="AM33" s="666"/>
      <c r="AN33" s="666"/>
      <c r="AO33" s="667"/>
      <c r="AP33" s="710"/>
      <c r="AQ33" s="711"/>
      <c r="AR33" s="711"/>
      <c r="AS33" s="711"/>
      <c r="AT33" s="714"/>
      <c r="AU33" s="217"/>
      <c r="AV33" s="217"/>
      <c r="AW33" s="217"/>
      <c r="AX33" s="681" t="s">
        <v>306</v>
      </c>
      <c r="AY33" s="682"/>
      <c r="AZ33" s="682"/>
      <c r="BA33" s="682"/>
      <c r="BB33" s="682"/>
      <c r="BC33" s="682"/>
      <c r="BD33" s="682"/>
      <c r="BE33" s="682"/>
      <c r="BF33" s="683"/>
      <c r="BG33" s="718">
        <v>99.2</v>
      </c>
      <c r="BH33" s="719"/>
      <c r="BI33" s="719"/>
      <c r="BJ33" s="719"/>
      <c r="BK33" s="719"/>
      <c r="BL33" s="719"/>
      <c r="BM33" s="720">
        <v>93.7</v>
      </c>
      <c r="BN33" s="719"/>
      <c r="BO33" s="719"/>
      <c r="BP33" s="719"/>
      <c r="BQ33" s="721"/>
      <c r="BR33" s="718">
        <v>98.7</v>
      </c>
      <c r="BS33" s="719"/>
      <c r="BT33" s="719"/>
      <c r="BU33" s="719"/>
      <c r="BV33" s="719"/>
      <c r="BW33" s="719"/>
      <c r="BX33" s="720">
        <v>89.3</v>
      </c>
      <c r="BY33" s="719"/>
      <c r="BZ33" s="719"/>
      <c r="CA33" s="719"/>
      <c r="CB33" s="721"/>
      <c r="CD33" s="657" t="s">
        <v>307</v>
      </c>
      <c r="CE33" s="658"/>
      <c r="CF33" s="658"/>
      <c r="CG33" s="658"/>
      <c r="CH33" s="658"/>
      <c r="CI33" s="658"/>
      <c r="CJ33" s="658"/>
      <c r="CK33" s="658"/>
      <c r="CL33" s="658"/>
      <c r="CM33" s="658"/>
      <c r="CN33" s="658"/>
      <c r="CO33" s="658"/>
      <c r="CP33" s="658"/>
      <c r="CQ33" s="659"/>
      <c r="CR33" s="660">
        <v>4663470</v>
      </c>
      <c r="CS33" s="692"/>
      <c r="CT33" s="692"/>
      <c r="CU33" s="692"/>
      <c r="CV33" s="692"/>
      <c r="CW33" s="692"/>
      <c r="CX33" s="692"/>
      <c r="CY33" s="693"/>
      <c r="CZ33" s="665">
        <v>53.6</v>
      </c>
      <c r="DA33" s="690"/>
      <c r="DB33" s="690"/>
      <c r="DC33" s="694"/>
      <c r="DD33" s="669">
        <v>3448561</v>
      </c>
      <c r="DE33" s="692"/>
      <c r="DF33" s="692"/>
      <c r="DG33" s="692"/>
      <c r="DH33" s="692"/>
      <c r="DI33" s="692"/>
      <c r="DJ33" s="692"/>
      <c r="DK33" s="693"/>
      <c r="DL33" s="669">
        <v>2376938</v>
      </c>
      <c r="DM33" s="692"/>
      <c r="DN33" s="692"/>
      <c r="DO33" s="692"/>
      <c r="DP33" s="692"/>
      <c r="DQ33" s="692"/>
      <c r="DR33" s="692"/>
      <c r="DS33" s="692"/>
      <c r="DT33" s="692"/>
      <c r="DU33" s="692"/>
      <c r="DV33" s="693"/>
      <c r="DW33" s="665">
        <v>45.5</v>
      </c>
      <c r="DX33" s="690"/>
      <c r="DY33" s="690"/>
      <c r="DZ33" s="690"/>
      <c r="EA33" s="690"/>
      <c r="EB33" s="690"/>
      <c r="EC33" s="691"/>
    </row>
    <row r="34" spans="2:133" ht="11.25" customHeight="1" x14ac:dyDescent="0.2">
      <c r="B34" s="657" t="s">
        <v>308</v>
      </c>
      <c r="C34" s="658"/>
      <c r="D34" s="658"/>
      <c r="E34" s="658"/>
      <c r="F34" s="658"/>
      <c r="G34" s="658"/>
      <c r="H34" s="658"/>
      <c r="I34" s="658"/>
      <c r="J34" s="658"/>
      <c r="K34" s="658"/>
      <c r="L34" s="658"/>
      <c r="M34" s="658"/>
      <c r="N34" s="658"/>
      <c r="O34" s="658"/>
      <c r="P34" s="658"/>
      <c r="Q34" s="659"/>
      <c r="R34" s="660">
        <v>544075</v>
      </c>
      <c r="S34" s="661"/>
      <c r="T34" s="661"/>
      <c r="U34" s="661"/>
      <c r="V34" s="661"/>
      <c r="W34" s="661"/>
      <c r="X34" s="661"/>
      <c r="Y34" s="662"/>
      <c r="Z34" s="663">
        <v>5.9</v>
      </c>
      <c r="AA34" s="663"/>
      <c r="AB34" s="663"/>
      <c r="AC34" s="663"/>
      <c r="AD34" s="664" t="s">
        <v>122</v>
      </c>
      <c r="AE34" s="664"/>
      <c r="AF34" s="664"/>
      <c r="AG34" s="664"/>
      <c r="AH34" s="664"/>
      <c r="AI34" s="664"/>
      <c r="AJ34" s="664"/>
      <c r="AK34" s="664"/>
      <c r="AL34" s="665" t="s">
        <v>122</v>
      </c>
      <c r="AM34" s="666"/>
      <c r="AN34" s="666"/>
      <c r="AO34" s="667"/>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57" t="s">
        <v>309</v>
      </c>
      <c r="CE34" s="658"/>
      <c r="CF34" s="658"/>
      <c r="CG34" s="658"/>
      <c r="CH34" s="658"/>
      <c r="CI34" s="658"/>
      <c r="CJ34" s="658"/>
      <c r="CK34" s="658"/>
      <c r="CL34" s="658"/>
      <c r="CM34" s="658"/>
      <c r="CN34" s="658"/>
      <c r="CO34" s="658"/>
      <c r="CP34" s="658"/>
      <c r="CQ34" s="659"/>
      <c r="CR34" s="660">
        <v>1409393</v>
      </c>
      <c r="CS34" s="661"/>
      <c r="CT34" s="661"/>
      <c r="CU34" s="661"/>
      <c r="CV34" s="661"/>
      <c r="CW34" s="661"/>
      <c r="CX34" s="661"/>
      <c r="CY34" s="662"/>
      <c r="CZ34" s="665">
        <v>16.2</v>
      </c>
      <c r="DA34" s="690"/>
      <c r="DB34" s="690"/>
      <c r="DC34" s="694"/>
      <c r="DD34" s="669">
        <v>1157044</v>
      </c>
      <c r="DE34" s="661"/>
      <c r="DF34" s="661"/>
      <c r="DG34" s="661"/>
      <c r="DH34" s="661"/>
      <c r="DI34" s="661"/>
      <c r="DJ34" s="661"/>
      <c r="DK34" s="662"/>
      <c r="DL34" s="669">
        <v>685286</v>
      </c>
      <c r="DM34" s="661"/>
      <c r="DN34" s="661"/>
      <c r="DO34" s="661"/>
      <c r="DP34" s="661"/>
      <c r="DQ34" s="661"/>
      <c r="DR34" s="661"/>
      <c r="DS34" s="661"/>
      <c r="DT34" s="661"/>
      <c r="DU34" s="661"/>
      <c r="DV34" s="662"/>
      <c r="DW34" s="665">
        <v>13.1</v>
      </c>
      <c r="DX34" s="690"/>
      <c r="DY34" s="690"/>
      <c r="DZ34" s="690"/>
      <c r="EA34" s="690"/>
      <c r="EB34" s="690"/>
      <c r="EC34" s="691"/>
    </row>
    <row r="35" spans="2:133" ht="11.25" customHeight="1" x14ac:dyDescent="0.2">
      <c r="B35" s="657" t="s">
        <v>310</v>
      </c>
      <c r="C35" s="658"/>
      <c r="D35" s="658"/>
      <c r="E35" s="658"/>
      <c r="F35" s="658"/>
      <c r="G35" s="658"/>
      <c r="H35" s="658"/>
      <c r="I35" s="658"/>
      <c r="J35" s="658"/>
      <c r="K35" s="658"/>
      <c r="L35" s="658"/>
      <c r="M35" s="658"/>
      <c r="N35" s="658"/>
      <c r="O35" s="658"/>
      <c r="P35" s="658"/>
      <c r="Q35" s="659"/>
      <c r="R35" s="660">
        <v>720014</v>
      </c>
      <c r="S35" s="661"/>
      <c r="T35" s="661"/>
      <c r="U35" s="661"/>
      <c r="V35" s="661"/>
      <c r="W35" s="661"/>
      <c r="X35" s="661"/>
      <c r="Y35" s="662"/>
      <c r="Z35" s="663">
        <v>7.9</v>
      </c>
      <c r="AA35" s="663"/>
      <c r="AB35" s="663"/>
      <c r="AC35" s="663"/>
      <c r="AD35" s="664" t="s">
        <v>122</v>
      </c>
      <c r="AE35" s="664"/>
      <c r="AF35" s="664"/>
      <c r="AG35" s="664"/>
      <c r="AH35" s="664"/>
      <c r="AI35" s="664"/>
      <c r="AJ35" s="664"/>
      <c r="AK35" s="664"/>
      <c r="AL35" s="665" t="s">
        <v>122</v>
      </c>
      <c r="AM35" s="666"/>
      <c r="AN35" s="666"/>
      <c r="AO35" s="667"/>
      <c r="AP35" s="220"/>
      <c r="AQ35" s="642" t="s">
        <v>311</v>
      </c>
      <c r="AR35" s="643"/>
      <c r="AS35" s="643"/>
      <c r="AT35" s="643"/>
      <c r="AU35" s="643"/>
      <c r="AV35" s="643"/>
      <c r="AW35" s="643"/>
      <c r="AX35" s="643"/>
      <c r="AY35" s="643"/>
      <c r="AZ35" s="643"/>
      <c r="BA35" s="643"/>
      <c r="BB35" s="643"/>
      <c r="BC35" s="643"/>
      <c r="BD35" s="643"/>
      <c r="BE35" s="643"/>
      <c r="BF35" s="644"/>
      <c r="BG35" s="642" t="s">
        <v>312</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57" t="s">
        <v>313</v>
      </c>
      <c r="CE35" s="658"/>
      <c r="CF35" s="658"/>
      <c r="CG35" s="658"/>
      <c r="CH35" s="658"/>
      <c r="CI35" s="658"/>
      <c r="CJ35" s="658"/>
      <c r="CK35" s="658"/>
      <c r="CL35" s="658"/>
      <c r="CM35" s="658"/>
      <c r="CN35" s="658"/>
      <c r="CO35" s="658"/>
      <c r="CP35" s="658"/>
      <c r="CQ35" s="659"/>
      <c r="CR35" s="660">
        <v>56153</v>
      </c>
      <c r="CS35" s="692"/>
      <c r="CT35" s="692"/>
      <c r="CU35" s="692"/>
      <c r="CV35" s="692"/>
      <c r="CW35" s="692"/>
      <c r="CX35" s="692"/>
      <c r="CY35" s="693"/>
      <c r="CZ35" s="665">
        <v>0.6</v>
      </c>
      <c r="DA35" s="690"/>
      <c r="DB35" s="690"/>
      <c r="DC35" s="694"/>
      <c r="DD35" s="669">
        <v>52035</v>
      </c>
      <c r="DE35" s="692"/>
      <c r="DF35" s="692"/>
      <c r="DG35" s="692"/>
      <c r="DH35" s="692"/>
      <c r="DI35" s="692"/>
      <c r="DJ35" s="692"/>
      <c r="DK35" s="693"/>
      <c r="DL35" s="669" t="s">
        <v>122</v>
      </c>
      <c r="DM35" s="692"/>
      <c r="DN35" s="692"/>
      <c r="DO35" s="692"/>
      <c r="DP35" s="692"/>
      <c r="DQ35" s="692"/>
      <c r="DR35" s="692"/>
      <c r="DS35" s="692"/>
      <c r="DT35" s="692"/>
      <c r="DU35" s="692"/>
      <c r="DV35" s="693"/>
      <c r="DW35" s="665" t="s">
        <v>122</v>
      </c>
      <c r="DX35" s="690"/>
      <c r="DY35" s="690"/>
      <c r="DZ35" s="690"/>
      <c r="EA35" s="690"/>
      <c r="EB35" s="690"/>
      <c r="EC35" s="691"/>
    </row>
    <row r="36" spans="2:133" ht="11.25" customHeight="1" x14ac:dyDescent="0.2">
      <c r="B36" s="657" t="s">
        <v>314</v>
      </c>
      <c r="C36" s="658"/>
      <c r="D36" s="658"/>
      <c r="E36" s="658"/>
      <c r="F36" s="658"/>
      <c r="G36" s="658"/>
      <c r="H36" s="658"/>
      <c r="I36" s="658"/>
      <c r="J36" s="658"/>
      <c r="K36" s="658"/>
      <c r="L36" s="658"/>
      <c r="M36" s="658"/>
      <c r="N36" s="658"/>
      <c r="O36" s="658"/>
      <c r="P36" s="658"/>
      <c r="Q36" s="659"/>
      <c r="R36" s="660">
        <v>411776</v>
      </c>
      <c r="S36" s="661"/>
      <c r="T36" s="661"/>
      <c r="U36" s="661"/>
      <c r="V36" s="661"/>
      <c r="W36" s="661"/>
      <c r="X36" s="661"/>
      <c r="Y36" s="662"/>
      <c r="Z36" s="663">
        <v>4.5</v>
      </c>
      <c r="AA36" s="663"/>
      <c r="AB36" s="663"/>
      <c r="AC36" s="663"/>
      <c r="AD36" s="664" t="s">
        <v>122</v>
      </c>
      <c r="AE36" s="664"/>
      <c r="AF36" s="664"/>
      <c r="AG36" s="664"/>
      <c r="AH36" s="664"/>
      <c r="AI36" s="664"/>
      <c r="AJ36" s="664"/>
      <c r="AK36" s="664"/>
      <c r="AL36" s="665" t="s">
        <v>122</v>
      </c>
      <c r="AM36" s="666"/>
      <c r="AN36" s="666"/>
      <c r="AO36" s="667"/>
      <c r="AP36" s="220"/>
      <c r="AQ36" s="726" t="s">
        <v>315</v>
      </c>
      <c r="AR36" s="727"/>
      <c r="AS36" s="727"/>
      <c r="AT36" s="727"/>
      <c r="AU36" s="727"/>
      <c r="AV36" s="727"/>
      <c r="AW36" s="727"/>
      <c r="AX36" s="727"/>
      <c r="AY36" s="728"/>
      <c r="AZ36" s="649">
        <v>991565</v>
      </c>
      <c r="BA36" s="650"/>
      <c r="BB36" s="650"/>
      <c r="BC36" s="650"/>
      <c r="BD36" s="650"/>
      <c r="BE36" s="650"/>
      <c r="BF36" s="722"/>
      <c r="BG36" s="646" t="s">
        <v>316</v>
      </c>
      <c r="BH36" s="647"/>
      <c r="BI36" s="647"/>
      <c r="BJ36" s="647"/>
      <c r="BK36" s="647"/>
      <c r="BL36" s="647"/>
      <c r="BM36" s="647"/>
      <c r="BN36" s="647"/>
      <c r="BO36" s="647"/>
      <c r="BP36" s="647"/>
      <c r="BQ36" s="647"/>
      <c r="BR36" s="647"/>
      <c r="BS36" s="647"/>
      <c r="BT36" s="647"/>
      <c r="BU36" s="648"/>
      <c r="BV36" s="649">
        <v>10087</v>
      </c>
      <c r="BW36" s="650"/>
      <c r="BX36" s="650"/>
      <c r="BY36" s="650"/>
      <c r="BZ36" s="650"/>
      <c r="CA36" s="650"/>
      <c r="CB36" s="722"/>
      <c r="CD36" s="657" t="s">
        <v>317</v>
      </c>
      <c r="CE36" s="658"/>
      <c r="CF36" s="658"/>
      <c r="CG36" s="658"/>
      <c r="CH36" s="658"/>
      <c r="CI36" s="658"/>
      <c r="CJ36" s="658"/>
      <c r="CK36" s="658"/>
      <c r="CL36" s="658"/>
      <c r="CM36" s="658"/>
      <c r="CN36" s="658"/>
      <c r="CO36" s="658"/>
      <c r="CP36" s="658"/>
      <c r="CQ36" s="659"/>
      <c r="CR36" s="660">
        <v>1505237</v>
      </c>
      <c r="CS36" s="661"/>
      <c r="CT36" s="661"/>
      <c r="CU36" s="661"/>
      <c r="CV36" s="661"/>
      <c r="CW36" s="661"/>
      <c r="CX36" s="661"/>
      <c r="CY36" s="662"/>
      <c r="CZ36" s="665">
        <v>17.3</v>
      </c>
      <c r="DA36" s="690"/>
      <c r="DB36" s="690"/>
      <c r="DC36" s="694"/>
      <c r="DD36" s="669">
        <v>1371723</v>
      </c>
      <c r="DE36" s="661"/>
      <c r="DF36" s="661"/>
      <c r="DG36" s="661"/>
      <c r="DH36" s="661"/>
      <c r="DI36" s="661"/>
      <c r="DJ36" s="661"/>
      <c r="DK36" s="662"/>
      <c r="DL36" s="669">
        <v>1069576</v>
      </c>
      <c r="DM36" s="661"/>
      <c r="DN36" s="661"/>
      <c r="DO36" s="661"/>
      <c r="DP36" s="661"/>
      <c r="DQ36" s="661"/>
      <c r="DR36" s="661"/>
      <c r="DS36" s="661"/>
      <c r="DT36" s="661"/>
      <c r="DU36" s="661"/>
      <c r="DV36" s="662"/>
      <c r="DW36" s="665">
        <v>20.5</v>
      </c>
      <c r="DX36" s="690"/>
      <c r="DY36" s="690"/>
      <c r="DZ36" s="690"/>
      <c r="EA36" s="690"/>
      <c r="EB36" s="690"/>
      <c r="EC36" s="691"/>
    </row>
    <row r="37" spans="2:133" ht="11.25" customHeight="1" x14ac:dyDescent="0.2">
      <c r="B37" s="657" t="s">
        <v>318</v>
      </c>
      <c r="C37" s="658"/>
      <c r="D37" s="658"/>
      <c r="E37" s="658"/>
      <c r="F37" s="658"/>
      <c r="G37" s="658"/>
      <c r="H37" s="658"/>
      <c r="I37" s="658"/>
      <c r="J37" s="658"/>
      <c r="K37" s="658"/>
      <c r="L37" s="658"/>
      <c r="M37" s="658"/>
      <c r="N37" s="658"/>
      <c r="O37" s="658"/>
      <c r="P37" s="658"/>
      <c r="Q37" s="659"/>
      <c r="R37" s="660">
        <v>183580</v>
      </c>
      <c r="S37" s="661"/>
      <c r="T37" s="661"/>
      <c r="U37" s="661"/>
      <c r="V37" s="661"/>
      <c r="W37" s="661"/>
      <c r="X37" s="661"/>
      <c r="Y37" s="662"/>
      <c r="Z37" s="663">
        <v>2</v>
      </c>
      <c r="AA37" s="663"/>
      <c r="AB37" s="663"/>
      <c r="AC37" s="663"/>
      <c r="AD37" s="664" t="s">
        <v>122</v>
      </c>
      <c r="AE37" s="664"/>
      <c r="AF37" s="664"/>
      <c r="AG37" s="664"/>
      <c r="AH37" s="664"/>
      <c r="AI37" s="664"/>
      <c r="AJ37" s="664"/>
      <c r="AK37" s="664"/>
      <c r="AL37" s="665" t="s">
        <v>122</v>
      </c>
      <c r="AM37" s="666"/>
      <c r="AN37" s="666"/>
      <c r="AO37" s="667"/>
      <c r="AQ37" s="723" t="s">
        <v>319</v>
      </c>
      <c r="AR37" s="724"/>
      <c r="AS37" s="724"/>
      <c r="AT37" s="724"/>
      <c r="AU37" s="724"/>
      <c r="AV37" s="724"/>
      <c r="AW37" s="724"/>
      <c r="AX37" s="724"/>
      <c r="AY37" s="725"/>
      <c r="AZ37" s="660">
        <v>66080</v>
      </c>
      <c r="BA37" s="661"/>
      <c r="BB37" s="661"/>
      <c r="BC37" s="661"/>
      <c r="BD37" s="692"/>
      <c r="BE37" s="692"/>
      <c r="BF37" s="715"/>
      <c r="BG37" s="657" t="s">
        <v>320</v>
      </c>
      <c r="BH37" s="658"/>
      <c r="BI37" s="658"/>
      <c r="BJ37" s="658"/>
      <c r="BK37" s="658"/>
      <c r="BL37" s="658"/>
      <c r="BM37" s="658"/>
      <c r="BN37" s="658"/>
      <c r="BO37" s="658"/>
      <c r="BP37" s="658"/>
      <c r="BQ37" s="658"/>
      <c r="BR37" s="658"/>
      <c r="BS37" s="658"/>
      <c r="BT37" s="658"/>
      <c r="BU37" s="659"/>
      <c r="BV37" s="660">
        <v>-24571</v>
      </c>
      <c r="BW37" s="661"/>
      <c r="BX37" s="661"/>
      <c r="BY37" s="661"/>
      <c r="BZ37" s="661"/>
      <c r="CA37" s="661"/>
      <c r="CB37" s="670"/>
      <c r="CD37" s="657" t="s">
        <v>321</v>
      </c>
      <c r="CE37" s="658"/>
      <c r="CF37" s="658"/>
      <c r="CG37" s="658"/>
      <c r="CH37" s="658"/>
      <c r="CI37" s="658"/>
      <c r="CJ37" s="658"/>
      <c r="CK37" s="658"/>
      <c r="CL37" s="658"/>
      <c r="CM37" s="658"/>
      <c r="CN37" s="658"/>
      <c r="CO37" s="658"/>
      <c r="CP37" s="658"/>
      <c r="CQ37" s="659"/>
      <c r="CR37" s="660">
        <v>836884</v>
      </c>
      <c r="CS37" s="692"/>
      <c r="CT37" s="692"/>
      <c r="CU37" s="692"/>
      <c r="CV37" s="692"/>
      <c r="CW37" s="692"/>
      <c r="CX37" s="692"/>
      <c r="CY37" s="693"/>
      <c r="CZ37" s="665">
        <v>9.6</v>
      </c>
      <c r="DA37" s="690"/>
      <c r="DB37" s="690"/>
      <c r="DC37" s="694"/>
      <c r="DD37" s="669">
        <v>820984</v>
      </c>
      <c r="DE37" s="692"/>
      <c r="DF37" s="692"/>
      <c r="DG37" s="692"/>
      <c r="DH37" s="692"/>
      <c r="DI37" s="692"/>
      <c r="DJ37" s="692"/>
      <c r="DK37" s="693"/>
      <c r="DL37" s="669">
        <v>773657</v>
      </c>
      <c r="DM37" s="692"/>
      <c r="DN37" s="692"/>
      <c r="DO37" s="692"/>
      <c r="DP37" s="692"/>
      <c r="DQ37" s="692"/>
      <c r="DR37" s="692"/>
      <c r="DS37" s="692"/>
      <c r="DT37" s="692"/>
      <c r="DU37" s="692"/>
      <c r="DV37" s="693"/>
      <c r="DW37" s="665">
        <v>14.8</v>
      </c>
      <c r="DX37" s="690"/>
      <c r="DY37" s="690"/>
      <c r="DZ37" s="690"/>
      <c r="EA37" s="690"/>
      <c r="EB37" s="690"/>
      <c r="EC37" s="691"/>
    </row>
    <row r="38" spans="2:133" ht="11.25" customHeight="1" x14ac:dyDescent="0.2">
      <c r="B38" s="657" t="s">
        <v>322</v>
      </c>
      <c r="C38" s="658"/>
      <c r="D38" s="658"/>
      <c r="E38" s="658"/>
      <c r="F38" s="658"/>
      <c r="G38" s="658"/>
      <c r="H38" s="658"/>
      <c r="I38" s="658"/>
      <c r="J38" s="658"/>
      <c r="K38" s="658"/>
      <c r="L38" s="658"/>
      <c r="M38" s="658"/>
      <c r="N38" s="658"/>
      <c r="O38" s="658"/>
      <c r="P38" s="658"/>
      <c r="Q38" s="659"/>
      <c r="R38" s="660">
        <v>128000</v>
      </c>
      <c r="S38" s="661"/>
      <c r="T38" s="661"/>
      <c r="U38" s="661"/>
      <c r="V38" s="661"/>
      <c r="W38" s="661"/>
      <c r="X38" s="661"/>
      <c r="Y38" s="662"/>
      <c r="Z38" s="663">
        <v>1.4</v>
      </c>
      <c r="AA38" s="663"/>
      <c r="AB38" s="663"/>
      <c r="AC38" s="663"/>
      <c r="AD38" s="664" t="s">
        <v>122</v>
      </c>
      <c r="AE38" s="664"/>
      <c r="AF38" s="664"/>
      <c r="AG38" s="664"/>
      <c r="AH38" s="664"/>
      <c r="AI38" s="664"/>
      <c r="AJ38" s="664"/>
      <c r="AK38" s="664"/>
      <c r="AL38" s="665" t="s">
        <v>122</v>
      </c>
      <c r="AM38" s="666"/>
      <c r="AN38" s="666"/>
      <c r="AO38" s="667"/>
      <c r="AQ38" s="723" t="s">
        <v>323</v>
      </c>
      <c r="AR38" s="724"/>
      <c r="AS38" s="724"/>
      <c r="AT38" s="724"/>
      <c r="AU38" s="724"/>
      <c r="AV38" s="724"/>
      <c r="AW38" s="724"/>
      <c r="AX38" s="724"/>
      <c r="AY38" s="725"/>
      <c r="AZ38" s="660">
        <v>46342</v>
      </c>
      <c r="BA38" s="661"/>
      <c r="BB38" s="661"/>
      <c r="BC38" s="661"/>
      <c r="BD38" s="692"/>
      <c r="BE38" s="692"/>
      <c r="BF38" s="715"/>
      <c r="BG38" s="657" t="s">
        <v>324</v>
      </c>
      <c r="BH38" s="658"/>
      <c r="BI38" s="658"/>
      <c r="BJ38" s="658"/>
      <c r="BK38" s="658"/>
      <c r="BL38" s="658"/>
      <c r="BM38" s="658"/>
      <c r="BN38" s="658"/>
      <c r="BO38" s="658"/>
      <c r="BP38" s="658"/>
      <c r="BQ38" s="658"/>
      <c r="BR38" s="658"/>
      <c r="BS38" s="658"/>
      <c r="BT38" s="658"/>
      <c r="BU38" s="659"/>
      <c r="BV38" s="660">
        <v>2835</v>
      </c>
      <c r="BW38" s="661"/>
      <c r="BX38" s="661"/>
      <c r="BY38" s="661"/>
      <c r="BZ38" s="661"/>
      <c r="CA38" s="661"/>
      <c r="CB38" s="670"/>
      <c r="CD38" s="657" t="s">
        <v>325</v>
      </c>
      <c r="CE38" s="658"/>
      <c r="CF38" s="658"/>
      <c r="CG38" s="658"/>
      <c r="CH38" s="658"/>
      <c r="CI38" s="658"/>
      <c r="CJ38" s="658"/>
      <c r="CK38" s="658"/>
      <c r="CL38" s="658"/>
      <c r="CM38" s="658"/>
      <c r="CN38" s="658"/>
      <c r="CO38" s="658"/>
      <c r="CP38" s="658"/>
      <c r="CQ38" s="659"/>
      <c r="CR38" s="660">
        <v>879143</v>
      </c>
      <c r="CS38" s="661"/>
      <c r="CT38" s="661"/>
      <c r="CU38" s="661"/>
      <c r="CV38" s="661"/>
      <c r="CW38" s="661"/>
      <c r="CX38" s="661"/>
      <c r="CY38" s="662"/>
      <c r="CZ38" s="665">
        <v>10.1</v>
      </c>
      <c r="DA38" s="690"/>
      <c r="DB38" s="690"/>
      <c r="DC38" s="694"/>
      <c r="DD38" s="669">
        <v>673090</v>
      </c>
      <c r="DE38" s="661"/>
      <c r="DF38" s="661"/>
      <c r="DG38" s="661"/>
      <c r="DH38" s="661"/>
      <c r="DI38" s="661"/>
      <c r="DJ38" s="661"/>
      <c r="DK38" s="662"/>
      <c r="DL38" s="669">
        <v>622076</v>
      </c>
      <c r="DM38" s="661"/>
      <c r="DN38" s="661"/>
      <c r="DO38" s="661"/>
      <c r="DP38" s="661"/>
      <c r="DQ38" s="661"/>
      <c r="DR38" s="661"/>
      <c r="DS38" s="661"/>
      <c r="DT38" s="661"/>
      <c r="DU38" s="661"/>
      <c r="DV38" s="662"/>
      <c r="DW38" s="665">
        <v>11.9</v>
      </c>
      <c r="DX38" s="690"/>
      <c r="DY38" s="690"/>
      <c r="DZ38" s="690"/>
      <c r="EA38" s="690"/>
      <c r="EB38" s="690"/>
      <c r="EC38" s="691"/>
    </row>
    <row r="39" spans="2:133" ht="11.25" customHeight="1" x14ac:dyDescent="0.2">
      <c r="B39" s="657" t="s">
        <v>326</v>
      </c>
      <c r="C39" s="658"/>
      <c r="D39" s="658"/>
      <c r="E39" s="658"/>
      <c r="F39" s="658"/>
      <c r="G39" s="658"/>
      <c r="H39" s="658"/>
      <c r="I39" s="658"/>
      <c r="J39" s="658"/>
      <c r="K39" s="658"/>
      <c r="L39" s="658"/>
      <c r="M39" s="658"/>
      <c r="N39" s="658"/>
      <c r="O39" s="658"/>
      <c r="P39" s="658"/>
      <c r="Q39" s="659"/>
      <c r="R39" s="660" t="s">
        <v>122</v>
      </c>
      <c r="S39" s="661"/>
      <c r="T39" s="661"/>
      <c r="U39" s="661"/>
      <c r="V39" s="661"/>
      <c r="W39" s="661"/>
      <c r="X39" s="661"/>
      <c r="Y39" s="662"/>
      <c r="Z39" s="663" t="s">
        <v>122</v>
      </c>
      <c r="AA39" s="663"/>
      <c r="AB39" s="663"/>
      <c r="AC39" s="663"/>
      <c r="AD39" s="664" t="s">
        <v>122</v>
      </c>
      <c r="AE39" s="664"/>
      <c r="AF39" s="664"/>
      <c r="AG39" s="664"/>
      <c r="AH39" s="664"/>
      <c r="AI39" s="664"/>
      <c r="AJ39" s="664"/>
      <c r="AK39" s="664"/>
      <c r="AL39" s="665" t="s">
        <v>122</v>
      </c>
      <c r="AM39" s="666"/>
      <c r="AN39" s="666"/>
      <c r="AO39" s="667"/>
      <c r="AQ39" s="723" t="s">
        <v>327</v>
      </c>
      <c r="AR39" s="724"/>
      <c r="AS39" s="724"/>
      <c r="AT39" s="724"/>
      <c r="AU39" s="724"/>
      <c r="AV39" s="724"/>
      <c r="AW39" s="724"/>
      <c r="AX39" s="724"/>
      <c r="AY39" s="725"/>
      <c r="AZ39" s="660" t="s">
        <v>122</v>
      </c>
      <c r="BA39" s="661"/>
      <c r="BB39" s="661"/>
      <c r="BC39" s="661"/>
      <c r="BD39" s="692"/>
      <c r="BE39" s="692"/>
      <c r="BF39" s="715"/>
      <c r="BG39" s="657" t="s">
        <v>328</v>
      </c>
      <c r="BH39" s="658"/>
      <c r="BI39" s="658"/>
      <c r="BJ39" s="658"/>
      <c r="BK39" s="658"/>
      <c r="BL39" s="658"/>
      <c r="BM39" s="658"/>
      <c r="BN39" s="658"/>
      <c r="BO39" s="658"/>
      <c r="BP39" s="658"/>
      <c r="BQ39" s="658"/>
      <c r="BR39" s="658"/>
      <c r="BS39" s="658"/>
      <c r="BT39" s="658"/>
      <c r="BU39" s="659"/>
      <c r="BV39" s="660">
        <v>5183</v>
      </c>
      <c r="BW39" s="661"/>
      <c r="BX39" s="661"/>
      <c r="BY39" s="661"/>
      <c r="BZ39" s="661"/>
      <c r="CA39" s="661"/>
      <c r="CB39" s="670"/>
      <c r="CD39" s="657" t="s">
        <v>329</v>
      </c>
      <c r="CE39" s="658"/>
      <c r="CF39" s="658"/>
      <c r="CG39" s="658"/>
      <c r="CH39" s="658"/>
      <c r="CI39" s="658"/>
      <c r="CJ39" s="658"/>
      <c r="CK39" s="658"/>
      <c r="CL39" s="658"/>
      <c r="CM39" s="658"/>
      <c r="CN39" s="658"/>
      <c r="CO39" s="658"/>
      <c r="CP39" s="658"/>
      <c r="CQ39" s="659"/>
      <c r="CR39" s="660">
        <v>798244</v>
      </c>
      <c r="CS39" s="692"/>
      <c r="CT39" s="692"/>
      <c r="CU39" s="692"/>
      <c r="CV39" s="692"/>
      <c r="CW39" s="692"/>
      <c r="CX39" s="692"/>
      <c r="CY39" s="693"/>
      <c r="CZ39" s="665">
        <v>9.1999999999999993</v>
      </c>
      <c r="DA39" s="690"/>
      <c r="DB39" s="690"/>
      <c r="DC39" s="694"/>
      <c r="DD39" s="669">
        <v>194669</v>
      </c>
      <c r="DE39" s="692"/>
      <c r="DF39" s="692"/>
      <c r="DG39" s="692"/>
      <c r="DH39" s="692"/>
      <c r="DI39" s="692"/>
      <c r="DJ39" s="692"/>
      <c r="DK39" s="693"/>
      <c r="DL39" s="669" t="s">
        <v>122</v>
      </c>
      <c r="DM39" s="692"/>
      <c r="DN39" s="692"/>
      <c r="DO39" s="692"/>
      <c r="DP39" s="692"/>
      <c r="DQ39" s="692"/>
      <c r="DR39" s="692"/>
      <c r="DS39" s="692"/>
      <c r="DT39" s="692"/>
      <c r="DU39" s="692"/>
      <c r="DV39" s="693"/>
      <c r="DW39" s="665" t="s">
        <v>122</v>
      </c>
      <c r="DX39" s="690"/>
      <c r="DY39" s="690"/>
      <c r="DZ39" s="690"/>
      <c r="EA39" s="690"/>
      <c r="EB39" s="690"/>
      <c r="EC39" s="691"/>
    </row>
    <row r="40" spans="2:133" ht="11.25" customHeight="1" x14ac:dyDescent="0.2">
      <c r="B40" s="657" t="s">
        <v>330</v>
      </c>
      <c r="C40" s="658"/>
      <c r="D40" s="658"/>
      <c r="E40" s="658"/>
      <c r="F40" s="658"/>
      <c r="G40" s="658"/>
      <c r="H40" s="658"/>
      <c r="I40" s="658"/>
      <c r="J40" s="658"/>
      <c r="K40" s="658"/>
      <c r="L40" s="658"/>
      <c r="M40" s="658"/>
      <c r="N40" s="658"/>
      <c r="O40" s="658"/>
      <c r="P40" s="658"/>
      <c r="Q40" s="659"/>
      <c r="R40" s="660" t="s">
        <v>122</v>
      </c>
      <c r="S40" s="661"/>
      <c r="T40" s="661"/>
      <c r="U40" s="661"/>
      <c r="V40" s="661"/>
      <c r="W40" s="661"/>
      <c r="X40" s="661"/>
      <c r="Y40" s="662"/>
      <c r="Z40" s="663" t="s">
        <v>122</v>
      </c>
      <c r="AA40" s="663"/>
      <c r="AB40" s="663"/>
      <c r="AC40" s="663"/>
      <c r="AD40" s="664" t="s">
        <v>122</v>
      </c>
      <c r="AE40" s="664"/>
      <c r="AF40" s="664"/>
      <c r="AG40" s="664"/>
      <c r="AH40" s="664"/>
      <c r="AI40" s="664"/>
      <c r="AJ40" s="664"/>
      <c r="AK40" s="664"/>
      <c r="AL40" s="665" t="s">
        <v>122</v>
      </c>
      <c r="AM40" s="666"/>
      <c r="AN40" s="666"/>
      <c r="AO40" s="667"/>
      <c r="AQ40" s="723" t="s">
        <v>331</v>
      </c>
      <c r="AR40" s="724"/>
      <c r="AS40" s="724"/>
      <c r="AT40" s="724"/>
      <c r="AU40" s="724"/>
      <c r="AV40" s="724"/>
      <c r="AW40" s="724"/>
      <c r="AX40" s="724"/>
      <c r="AY40" s="725"/>
      <c r="AZ40" s="660" t="s">
        <v>122</v>
      </c>
      <c r="BA40" s="661"/>
      <c r="BB40" s="661"/>
      <c r="BC40" s="661"/>
      <c r="BD40" s="692"/>
      <c r="BE40" s="692"/>
      <c r="BF40" s="715"/>
      <c r="BG40" s="708" t="s">
        <v>332</v>
      </c>
      <c r="BH40" s="709"/>
      <c r="BI40" s="709"/>
      <c r="BJ40" s="709"/>
      <c r="BK40" s="709"/>
      <c r="BL40" s="221"/>
      <c r="BM40" s="658" t="s">
        <v>333</v>
      </c>
      <c r="BN40" s="658"/>
      <c r="BO40" s="658"/>
      <c r="BP40" s="658"/>
      <c r="BQ40" s="658"/>
      <c r="BR40" s="658"/>
      <c r="BS40" s="658"/>
      <c r="BT40" s="658"/>
      <c r="BU40" s="659"/>
      <c r="BV40" s="660">
        <v>144</v>
      </c>
      <c r="BW40" s="661"/>
      <c r="BX40" s="661"/>
      <c r="BY40" s="661"/>
      <c r="BZ40" s="661"/>
      <c r="CA40" s="661"/>
      <c r="CB40" s="670"/>
      <c r="CD40" s="657" t="s">
        <v>334</v>
      </c>
      <c r="CE40" s="658"/>
      <c r="CF40" s="658"/>
      <c r="CG40" s="658"/>
      <c r="CH40" s="658"/>
      <c r="CI40" s="658"/>
      <c r="CJ40" s="658"/>
      <c r="CK40" s="658"/>
      <c r="CL40" s="658"/>
      <c r="CM40" s="658"/>
      <c r="CN40" s="658"/>
      <c r="CO40" s="658"/>
      <c r="CP40" s="658"/>
      <c r="CQ40" s="659"/>
      <c r="CR40" s="660">
        <v>15300</v>
      </c>
      <c r="CS40" s="661"/>
      <c r="CT40" s="661"/>
      <c r="CU40" s="661"/>
      <c r="CV40" s="661"/>
      <c r="CW40" s="661"/>
      <c r="CX40" s="661"/>
      <c r="CY40" s="662"/>
      <c r="CZ40" s="665">
        <v>0.2</v>
      </c>
      <c r="DA40" s="690"/>
      <c r="DB40" s="690"/>
      <c r="DC40" s="694"/>
      <c r="DD40" s="669" t="s">
        <v>122</v>
      </c>
      <c r="DE40" s="661"/>
      <c r="DF40" s="661"/>
      <c r="DG40" s="661"/>
      <c r="DH40" s="661"/>
      <c r="DI40" s="661"/>
      <c r="DJ40" s="661"/>
      <c r="DK40" s="662"/>
      <c r="DL40" s="669" t="s">
        <v>122</v>
      </c>
      <c r="DM40" s="661"/>
      <c r="DN40" s="661"/>
      <c r="DO40" s="661"/>
      <c r="DP40" s="661"/>
      <c r="DQ40" s="661"/>
      <c r="DR40" s="661"/>
      <c r="DS40" s="661"/>
      <c r="DT40" s="661"/>
      <c r="DU40" s="661"/>
      <c r="DV40" s="662"/>
      <c r="DW40" s="665" t="s">
        <v>122</v>
      </c>
      <c r="DX40" s="690"/>
      <c r="DY40" s="690"/>
      <c r="DZ40" s="690"/>
      <c r="EA40" s="690"/>
      <c r="EB40" s="690"/>
      <c r="EC40" s="691"/>
    </row>
    <row r="41" spans="2:133" ht="11.25" customHeight="1" x14ac:dyDescent="0.2">
      <c r="B41" s="681" t="s">
        <v>335</v>
      </c>
      <c r="C41" s="682"/>
      <c r="D41" s="682"/>
      <c r="E41" s="682"/>
      <c r="F41" s="682"/>
      <c r="G41" s="682"/>
      <c r="H41" s="682"/>
      <c r="I41" s="682"/>
      <c r="J41" s="682"/>
      <c r="K41" s="682"/>
      <c r="L41" s="682"/>
      <c r="M41" s="682"/>
      <c r="N41" s="682"/>
      <c r="O41" s="682"/>
      <c r="P41" s="682"/>
      <c r="Q41" s="683"/>
      <c r="R41" s="732">
        <v>9147470</v>
      </c>
      <c r="S41" s="733"/>
      <c r="T41" s="733"/>
      <c r="U41" s="733"/>
      <c r="V41" s="733"/>
      <c r="W41" s="733"/>
      <c r="X41" s="733"/>
      <c r="Y41" s="737"/>
      <c r="Z41" s="738">
        <v>100</v>
      </c>
      <c r="AA41" s="738"/>
      <c r="AB41" s="738"/>
      <c r="AC41" s="738"/>
      <c r="AD41" s="739">
        <v>5229020</v>
      </c>
      <c r="AE41" s="739"/>
      <c r="AF41" s="739"/>
      <c r="AG41" s="739"/>
      <c r="AH41" s="739"/>
      <c r="AI41" s="739"/>
      <c r="AJ41" s="739"/>
      <c r="AK41" s="739"/>
      <c r="AL41" s="740">
        <v>100</v>
      </c>
      <c r="AM41" s="720"/>
      <c r="AN41" s="720"/>
      <c r="AO41" s="741"/>
      <c r="AQ41" s="723" t="s">
        <v>336</v>
      </c>
      <c r="AR41" s="724"/>
      <c r="AS41" s="724"/>
      <c r="AT41" s="724"/>
      <c r="AU41" s="724"/>
      <c r="AV41" s="724"/>
      <c r="AW41" s="724"/>
      <c r="AX41" s="724"/>
      <c r="AY41" s="725"/>
      <c r="AZ41" s="660">
        <v>205483</v>
      </c>
      <c r="BA41" s="661"/>
      <c r="BB41" s="661"/>
      <c r="BC41" s="661"/>
      <c r="BD41" s="692"/>
      <c r="BE41" s="692"/>
      <c r="BF41" s="715"/>
      <c r="BG41" s="708"/>
      <c r="BH41" s="709"/>
      <c r="BI41" s="709"/>
      <c r="BJ41" s="709"/>
      <c r="BK41" s="709"/>
      <c r="BL41" s="221"/>
      <c r="BM41" s="658" t="s">
        <v>337</v>
      </c>
      <c r="BN41" s="658"/>
      <c r="BO41" s="658"/>
      <c r="BP41" s="658"/>
      <c r="BQ41" s="658"/>
      <c r="BR41" s="658"/>
      <c r="BS41" s="658"/>
      <c r="BT41" s="658"/>
      <c r="BU41" s="659"/>
      <c r="BV41" s="660" t="s">
        <v>122</v>
      </c>
      <c r="BW41" s="661"/>
      <c r="BX41" s="661"/>
      <c r="BY41" s="661"/>
      <c r="BZ41" s="661"/>
      <c r="CA41" s="661"/>
      <c r="CB41" s="670"/>
      <c r="CD41" s="657" t="s">
        <v>338</v>
      </c>
      <c r="CE41" s="658"/>
      <c r="CF41" s="658"/>
      <c r="CG41" s="658"/>
      <c r="CH41" s="658"/>
      <c r="CI41" s="658"/>
      <c r="CJ41" s="658"/>
      <c r="CK41" s="658"/>
      <c r="CL41" s="658"/>
      <c r="CM41" s="658"/>
      <c r="CN41" s="658"/>
      <c r="CO41" s="658"/>
      <c r="CP41" s="658"/>
      <c r="CQ41" s="659"/>
      <c r="CR41" s="660" t="s">
        <v>122</v>
      </c>
      <c r="CS41" s="692"/>
      <c r="CT41" s="692"/>
      <c r="CU41" s="692"/>
      <c r="CV41" s="692"/>
      <c r="CW41" s="692"/>
      <c r="CX41" s="692"/>
      <c r="CY41" s="693"/>
      <c r="CZ41" s="665" t="s">
        <v>122</v>
      </c>
      <c r="DA41" s="690"/>
      <c r="DB41" s="690"/>
      <c r="DC41" s="694"/>
      <c r="DD41" s="669" t="s">
        <v>122</v>
      </c>
      <c r="DE41" s="692"/>
      <c r="DF41" s="692"/>
      <c r="DG41" s="692"/>
      <c r="DH41" s="692"/>
      <c r="DI41" s="692"/>
      <c r="DJ41" s="692"/>
      <c r="DK41" s="693"/>
      <c r="DL41" s="743"/>
      <c r="DM41" s="744"/>
      <c r="DN41" s="744"/>
      <c r="DO41" s="744"/>
      <c r="DP41" s="744"/>
      <c r="DQ41" s="744"/>
      <c r="DR41" s="744"/>
      <c r="DS41" s="744"/>
      <c r="DT41" s="744"/>
      <c r="DU41" s="744"/>
      <c r="DV41" s="745"/>
      <c r="DW41" s="734"/>
      <c r="DX41" s="735"/>
      <c r="DY41" s="735"/>
      <c r="DZ41" s="735"/>
      <c r="EA41" s="735"/>
      <c r="EB41" s="735"/>
      <c r="EC41" s="736"/>
    </row>
    <row r="42" spans="2:133" ht="11.25" customHeight="1" x14ac:dyDescent="0.2">
      <c r="AQ42" s="729" t="s">
        <v>339</v>
      </c>
      <c r="AR42" s="730"/>
      <c r="AS42" s="730"/>
      <c r="AT42" s="730"/>
      <c r="AU42" s="730"/>
      <c r="AV42" s="730"/>
      <c r="AW42" s="730"/>
      <c r="AX42" s="730"/>
      <c r="AY42" s="731"/>
      <c r="AZ42" s="732">
        <v>673660</v>
      </c>
      <c r="BA42" s="733"/>
      <c r="BB42" s="733"/>
      <c r="BC42" s="733"/>
      <c r="BD42" s="719"/>
      <c r="BE42" s="719"/>
      <c r="BF42" s="721"/>
      <c r="BG42" s="710"/>
      <c r="BH42" s="711"/>
      <c r="BI42" s="711"/>
      <c r="BJ42" s="711"/>
      <c r="BK42" s="711"/>
      <c r="BL42" s="222"/>
      <c r="BM42" s="682" t="s">
        <v>340</v>
      </c>
      <c r="BN42" s="682"/>
      <c r="BO42" s="682"/>
      <c r="BP42" s="682"/>
      <c r="BQ42" s="682"/>
      <c r="BR42" s="682"/>
      <c r="BS42" s="682"/>
      <c r="BT42" s="682"/>
      <c r="BU42" s="683"/>
      <c r="BV42" s="732">
        <v>335</v>
      </c>
      <c r="BW42" s="733"/>
      <c r="BX42" s="733"/>
      <c r="BY42" s="733"/>
      <c r="BZ42" s="733"/>
      <c r="CA42" s="733"/>
      <c r="CB42" s="742"/>
      <c r="CD42" s="657" t="s">
        <v>341</v>
      </c>
      <c r="CE42" s="658"/>
      <c r="CF42" s="658"/>
      <c r="CG42" s="658"/>
      <c r="CH42" s="658"/>
      <c r="CI42" s="658"/>
      <c r="CJ42" s="658"/>
      <c r="CK42" s="658"/>
      <c r="CL42" s="658"/>
      <c r="CM42" s="658"/>
      <c r="CN42" s="658"/>
      <c r="CO42" s="658"/>
      <c r="CP42" s="658"/>
      <c r="CQ42" s="659"/>
      <c r="CR42" s="660">
        <v>702152</v>
      </c>
      <c r="CS42" s="692"/>
      <c r="CT42" s="692"/>
      <c r="CU42" s="692"/>
      <c r="CV42" s="692"/>
      <c r="CW42" s="692"/>
      <c r="CX42" s="692"/>
      <c r="CY42" s="693"/>
      <c r="CZ42" s="665">
        <v>8.1</v>
      </c>
      <c r="DA42" s="690"/>
      <c r="DB42" s="690"/>
      <c r="DC42" s="694"/>
      <c r="DD42" s="669">
        <v>147701</v>
      </c>
      <c r="DE42" s="692"/>
      <c r="DF42" s="692"/>
      <c r="DG42" s="692"/>
      <c r="DH42" s="692"/>
      <c r="DI42" s="692"/>
      <c r="DJ42" s="692"/>
      <c r="DK42" s="693"/>
      <c r="DL42" s="743"/>
      <c r="DM42" s="744"/>
      <c r="DN42" s="744"/>
      <c r="DO42" s="744"/>
      <c r="DP42" s="744"/>
      <c r="DQ42" s="744"/>
      <c r="DR42" s="744"/>
      <c r="DS42" s="744"/>
      <c r="DT42" s="744"/>
      <c r="DU42" s="744"/>
      <c r="DV42" s="745"/>
      <c r="DW42" s="734"/>
      <c r="DX42" s="735"/>
      <c r="DY42" s="735"/>
      <c r="DZ42" s="735"/>
      <c r="EA42" s="735"/>
      <c r="EB42" s="735"/>
      <c r="EC42" s="736"/>
    </row>
    <row r="43" spans="2:133" ht="11.25" customHeight="1" x14ac:dyDescent="0.2">
      <c r="B43" s="212" t="s">
        <v>342</v>
      </c>
      <c r="CD43" s="657" t="s">
        <v>343</v>
      </c>
      <c r="CE43" s="658"/>
      <c r="CF43" s="658"/>
      <c r="CG43" s="658"/>
      <c r="CH43" s="658"/>
      <c r="CI43" s="658"/>
      <c r="CJ43" s="658"/>
      <c r="CK43" s="658"/>
      <c r="CL43" s="658"/>
      <c r="CM43" s="658"/>
      <c r="CN43" s="658"/>
      <c r="CO43" s="658"/>
      <c r="CP43" s="658"/>
      <c r="CQ43" s="659"/>
      <c r="CR43" s="660">
        <v>26536</v>
      </c>
      <c r="CS43" s="692"/>
      <c r="CT43" s="692"/>
      <c r="CU43" s="692"/>
      <c r="CV43" s="692"/>
      <c r="CW43" s="692"/>
      <c r="CX43" s="692"/>
      <c r="CY43" s="693"/>
      <c r="CZ43" s="665">
        <v>0.3</v>
      </c>
      <c r="DA43" s="690"/>
      <c r="DB43" s="690"/>
      <c r="DC43" s="694"/>
      <c r="DD43" s="669">
        <v>26536</v>
      </c>
      <c r="DE43" s="692"/>
      <c r="DF43" s="692"/>
      <c r="DG43" s="692"/>
      <c r="DH43" s="692"/>
      <c r="DI43" s="692"/>
      <c r="DJ43" s="692"/>
      <c r="DK43" s="693"/>
      <c r="DL43" s="743"/>
      <c r="DM43" s="744"/>
      <c r="DN43" s="744"/>
      <c r="DO43" s="744"/>
      <c r="DP43" s="744"/>
      <c r="DQ43" s="744"/>
      <c r="DR43" s="744"/>
      <c r="DS43" s="744"/>
      <c r="DT43" s="744"/>
      <c r="DU43" s="744"/>
      <c r="DV43" s="745"/>
      <c r="DW43" s="734"/>
      <c r="DX43" s="735"/>
      <c r="DY43" s="735"/>
      <c r="DZ43" s="735"/>
      <c r="EA43" s="735"/>
      <c r="EB43" s="735"/>
      <c r="EC43" s="736"/>
    </row>
    <row r="44" spans="2:133" ht="11.25" customHeight="1" x14ac:dyDescent="0.2">
      <c r="B44" s="746" t="s">
        <v>344</v>
      </c>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746"/>
      <c r="AK44" s="746"/>
      <c r="AL44" s="746"/>
      <c r="AM44" s="746"/>
      <c r="AN44" s="746"/>
      <c r="AO44" s="746"/>
      <c r="AP44" s="746"/>
      <c r="AQ44" s="746"/>
      <c r="AR44" s="746"/>
      <c r="AS44" s="746"/>
      <c r="AT44" s="746"/>
      <c r="AU44" s="746"/>
      <c r="AV44" s="746"/>
      <c r="AW44" s="746"/>
      <c r="AX44" s="746"/>
      <c r="AY44" s="746"/>
      <c r="AZ44" s="746"/>
      <c r="BA44" s="746"/>
      <c r="BB44" s="746"/>
      <c r="BC44" s="746"/>
      <c r="BD44" s="746"/>
      <c r="BE44" s="746"/>
      <c r="BF44" s="746"/>
      <c r="BG44" s="746"/>
      <c r="BH44" s="746"/>
      <c r="BI44" s="746"/>
      <c r="BJ44" s="746"/>
      <c r="BK44" s="746"/>
      <c r="BL44" s="746"/>
      <c r="BM44" s="746"/>
      <c r="BN44" s="746"/>
      <c r="BO44" s="746"/>
      <c r="BP44" s="746"/>
      <c r="BQ44" s="746"/>
      <c r="BR44" s="746"/>
      <c r="BS44" s="746"/>
      <c r="BT44" s="746"/>
      <c r="BU44" s="746"/>
      <c r="BV44" s="746"/>
      <c r="BW44" s="746"/>
      <c r="BX44" s="746"/>
      <c r="BY44" s="746"/>
      <c r="BZ44" s="746"/>
      <c r="CA44" s="746"/>
      <c r="CB44" s="746"/>
      <c r="CC44" s="747"/>
      <c r="CD44" s="696" t="s">
        <v>292</v>
      </c>
      <c r="CE44" s="697"/>
      <c r="CF44" s="657" t="s">
        <v>345</v>
      </c>
      <c r="CG44" s="658"/>
      <c r="CH44" s="658"/>
      <c r="CI44" s="658"/>
      <c r="CJ44" s="658"/>
      <c r="CK44" s="658"/>
      <c r="CL44" s="658"/>
      <c r="CM44" s="658"/>
      <c r="CN44" s="658"/>
      <c r="CO44" s="658"/>
      <c r="CP44" s="658"/>
      <c r="CQ44" s="659"/>
      <c r="CR44" s="660">
        <v>642581</v>
      </c>
      <c r="CS44" s="661"/>
      <c r="CT44" s="661"/>
      <c r="CU44" s="661"/>
      <c r="CV44" s="661"/>
      <c r="CW44" s="661"/>
      <c r="CX44" s="661"/>
      <c r="CY44" s="662"/>
      <c r="CZ44" s="665">
        <v>7.4</v>
      </c>
      <c r="DA44" s="666"/>
      <c r="DB44" s="666"/>
      <c r="DC44" s="672"/>
      <c r="DD44" s="669">
        <v>141358</v>
      </c>
      <c r="DE44" s="661"/>
      <c r="DF44" s="661"/>
      <c r="DG44" s="661"/>
      <c r="DH44" s="661"/>
      <c r="DI44" s="661"/>
      <c r="DJ44" s="661"/>
      <c r="DK44" s="662"/>
      <c r="DL44" s="743"/>
      <c r="DM44" s="744"/>
      <c r="DN44" s="744"/>
      <c r="DO44" s="744"/>
      <c r="DP44" s="744"/>
      <c r="DQ44" s="744"/>
      <c r="DR44" s="744"/>
      <c r="DS44" s="744"/>
      <c r="DT44" s="744"/>
      <c r="DU44" s="744"/>
      <c r="DV44" s="745"/>
      <c r="DW44" s="734"/>
      <c r="DX44" s="735"/>
      <c r="DY44" s="735"/>
      <c r="DZ44" s="735"/>
      <c r="EA44" s="735"/>
      <c r="EB44" s="735"/>
      <c r="EC44" s="736"/>
    </row>
    <row r="45" spans="2:133" ht="11.25" customHeight="1" x14ac:dyDescent="0.2">
      <c r="B45" s="746" t="s">
        <v>346</v>
      </c>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c r="AR45" s="746"/>
      <c r="AS45" s="746"/>
      <c r="AT45" s="746"/>
      <c r="AU45" s="746"/>
      <c r="AV45" s="746"/>
      <c r="AW45" s="746"/>
      <c r="AX45" s="746"/>
      <c r="AY45" s="746"/>
      <c r="AZ45" s="746"/>
      <c r="BA45" s="746"/>
      <c r="BB45" s="746"/>
      <c r="BC45" s="746"/>
      <c r="BD45" s="746"/>
      <c r="BE45" s="746"/>
      <c r="BF45" s="746"/>
      <c r="BG45" s="746"/>
      <c r="BH45" s="746"/>
      <c r="BI45" s="746"/>
      <c r="BJ45" s="746"/>
      <c r="BK45" s="746"/>
      <c r="BL45" s="746"/>
      <c r="BM45" s="746"/>
      <c r="BN45" s="746"/>
      <c r="BO45" s="746"/>
      <c r="BP45" s="746"/>
      <c r="BQ45" s="746"/>
      <c r="BR45" s="746"/>
      <c r="BS45" s="746"/>
      <c r="BT45" s="746"/>
      <c r="BU45" s="746"/>
      <c r="BV45" s="746"/>
      <c r="BW45" s="746"/>
      <c r="BX45" s="746"/>
      <c r="BY45" s="746"/>
      <c r="BZ45" s="746"/>
      <c r="CA45" s="746"/>
      <c r="CB45" s="746"/>
      <c r="CC45" s="747"/>
      <c r="CD45" s="698"/>
      <c r="CE45" s="699"/>
      <c r="CF45" s="657" t="s">
        <v>347</v>
      </c>
      <c r="CG45" s="658"/>
      <c r="CH45" s="658"/>
      <c r="CI45" s="658"/>
      <c r="CJ45" s="658"/>
      <c r="CK45" s="658"/>
      <c r="CL45" s="658"/>
      <c r="CM45" s="658"/>
      <c r="CN45" s="658"/>
      <c r="CO45" s="658"/>
      <c r="CP45" s="658"/>
      <c r="CQ45" s="659"/>
      <c r="CR45" s="660">
        <v>366190</v>
      </c>
      <c r="CS45" s="692"/>
      <c r="CT45" s="692"/>
      <c r="CU45" s="692"/>
      <c r="CV45" s="692"/>
      <c r="CW45" s="692"/>
      <c r="CX45" s="692"/>
      <c r="CY45" s="693"/>
      <c r="CZ45" s="665">
        <v>4.2</v>
      </c>
      <c r="DA45" s="690"/>
      <c r="DB45" s="690"/>
      <c r="DC45" s="694"/>
      <c r="DD45" s="669">
        <v>22751</v>
      </c>
      <c r="DE45" s="692"/>
      <c r="DF45" s="692"/>
      <c r="DG45" s="692"/>
      <c r="DH45" s="692"/>
      <c r="DI45" s="692"/>
      <c r="DJ45" s="692"/>
      <c r="DK45" s="693"/>
      <c r="DL45" s="743"/>
      <c r="DM45" s="744"/>
      <c r="DN45" s="744"/>
      <c r="DO45" s="744"/>
      <c r="DP45" s="744"/>
      <c r="DQ45" s="744"/>
      <c r="DR45" s="744"/>
      <c r="DS45" s="744"/>
      <c r="DT45" s="744"/>
      <c r="DU45" s="744"/>
      <c r="DV45" s="745"/>
      <c r="DW45" s="734"/>
      <c r="DX45" s="735"/>
      <c r="DY45" s="735"/>
      <c r="DZ45" s="735"/>
      <c r="EA45" s="735"/>
      <c r="EB45" s="735"/>
      <c r="EC45" s="736"/>
    </row>
    <row r="46" spans="2:133" ht="11.25" customHeight="1" x14ac:dyDescent="0.2">
      <c r="B46" s="223"/>
      <c r="CD46" s="698"/>
      <c r="CE46" s="699"/>
      <c r="CF46" s="657" t="s">
        <v>348</v>
      </c>
      <c r="CG46" s="658"/>
      <c r="CH46" s="658"/>
      <c r="CI46" s="658"/>
      <c r="CJ46" s="658"/>
      <c r="CK46" s="658"/>
      <c r="CL46" s="658"/>
      <c r="CM46" s="658"/>
      <c r="CN46" s="658"/>
      <c r="CO46" s="658"/>
      <c r="CP46" s="658"/>
      <c r="CQ46" s="659"/>
      <c r="CR46" s="660">
        <v>220928</v>
      </c>
      <c r="CS46" s="661"/>
      <c r="CT46" s="661"/>
      <c r="CU46" s="661"/>
      <c r="CV46" s="661"/>
      <c r="CW46" s="661"/>
      <c r="CX46" s="661"/>
      <c r="CY46" s="662"/>
      <c r="CZ46" s="665">
        <v>2.5</v>
      </c>
      <c r="DA46" s="666"/>
      <c r="DB46" s="666"/>
      <c r="DC46" s="672"/>
      <c r="DD46" s="669">
        <v>113444</v>
      </c>
      <c r="DE46" s="661"/>
      <c r="DF46" s="661"/>
      <c r="DG46" s="661"/>
      <c r="DH46" s="661"/>
      <c r="DI46" s="661"/>
      <c r="DJ46" s="661"/>
      <c r="DK46" s="662"/>
      <c r="DL46" s="743"/>
      <c r="DM46" s="744"/>
      <c r="DN46" s="744"/>
      <c r="DO46" s="744"/>
      <c r="DP46" s="744"/>
      <c r="DQ46" s="744"/>
      <c r="DR46" s="744"/>
      <c r="DS46" s="744"/>
      <c r="DT46" s="744"/>
      <c r="DU46" s="744"/>
      <c r="DV46" s="745"/>
      <c r="DW46" s="734"/>
      <c r="DX46" s="735"/>
      <c r="DY46" s="735"/>
      <c r="DZ46" s="735"/>
      <c r="EA46" s="735"/>
      <c r="EB46" s="735"/>
      <c r="EC46" s="736"/>
    </row>
    <row r="47" spans="2:133" ht="11.25" customHeight="1" x14ac:dyDescent="0.2">
      <c r="B47" s="223"/>
      <c r="CD47" s="698"/>
      <c r="CE47" s="699"/>
      <c r="CF47" s="657" t="s">
        <v>349</v>
      </c>
      <c r="CG47" s="658"/>
      <c r="CH47" s="658"/>
      <c r="CI47" s="658"/>
      <c r="CJ47" s="658"/>
      <c r="CK47" s="658"/>
      <c r="CL47" s="658"/>
      <c r="CM47" s="658"/>
      <c r="CN47" s="658"/>
      <c r="CO47" s="658"/>
      <c r="CP47" s="658"/>
      <c r="CQ47" s="659"/>
      <c r="CR47" s="660">
        <v>59571</v>
      </c>
      <c r="CS47" s="692"/>
      <c r="CT47" s="692"/>
      <c r="CU47" s="692"/>
      <c r="CV47" s="692"/>
      <c r="CW47" s="692"/>
      <c r="CX47" s="692"/>
      <c r="CY47" s="693"/>
      <c r="CZ47" s="665">
        <v>0.7</v>
      </c>
      <c r="DA47" s="690"/>
      <c r="DB47" s="690"/>
      <c r="DC47" s="694"/>
      <c r="DD47" s="669">
        <v>6343</v>
      </c>
      <c r="DE47" s="692"/>
      <c r="DF47" s="692"/>
      <c r="DG47" s="692"/>
      <c r="DH47" s="692"/>
      <c r="DI47" s="692"/>
      <c r="DJ47" s="692"/>
      <c r="DK47" s="693"/>
      <c r="DL47" s="743"/>
      <c r="DM47" s="744"/>
      <c r="DN47" s="744"/>
      <c r="DO47" s="744"/>
      <c r="DP47" s="744"/>
      <c r="DQ47" s="744"/>
      <c r="DR47" s="744"/>
      <c r="DS47" s="744"/>
      <c r="DT47" s="744"/>
      <c r="DU47" s="744"/>
      <c r="DV47" s="745"/>
      <c r="DW47" s="734"/>
      <c r="DX47" s="735"/>
      <c r="DY47" s="735"/>
      <c r="DZ47" s="735"/>
      <c r="EA47" s="735"/>
      <c r="EB47" s="735"/>
      <c r="EC47" s="736"/>
    </row>
    <row r="48" spans="2:133" ht="11" x14ac:dyDescent="0.2">
      <c r="B48" s="223"/>
      <c r="CD48" s="700"/>
      <c r="CE48" s="701"/>
      <c r="CF48" s="657" t="s">
        <v>350</v>
      </c>
      <c r="CG48" s="658"/>
      <c r="CH48" s="658"/>
      <c r="CI48" s="658"/>
      <c r="CJ48" s="658"/>
      <c r="CK48" s="658"/>
      <c r="CL48" s="658"/>
      <c r="CM48" s="658"/>
      <c r="CN48" s="658"/>
      <c r="CO48" s="658"/>
      <c r="CP48" s="658"/>
      <c r="CQ48" s="659"/>
      <c r="CR48" s="660" t="s">
        <v>122</v>
      </c>
      <c r="CS48" s="661"/>
      <c r="CT48" s="661"/>
      <c r="CU48" s="661"/>
      <c r="CV48" s="661"/>
      <c r="CW48" s="661"/>
      <c r="CX48" s="661"/>
      <c r="CY48" s="662"/>
      <c r="CZ48" s="665" t="s">
        <v>122</v>
      </c>
      <c r="DA48" s="666"/>
      <c r="DB48" s="666"/>
      <c r="DC48" s="672"/>
      <c r="DD48" s="669" t="s">
        <v>122</v>
      </c>
      <c r="DE48" s="661"/>
      <c r="DF48" s="661"/>
      <c r="DG48" s="661"/>
      <c r="DH48" s="661"/>
      <c r="DI48" s="661"/>
      <c r="DJ48" s="661"/>
      <c r="DK48" s="662"/>
      <c r="DL48" s="743"/>
      <c r="DM48" s="744"/>
      <c r="DN48" s="744"/>
      <c r="DO48" s="744"/>
      <c r="DP48" s="744"/>
      <c r="DQ48" s="744"/>
      <c r="DR48" s="744"/>
      <c r="DS48" s="744"/>
      <c r="DT48" s="744"/>
      <c r="DU48" s="744"/>
      <c r="DV48" s="745"/>
      <c r="DW48" s="734"/>
      <c r="DX48" s="735"/>
      <c r="DY48" s="735"/>
      <c r="DZ48" s="735"/>
      <c r="EA48" s="735"/>
      <c r="EB48" s="735"/>
      <c r="EC48" s="736"/>
    </row>
    <row r="49" spans="2:133" ht="11.25" customHeight="1" x14ac:dyDescent="0.2">
      <c r="B49" s="223"/>
      <c r="CD49" s="681" t="s">
        <v>351</v>
      </c>
      <c r="CE49" s="682"/>
      <c r="CF49" s="682"/>
      <c r="CG49" s="682"/>
      <c r="CH49" s="682"/>
      <c r="CI49" s="682"/>
      <c r="CJ49" s="682"/>
      <c r="CK49" s="682"/>
      <c r="CL49" s="682"/>
      <c r="CM49" s="682"/>
      <c r="CN49" s="682"/>
      <c r="CO49" s="682"/>
      <c r="CP49" s="682"/>
      <c r="CQ49" s="683"/>
      <c r="CR49" s="732">
        <v>8708012</v>
      </c>
      <c r="CS49" s="719"/>
      <c r="CT49" s="719"/>
      <c r="CU49" s="719"/>
      <c r="CV49" s="719"/>
      <c r="CW49" s="719"/>
      <c r="CX49" s="719"/>
      <c r="CY49" s="748"/>
      <c r="CZ49" s="740">
        <v>100</v>
      </c>
      <c r="DA49" s="749"/>
      <c r="DB49" s="749"/>
      <c r="DC49" s="750"/>
      <c r="DD49" s="751">
        <v>6319433</v>
      </c>
      <c r="DE49" s="719"/>
      <c r="DF49" s="719"/>
      <c r="DG49" s="719"/>
      <c r="DH49" s="719"/>
      <c r="DI49" s="719"/>
      <c r="DJ49" s="719"/>
      <c r="DK49" s="748"/>
      <c r="DL49" s="752"/>
      <c r="DM49" s="753"/>
      <c r="DN49" s="753"/>
      <c r="DO49" s="753"/>
      <c r="DP49" s="753"/>
      <c r="DQ49" s="753"/>
      <c r="DR49" s="753"/>
      <c r="DS49" s="753"/>
      <c r="DT49" s="753"/>
      <c r="DU49" s="753"/>
      <c r="DV49" s="754"/>
      <c r="DW49" s="755"/>
      <c r="DX49" s="756"/>
      <c r="DY49" s="756"/>
      <c r="DZ49" s="756"/>
      <c r="EA49" s="756"/>
      <c r="EB49" s="756"/>
      <c r="EC49" s="757"/>
    </row>
  </sheetData>
  <sheetProtection algorithmName="SHA-512" hashValue="8BpnUcwBhygTbJTDl54Lc8N0tmnMh4eQlNu+f1DYFaNPGrQWMhT53ZCJSGFaBvBFEXhzLAhfIqlie/nTic7pew==" saltValue="CdDcSL0i5WNMChCT30ru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9" customWidth="1"/>
    <col min="131" max="131" width="1.63281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758" t="s">
        <v>352</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59" t="s">
        <v>353</v>
      </c>
      <c r="DK2" s="760"/>
      <c r="DL2" s="760"/>
      <c r="DM2" s="760"/>
      <c r="DN2" s="760"/>
      <c r="DO2" s="761"/>
      <c r="DP2" s="226"/>
      <c r="DQ2" s="759" t="s">
        <v>354</v>
      </c>
      <c r="DR2" s="760"/>
      <c r="DS2" s="760"/>
      <c r="DT2" s="760"/>
      <c r="DU2" s="760"/>
      <c r="DV2" s="760"/>
      <c r="DW2" s="760"/>
      <c r="DX2" s="760"/>
      <c r="DY2" s="760"/>
      <c r="DZ2" s="761"/>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762" t="s">
        <v>355</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0"/>
      <c r="BA4" s="230"/>
      <c r="BB4" s="230"/>
      <c r="BC4" s="230"/>
      <c r="BD4" s="230"/>
      <c r="BE4" s="231"/>
      <c r="BF4" s="231"/>
      <c r="BG4" s="231"/>
      <c r="BH4" s="231"/>
      <c r="BI4" s="231"/>
      <c r="BJ4" s="231"/>
      <c r="BK4" s="231"/>
      <c r="BL4" s="231"/>
      <c r="BM4" s="231"/>
      <c r="BN4" s="231"/>
      <c r="BO4" s="231"/>
      <c r="BP4" s="231"/>
      <c r="BQ4" s="763" t="s">
        <v>356</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2"/>
    </row>
    <row r="5" spans="1:131" s="233" customFormat="1" ht="26.25" customHeight="1" x14ac:dyDescent="0.2">
      <c r="A5" s="764" t="s">
        <v>357</v>
      </c>
      <c r="B5" s="765"/>
      <c r="C5" s="765"/>
      <c r="D5" s="765"/>
      <c r="E5" s="765"/>
      <c r="F5" s="765"/>
      <c r="G5" s="765"/>
      <c r="H5" s="765"/>
      <c r="I5" s="765"/>
      <c r="J5" s="765"/>
      <c r="K5" s="765"/>
      <c r="L5" s="765"/>
      <c r="M5" s="765"/>
      <c r="N5" s="765"/>
      <c r="O5" s="765"/>
      <c r="P5" s="766"/>
      <c r="Q5" s="770" t="s">
        <v>358</v>
      </c>
      <c r="R5" s="771"/>
      <c r="S5" s="771"/>
      <c r="T5" s="771"/>
      <c r="U5" s="772"/>
      <c r="V5" s="770" t="s">
        <v>359</v>
      </c>
      <c r="W5" s="771"/>
      <c r="X5" s="771"/>
      <c r="Y5" s="771"/>
      <c r="Z5" s="772"/>
      <c r="AA5" s="770" t="s">
        <v>360</v>
      </c>
      <c r="AB5" s="771"/>
      <c r="AC5" s="771"/>
      <c r="AD5" s="771"/>
      <c r="AE5" s="771"/>
      <c r="AF5" s="776" t="s">
        <v>361</v>
      </c>
      <c r="AG5" s="771"/>
      <c r="AH5" s="771"/>
      <c r="AI5" s="771"/>
      <c r="AJ5" s="777"/>
      <c r="AK5" s="771" t="s">
        <v>362</v>
      </c>
      <c r="AL5" s="771"/>
      <c r="AM5" s="771"/>
      <c r="AN5" s="771"/>
      <c r="AO5" s="772"/>
      <c r="AP5" s="770" t="s">
        <v>363</v>
      </c>
      <c r="AQ5" s="771"/>
      <c r="AR5" s="771"/>
      <c r="AS5" s="771"/>
      <c r="AT5" s="772"/>
      <c r="AU5" s="770" t="s">
        <v>364</v>
      </c>
      <c r="AV5" s="771"/>
      <c r="AW5" s="771"/>
      <c r="AX5" s="771"/>
      <c r="AY5" s="777"/>
      <c r="AZ5" s="230"/>
      <c r="BA5" s="230"/>
      <c r="BB5" s="230"/>
      <c r="BC5" s="230"/>
      <c r="BD5" s="230"/>
      <c r="BE5" s="231"/>
      <c r="BF5" s="231"/>
      <c r="BG5" s="231"/>
      <c r="BH5" s="231"/>
      <c r="BI5" s="231"/>
      <c r="BJ5" s="231"/>
      <c r="BK5" s="231"/>
      <c r="BL5" s="231"/>
      <c r="BM5" s="231"/>
      <c r="BN5" s="231"/>
      <c r="BO5" s="231"/>
      <c r="BP5" s="231"/>
      <c r="BQ5" s="764" t="s">
        <v>365</v>
      </c>
      <c r="BR5" s="765"/>
      <c r="BS5" s="765"/>
      <c r="BT5" s="765"/>
      <c r="BU5" s="765"/>
      <c r="BV5" s="765"/>
      <c r="BW5" s="765"/>
      <c r="BX5" s="765"/>
      <c r="BY5" s="765"/>
      <c r="BZ5" s="765"/>
      <c r="CA5" s="765"/>
      <c r="CB5" s="765"/>
      <c r="CC5" s="765"/>
      <c r="CD5" s="765"/>
      <c r="CE5" s="765"/>
      <c r="CF5" s="765"/>
      <c r="CG5" s="766"/>
      <c r="CH5" s="770" t="s">
        <v>366</v>
      </c>
      <c r="CI5" s="771"/>
      <c r="CJ5" s="771"/>
      <c r="CK5" s="771"/>
      <c r="CL5" s="772"/>
      <c r="CM5" s="770" t="s">
        <v>367</v>
      </c>
      <c r="CN5" s="771"/>
      <c r="CO5" s="771"/>
      <c r="CP5" s="771"/>
      <c r="CQ5" s="772"/>
      <c r="CR5" s="770" t="s">
        <v>368</v>
      </c>
      <c r="CS5" s="771"/>
      <c r="CT5" s="771"/>
      <c r="CU5" s="771"/>
      <c r="CV5" s="772"/>
      <c r="CW5" s="770" t="s">
        <v>369</v>
      </c>
      <c r="CX5" s="771"/>
      <c r="CY5" s="771"/>
      <c r="CZ5" s="771"/>
      <c r="DA5" s="772"/>
      <c r="DB5" s="770" t="s">
        <v>370</v>
      </c>
      <c r="DC5" s="771"/>
      <c r="DD5" s="771"/>
      <c r="DE5" s="771"/>
      <c r="DF5" s="772"/>
      <c r="DG5" s="800" t="s">
        <v>371</v>
      </c>
      <c r="DH5" s="801"/>
      <c r="DI5" s="801"/>
      <c r="DJ5" s="801"/>
      <c r="DK5" s="802"/>
      <c r="DL5" s="800" t="s">
        <v>372</v>
      </c>
      <c r="DM5" s="801"/>
      <c r="DN5" s="801"/>
      <c r="DO5" s="801"/>
      <c r="DP5" s="802"/>
      <c r="DQ5" s="770" t="s">
        <v>373</v>
      </c>
      <c r="DR5" s="771"/>
      <c r="DS5" s="771"/>
      <c r="DT5" s="771"/>
      <c r="DU5" s="772"/>
      <c r="DV5" s="770" t="s">
        <v>364</v>
      </c>
      <c r="DW5" s="771"/>
      <c r="DX5" s="771"/>
      <c r="DY5" s="771"/>
      <c r="DZ5" s="777"/>
      <c r="EA5" s="232"/>
    </row>
    <row r="6" spans="1:131" s="233" customFormat="1" ht="26.25" customHeight="1" thickBot="1" x14ac:dyDescent="0.25">
      <c r="A6" s="767"/>
      <c r="B6" s="768"/>
      <c r="C6" s="768"/>
      <c r="D6" s="768"/>
      <c r="E6" s="768"/>
      <c r="F6" s="768"/>
      <c r="G6" s="768"/>
      <c r="H6" s="768"/>
      <c r="I6" s="768"/>
      <c r="J6" s="768"/>
      <c r="K6" s="768"/>
      <c r="L6" s="768"/>
      <c r="M6" s="768"/>
      <c r="N6" s="768"/>
      <c r="O6" s="768"/>
      <c r="P6" s="769"/>
      <c r="Q6" s="773"/>
      <c r="R6" s="774"/>
      <c r="S6" s="774"/>
      <c r="T6" s="774"/>
      <c r="U6" s="775"/>
      <c r="V6" s="773"/>
      <c r="W6" s="774"/>
      <c r="X6" s="774"/>
      <c r="Y6" s="774"/>
      <c r="Z6" s="775"/>
      <c r="AA6" s="773"/>
      <c r="AB6" s="774"/>
      <c r="AC6" s="774"/>
      <c r="AD6" s="774"/>
      <c r="AE6" s="774"/>
      <c r="AF6" s="778"/>
      <c r="AG6" s="774"/>
      <c r="AH6" s="774"/>
      <c r="AI6" s="774"/>
      <c r="AJ6" s="779"/>
      <c r="AK6" s="774"/>
      <c r="AL6" s="774"/>
      <c r="AM6" s="774"/>
      <c r="AN6" s="774"/>
      <c r="AO6" s="775"/>
      <c r="AP6" s="773"/>
      <c r="AQ6" s="774"/>
      <c r="AR6" s="774"/>
      <c r="AS6" s="774"/>
      <c r="AT6" s="775"/>
      <c r="AU6" s="773"/>
      <c r="AV6" s="774"/>
      <c r="AW6" s="774"/>
      <c r="AX6" s="774"/>
      <c r="AY6" s="779"/>
      <c r="AZ6" s="230"/>
      <c r="BA6" s="230"/>
      <c r="BB6" s="230"/>
      <c r="BC6" s="230"/>
      <c r="BD6" s="230"/>
      <c r="BE6" s="231"/>
      <c r="BF6" s="231"/>
      <c r="BG6" s="231"/>
      <c r="BH6" s="231"/>
      <c r="BI6" s="231"/>
      <c r="BJ6" s="231"/>
      <c r="BK6" s="231"/>
      <c r="BL6" s="231"/>
      <c r="BM6" s="231"/>
      <c r="BN6" s="231"/>
      <c r="BO6" s="231"/>
      <c r="BP6" s="231"/>
      <c r="BQ6" s="767"/>
      <c r="BR6" s="768"/>
      <c r="BS6" s="768"/>
      <c r="BT6" s="768"/>
      <c r="BU6" s="768"/>
      <c r="BV6" s="768"/>
      <c r="BW6" s="768"/>
      <c r="BX6" s="768"/>
      <c r="BY6" s="768"/>
      <c r="BZ6" s="768"/>
      <c r="CA6" s="768"/>
      <c r="CB6" s="768"/>
      <c r="CC6" s="768"/>
      <c r="CD6" s="768"/>
      <c r="CE6" s="768"/>
      <c r="CF6" s="768"/>
      <c r="CG6" s="769"/>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803"/>
      <c r="DH6" s="804"/>
      <c r="DI6" s="804"/>
      <c r="DJ6" s="804"/>
      <c r="DK6" s="805"/>
      <c r="DL6" s="803"/>
      <c r="DM6" s="804"/>
      <c r="DN6" s="804"/>
      <c r="DO6" s="804"/>
      <c r="DP6" s="805"/>
      <c r="DQ6" s="773"/>
      <c r="DR6" s="774"/>
      <c r="DS6" s="774"/>
      <c r="DT6" s="774"/>
      <c r="DU6" s="775"/>
      <c r="DV6" s="773"/>
      <c r="DW6" s="774"/>
      <c r="DX6" s="774"/>
      <c r="DY6" s="774"/>
      <c r="DZ6" s="779"/>
      <c r="EA6" s="232"/>
    </row>
    <row r="7" spans="1:131" s="233" customFormat="1" ht="26.25" customHeight="1" thickTop="1" x14ac:dyDescent="0.2">
      <c r="A7" s="234">
        <v>1</v>
      </c>
      <c r="B7" s="786" t="s">
        <v>374</v>
      </c>
      <c r="C7" s="787"/>
      <c r="D7" s="787"/>
      <c r="E7" s="787"/>
      <c r="F7" s="787"/>
      <c r="G7" s="787"/>
      <c r="H7" s="787"/>
      <c r="I7" s="787"/>
      <c r="J7" s="787"/>
      <c r="K7" s="787"/>
      <c r="L7" s="787"/>
      <c r="M7" s="787"/>
      <c r="N7" s="787"/>
      <c r="O7" s="787"/>
      <c r="P7" s="788"/>
      <c r="Q7" s="789">
        <v>9147</v>
      </c>
      <c r="R7" s="790"/>
      <c r="S7" s="790"/>
      <c r="T7" s="790"/>
      <c r="U7" s="790"/>
      <c r="V7" s="790">
        <v>8708</v>
      </c>
      <c r="W7" s="790"/>
      <c r="X7" s="790"/>
      <c r="Y7" s="790"/>
      <c r="Z7" s="790"/>
      <c r="AA7" s="790">
        <f>+Q7-V7</f>
        <v>439</v>
      </c>
      <c r="AB7" s="790"/>
      <c r="AC7" s="790"/>
      <c r="AD7" s="790"/>
      <c r="AE7" s="791"/>
      <c r="AF7" s="792">
        <v>425</v>
      </c>
      <c r="AG7" s="793"/>
      <c r="AH7" s="793"/>
      <c r="AI7" s="793"/>
      <c r="AJ7" s="794"/>
      <c r="AK7" s="795">
        <v>571</v>
      </c>
      <c r="AL7" s="796"/>
      <c r="AM7" s="796"/>
      <c r="AN7" s="796"/>
      <c r="AO7" s="796"/>
      <c r="AP7" s="796">
        <v>6357</v>
      </c>
      <c r="AQ7" s="796"/>
      <c r="AR7" s="796"/>
      <c r="AS7" s="796"/>
      <c r="AT7" s="796"/>
      <c r="AU7" s="797"/>
      <c r="AV7" s="797"/>
      <c r="AW7" s="797"/>
      <c r="AX7" s="797"/>
      <c r="AY7" s="798"/>
      <c r="AZ7" s="230"/>
      <c r="BA7" s="230"/>
      <c r="BB7" s="230"/>
      <c r="BC7" s="230"/>
      <c r="BD7" s="230"/>
      <c r="BE7" s="231"/>
      <c r="BF7" s="231"/>
      <c r="BG7" s="231"/>
      <c r="BH7" s="231"/>
      <c r="BI7" s="231"/>
      <c r="BJ7" s="231"/>
      <c r="BK7" s="231"/>
      <c r="BL7" s="231"/>
      <c r="BM7" s="231"/>
      <c r="BN7" s="231"/>
      <c r="BO7" s="231"/>
      <c r="BP7" s="231"/>
      <c r="BQ7" s="234">
        <v>1</v>
      </c>
      <c r="BR7" s="235"/>
      <c r="BS7" s="783"/>
      <c r="BT7" s="784"/>
      <c r="BU7" s="784"/>
      <c r="BV7" s="784"/>
      <c r="BW7" s="784"/>
      <c r="BX7" s="784"/>
      <c r="BY7" s="784"/>
      <c r="BZ7" s="784"/>
      <c r="CA7" s="784"/>
      <c r="CB7" s="784"/>
      <c r="CC7" s="784"/>
      <c r="CD7" s="784"/>
      <c r="CE7" s="784"/>
      <c r="CF7" s="784"/>
      <c r="CG7" s="799"/>
      <c r="CH7" s="780"/>
      <c r="CI7" s="781"/>
      <c r="CJ7" s="781"/>
      <c r="CK7" s="781"/>
      <c r="CL7" s="782"/>
      <c r="CM7" s="780"/>
      <c r="CN7" s="781"/>
      <c r="CO7" s="781"/>
      <c r="CP7" s="781"/>
      <c r="CQ7" s="782"/>
      <c r="CR7" s="780"/>
      <c r="CS7" s="781"/>
      <c r="CT7" s="781"/>
      <c r="CU7" s="781"/>
      <c r="CV7" s="782"/>
      <c r="CW7" s="780"/>
      <c r="CX7" s="781"/>
      <c r="CY7" s="781"/>
      <c r="CZ7" s="781"/>
      <c r="DA7" s="782"/>
      <c r="DB7" s="780"/>
      <c r="DC7" s="781"/>
      <c r="DD7" s="781"/>
      <c r="DE7" s="781"/>
      <c r="DF7" s="782"/>
      <c r="DG7" s="780"/>
      <c r="DH7" s="781"/>
      <c r="DI7" s="781"/>
      <c r="DJ7" s="781"/>
      <c r="DK7" s="782"/>
      <c r="DL7" s="780"/>
      <c r="DM7" s="781"/>
      <c r="DN7" s="781"/>
      <c r="DO7" s="781"/>
      <c r="DP7" s="782"/>
      <c r="DQ7" s="780"/>
      <c r="DR7" s="781"/>
      <c r="DS7" s="781"/>
      <c r="DT7" s="781"/>
      <c r="DU7" s="782"/>
      <c r="DV7" s="783"/>
      <c r="DW7" s="784"/>
      <c r="DX7" s="784"/>
      <c r="DY7" s="784"/>
      <c r="DZ7" s="785"/>
      <c r="EA7" s="232"/>
    </row>
    <row r="8" spans="1:131" s="233" customFormat="1" ht="26.25" customHeight="1" x14ac:dyDescent="0.2">
      <c r="A8" s="236">
        <v>2</v>
      </c>
      <c r="B8" s="817"/>
      <c r="C8" s="818"/>
      <c r="D8" s="818"/>
      <c r="E8" s="818"/>
      <c r="F8" s="818"/>
      <c r="G8" s="818"/>
      <c r="H8" s="818"/>
      <c r="I8" s="818"/>
      <c r="J8" s="818"/>
      <c r="K8" s="818"/>
      <c r="L8" s="818"/>
      <c r="M8" s="818"/>
      <c r="N8" s="818"/>
      <c r="O8" s="818"/>
      <c r="P8" s="819"/>
      <c r="Q8" s="820"/>
      <c r="R8" s="821"/>
      <c r="S8" s="821"/>
      <c r="T8" s="821"/>
      <c r="U8" s="821"/>
      <c r="V8" s="821"/>
      <c r="W8" s="821"/>
      <c r="X8" s="821"/>
      <c r="Y8" s="821"/>
      <c r="Z8" s="821"/>
      <c r="AA8" s="821"/>
      <c r="AB8" s="821"/>
      <c r="AC8" s="821"/>
      <c r="AD8" s="821"/>
      <c r="AE8" s="822"/>
      <c r="AF8" s="823"/>
      <c r="AG8" s="824"/>
      <c r="AH8" s="824"/>
      <c r="AI8" s="824"/>
      <c r="AJ8" s="825"/>
      <c r="AK8" s="806"/>
      <c r="AL8" s="807"/>
      <c r="AM8" s="807"/>
      <c r="AN8" s="807"/>
      <c r="AO8" s="807"/>
      <c r="AP8" s="807"/>
      <c r="AQ8" s="807"/>
      <c r="AR8" s="807"/>
      <c r="AS8" s="807"/>
      <c r="AT8" s="807"/>
      <c r="AU8" s="808"/>
      <c r="AV8" s="808"/>
      <c r="AW8" s="808"/>
      <c r="AX8" s="808"/>
      <c r="AY8" s="809"/>
      <c r="AZ8" s="230"/>
      <c r="BA8" s="230"/>
      <c r="BB8" s="230"/>
      <c r="BC8" s="230"/>
      <c r="BD8" s="230"/>
      <c r="BE8" s="231"/>
      <c r="BF8" s="231"/>
      <c r="BG8" s="231"/>
      <c r="BH8" s="231"/>
      <c r="BI8" s="231"/>
      <c r="BJ8" s="231"/>
      <c r="BK8" s="231"/>
      <c r="BL8" s="231"/>
      <c r="BM8" s="231"/>
      <c r="BN8" s="231"/>
      <c r="BO8" s="231"/>
      <c r="BP8" s="231"/>
      <c r="BQ8" s="236">
        <v>2</v>
      </c>
      <c r="BR8" s="237"/>
      <c r="BS8" s="810"/>
      <c r="BT8" s="811"/>
      <c r="BU8" s="811"/>
      <c r="BV8" s="811"/>
      <c r="BW8" s="811"/>
      <c r="BX8" s="811"/>
      <c r="BY8" s="811"/>
      <c r="BZ8" s="811"/>
      <c r="CA8" s="811"/>
      <c r="CB8" s="811"/>
      <c r="CC8" s="811"/>
      <c r="CD8" s="811"/>
      <c r="CE8" s="811"/>
      <c r="CF8" s="811"/>
      <c r="CG8" s="812"/>
      <c r="CH8" s="813"/>
      <c r="CI8" s="814"/>
      <c r="CJ8" s="814"/>
      <c r="CK8" s="814"/>
      <c r="CL8" s="815"/>
      <c r="CM8" s="813"/>
      <c r="CN8" s="814"/>
      <c r="CO8" s="814"/>
      <c r="CP8" s="814"/>
      <c r="CQ8" s="815"/>
      <c r="CR8" s="813"/>
      <c r="CS8" s="814"/>
      <c r="CT8" s="814"/>
      <c r="CU8" s="814"/>
      <c r="CV8" s="815"/>
      <c r="CW8" s="813"/>
      <c r="CX8" s="814"/>
      <c r="CY8" s="814"/>
      <c r="CZ8" s="814"/>
      <c r="DA8" s="815"/>
      <c r="DB8" s="813"/>
      <c r="DC8" s="814"/>
      <c r="DD8" s="814"/>
      <c r="DE8" s="814"/>
      <c r="DF8" s="815"/>
      <c r="DG8" s="813"/>
      <c r="DH8" s="814"/>
      <c r="DI8" s="814"/>
      <c r="DJ8" s="814"/>
      <c r="DK8" s="815"/>
      <c r="DL8" s="813"/>
      <c r="DM8" s="814"/>
      <c r="DN8" s="814"/>
      <c r="DO8" s="814"/>
      <c r="DP8" s="815"/>
      <c r="DQ8" s="813"/>
      <c r="DR8" s="814"/>
      <c r="DS8" s="814"/>
      <c r="DT8" s="814"/>
      <c r="DU8" s="815"/>
      <c r="DV8" s="810"/>
      <c r="DW8" s="811"/>
      <c r="DX8" s="811"/>
      <c r="DY8" s="811"/>
      <c r="DZ8" s="816"/>
      <c r="EA8" s="232"/>
    </row>
    <row r="9" spans="1:131" s="233" customFormat="1" ht="26.25" customHeight="1" x14ac:dyDescent="0.2">
      <c r="A9" s="236">
        <v>3</v>
      </c>
      <c r="B9" s="817"/>
      <c r="C9" s="818"/>
      <c r="D9" s="818"/>
      <c r="E9" s="818"/>
      <c r="F9" s="818"/>
      <c r="G9" s="818"/>
      <c r="H9" s="818"/>
      <c r="I9" s="818"/>
      <c r="J9" s="818"/>
      <c r="K9" s="818"/>
      <c r="L9" s="818"/>
      <c r="M9" s="818"/>
      <c r="N9" s="818"/>
      <c r="O9" s="818"/>
      <c r="P9" s="819"/>
      <c r="Q9" s="820"/>
      <c r="R9" s="821"/>
      <c r="S9" s="821"/>
      <c r="T9" s="821"/>
      <c r="U9" s="821"/>
      <c r="V9" s="821"/>
      <c r="W9" s="821"/>
      <c r="X9" s="821"/>
      <c r="Y9" s="821"/>
      <c r="Z9" s="821"/>
      <c r="AA9" s="821"/>
      <c r="AB9" s="821"/>
      <c r="AC9" s="821"/>
      <c r="AD9" s="821"/>
      <c r="AE9" s="822"/>
      <c r="AF9" s="823"/>
      <c r="AG9" s="824"/>
      <c r="AH9" s="824"/>
      <c r="AI9" s="824"/>
      <c r="AJ9" s="825"/>
      <c r="AK9" s="806"/>
      <c r="AL9" s="807"/>
      <c r="AM9" s="807"/>
      <c r="AN9" s="807"/>
      <c r="AO9" s="807"/>
      <c r="AP9" s="807"/>
      <c r="AQ9" s="807"/>
      <c r="AR9" s="807"/>
      <c r="AS9" s="807"/>
      <c r="AT9" s="807"/>
      <c r="AU9" s="808"/>
      <c r="AV9" s="808"/>
      <c r="AW9" s="808"/>
      <c r="AX9" s="808"/>
      <c r="AY9" s="809"/>
      <c r="AZ9" s="230"/>
      <c r="BA9" s="230"/>
      <c r="BB9" s="230"/>
      <c r="BC9" s="230"/>
      <c r="BD9" s="230"/>
      <c r="BE9" s="231"/>
      <c r="BF9" s="231"/>
      <c r="BG9" s="231"/>
      <c r="BH9" s="231"/>
      <c r="BI9" s="231"/>
      <c r="BJ9" s="231"/>
      <c r="BK9" s="231"/>
      <c r="BL9" s="231"/>
      <c r="BM9" s="231"/>
      <c r="BN9" s="231"/>
      <c r="BO9" s="231"/>
      <c r="BP9" s="231"/>
      <c r="BQ9" s="236">
        <v>3</v>
      </c>
      <c r="BR9" s="237"/>
      <c r="BS9" s="810"/>
      <c r="BT9" s="811"/>
      <c r="BU9" s="811"/>
      <c r="BV9" s="811"/>
      <c r="BW9" s="811"/>
      <c r="BX9" s="811"/>
      <c r="BY9" s="811"/>
      <c r="BZ9" s="811"/>
      <c r="CA9" s="811"/>
      <c r="CB9" s="811"/>
      <c r="CC9" s="811"/>
      <c r="CD9" s="811"/>
      <c r="CE9" s="811"/>
      <c r="CF9" s="811"/>
      <c r="CG9" s="812"/>
      <c r="CH9" s="813"/>
      <c r="CI9" s="814"/>
      <c r="CJ9" s="814"/>
      <c r="CK9" s="814"/>
      <c r="CL9" s="815"/>
      <c r="CM9" s="813"/>
      <c r="CN9" s="814"/>
      <c r="CO9" s="814"/>
      <c r="CP9" s="814"/>
      <c r="CQ9" s="815"/>
      <c r="CR9" s="813"/>
      <c r="CS9" s="814"/>
      <c r="CT9" s="814"/>
      <c r="CU9" s="814"/>
      <c r="CV9" s="815"/>
      <c r="CW9" s="813"/>
      <c r="CX9" s="814"/>
      <c r="CY9" s="814"/>
      <c r="CZ9" s="814"/>
      <c r="DA9" s="815"/>
      <c r="DB9" s="813"/>
      <c r="DC9" s="814"/>
      <c r="DD9" s="814"/>
      <c r="DE9" s="814"/>
      <c r="DF9" s="815"/>
      <c r="DG9" s="813"/>
      <c r="DH9" s="814"/>
      <c r="DI9" s="814"/>
      <c r="DJ9" s="814"/>
      <c r="DK9" s="815"/>
      <c r="DL9" s="813"/>
      <c r="DM9" s="814"/>
      <c r="DN9" s="814"/>
      <c r="DO9" s="814"/>
      <c r="DP9" s="815"/>
      <c r="DQ9" s="813"/>
      <c r="DR9" s="814"/>
      <c r="DS9" s="814"/>
      <c r="DT9" s="814"/>
      <c r="DU9" s="815"/>
      <c r="DV9" s="810"/>
      <c r="DW9" s="811"/>
      <c r="DX9" s="811"/>
      <c r="DY9" s="811"/>
      <c r="DZ9" s="816"/>
      <c r="EA9" s="232"/>
    </row>
    <row r="10" spans="1:131" s="233" customFormat="1" ht="26.25" customHeight="1" x14ac:dyDescent="0.2">
      <c r="A10" s="236">
        <v>4</v>
      </c>
      <c r="B10" s="817"/>
      <c r="C10" s="818"/>
      <c r="D10" s="818"/>
      <c r="E10" s="818"/>
      <c r="F10" s="818"/>
      <c r="G10" s="818"/>
      <c r="H10" s="818"/>
      <c r="I10" s="818"/>
      <c r="J10" s="818"/>
      <c r="K10" s="818"/>
      <c r="L10" s="818"/>
      <c r="M10" s="818"/>
      <c r="N10" s="818"/>
      <c r="O10" s="818"/>
      <c r="P10" s="819"/>
      <c r="Q10" s="820"/>
      <c r="R10" s="821"/>
      <c r="S10" s="821"/>
      <c r="T10" s="821"/>
      <c r="U10" s="821"/>
      <c r="V10" s="821"/>
      <c r="W10" s="821"/>
      <c r="X10" s="821"/>
      <c r="Y10" s="821"/>
      <c r="Z10" s="821"/>
      <c r="AA10" s="821"/>
      <c r="AB10" s="821"/>
      <c r="AC10" s="821"/>
      <c r="AD10" s="821"/>
      <c r="AE10" s="822"/>
      <c r="AF10" s="823"/>
      <c r="AG10" s="824"/>
      <c r="AH10" s="824"/>
      <c r="AI10" s="824"/>
      <c r="AJ10" s="825"/>
      <c r="AK10" s="806"/>
      <c r="AL10" s="807"/>
      <c r="AM10" s="807"/>
      <c r="AN10" s="807"/>
      <c r="AO10" s="807"/>
      <c r="AP10" s="807"/>
      <c r="AQ10" s="807"/>
      <c r="AR10" s="807"/>
      <c r="AS10" s="807"/>
      <c r="AT10" s="807"/>
      <c r="AU10" s="808"/>
      <c r="AV10" s="808"/>
      <c r="AW10" s="808"/>
      <c r="AX10" s="808"/>
      <c r="AY10" s="809"/>
      <c r="AZ10" s="230"/>
      <c r="BA10" s="230"/>
      <c r="BB10" s="230"/>
      <c r="BC10" s="230"/>
      <c r="BD10" s="230"/>
      <c r="BE10" s="231"/>
      <c r="BF10" s="231"/>
      <c r="BG10" s="231"/>
      <c r="BH10" s="231"/>
      <c r="BI10" s="231"/>
      <c r="BJ10" s="231"/>
      <c r="BK10" s="231"/>
      <c r="BL10" s="231"/>
      <c r="BM10" s="231"/>
      <c r="BN10" s="231"/>
      <c r="BO10" s="231"/>
      <c r="BP10" s="231"/>
      <c r="BQ10" s="236">
        <v>4</v>
      </c>
      <c r="BR10" s="237"/>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2"/>
    </row>
    <row r="11" spans="1:131" s="233" customFormat="1" ht="26.25" customHeight="1" x14ac:dyDescent="0.2">
      <c r="A11" s="236">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22"/>
      <c r="AF11" s="823"/>
      <c r="AG11" s="824"/>
      <c r="AH11" s="824"/>
      <c r="AI11" s="824"/>
      <c r="AJ11" s="825"/>
      <c r="AK11" s="806"/>
      <c r="AL11" s="807"/>
      <c r="AM11" s="807"/>
      <c r="AN11" s="807"/>
      <c r="AO11" s="807"/>
      <c r="AP11" s="807"/>
      <c r="AQ11" s="807"/>
      <c r="AR11" s="807"/>
      <c r="AS11" s="807"/>
      <c r="AT11" s="807"/>
      <c r="AU11" s="808"/>
      <c r="AV11" s="808"/>
      <c r="AW11" s="808"/>
      <c r="AX11" s="808"/>
      <c r="AY11" s="809"/>
      <c r="AZ11" s="230"/>
      <c r="BA11" s="230"/>
      <c r="BB11" s="230"/>
      <c r="BC11" s="230"/>
      <c r="BD11" s="230"/>
      <c r="BE11" s="231"/>
      <c r="BF11" s="231"/>
      <c r="BG11" s="231"/>
      <c r="BH11" s="231"/>
      <c r="BI11" s="231"/>
      <c r="BJ11" s="231"/>
      <c r="BK11" s="231"/>
      <c r="BL11" s="231"/>
      <c r="BM11" s="231"/>
      <c r="BN11" s="231"/>
      <c r="BO11" s="231"/>
      <c r="BP11" s="231"/>
      <c r="BQ11" s="236">
        <v>5</v>
      </c>
      <c r="BR11" s="237"/>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2"/>
    </row>
    <row r="12" spans="1:131" s="233" customFormat="1" ht="26.25" customHeight="1" x14ac:dyDescent="0.2">
      <c r="A12" s="236">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22"/>
      <c r="AF12" s="823"/>
      <c r="AG12" s="824"/>
      <c r="AH12" s="824"/>
      <c r="AI12" s="824"/>
      <c r="AJ12" s="825"/>
      <c r="AK12" s="806"/>
      <c r="AL12" s="807"/>
      <c r="AM12" s="807"/>
      <c r="AN12" s="807"/>
      <c r="AO12" s="807"/>
      <c r="AP12" s="807"/>
      <c r="AQ12" s="807"/>
      <c r="AR12" s="807"/>
      <c r="AS12" s="807"/>
      <c r="AT12" s="807"/>
      <c r="AU12" s="808"/>
      <c r="AV12" s="808"/>
      <c r="AW12" s="808"/>
      <c r="AX12" s="808"/>
      <c r="AY12" s="809"/>
      <c r="AZ12" s="230"/>
      <c r="BA12" s="230"/>
      <c r="BB12" s="230"/>
      <c r="BC12" s="230"/>
      <c r="BD12" s="230"/>
      <c r="BE12" s="231"/>
      <c r="BF12" s="231"/>
      <c r="BG12" s="231"/>
      <c r="BH12" s="231"/>
      <c r="BI12" s="231"/>
      <c r="BJ12" s="231"/>
      <c r="BK12" s="231"/>
      <c r="BL12" s="231"/>
      <c r="BM12" s="231"/>
      <c r="BN12" s="231"/>
      <c r="BO12" s="231"/>
      <c r="BP12" s="231"/>
      <c r="BQ12" s="236">
        <v>6</v>
      </c>
      <c r="BR12" s="237"/>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2"/>
    </row>
    <row r="13" spans="1:131" s="233" customFormat="1" ht="26.25" customHeight="1" x14ac:dyDescent="0.2">
      <c r="A13" s="236">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22"/>
      <c r="AF13" s="823"/>
      <c r="AG13" s="824"/>
      <c r="AH13" s="824"/>
      <c r="AI13" s="824"/>
      <c r="AJ13" s="825"/>
      <c r="AK13" s="806"/>
      <c r="AL13" s="807"/>
      <c r="AM13" s="807"/>
      <c r="AN13" s="807"/>
      <c r="AO13" s="807"/>
      <c r="AP13" s="807"/>
      <c r="AQ13" s="807"/>
      <c r="AR13" s="807"/>
      <c r="AS13" s="807"/>
      <c r="AT13" s="807"/>
      <c r="AU13" s="808"/>
      <c r="AV13" s="808"/>
      <c r="AW13" s="808"/>
      <c r="AX13" s="808"/>
      <c r="AY13" s="809"/>
      <c r="AZ13" s="230"/>
      <c r="BA13" s="230"/>
      <c r="BB13" s="230"/>
      <c r="BC13" s="230"/>
      <c r="BD13" s="230"/>
      <c r="BE13" s="231"/>
      <c r="BF13" s="231"/>
      <c r="BG13" s="231"/>
      <c r="BH13" s="231"/>
      <c r="BI13" s="231"/>
      <c r="BJ13" s="231"/>
      <c r="BK13" s="231"/>
      <c r="BL13" s="231"/>
      <c r="BM13" s="231"/>
      <c r="BN13" s="231"/>
      <c r="BO13" s="231"/>
      <c r="BP13" s="231"/>
      <c r="BQ13" s="236">
        <v>7</v>
      </c>
      <c r="BR13" s="237"/>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2"/>
    </row>
    <row r="14" spans="1:131" s="233" customFormat="1" ht="26.25" customHeight="1" x14ac:dyDescent="0.2">
      <c r="A14" s="236">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22"/>
      <c r="AF14" s="823"/>
      <c r="AG14" s="824"/>
      <c r="AH14" s="824"/>
      <c r="AI14" s="824"/>
      <c r="AJ14" s="825"/>
      <c r="AK14" s="806"/>
      <c r="AL14" s="807"/>
      <c r="AM14" s="807"/>
      <c r="AN14" s="807"/>
      <c r="AO14" s="807"/>
      <c r="AP14" s="807"/>
      <c r="AQ14" s="807"/>
      <c r="AR14" s="807"/>
      <c r="AS14" s="807"/>
      <c r="AT14" s="807"/>
      <c r="AU14" s="808"/>
      <c r="AV14" s="808"/>
      <c r="AW14" s="808"/>
      <c r="AX14" s="808"/>
      <c r="AY14" s="809"/>
      <c r="AZ14" s="230"/>
      <c r="BA14" s="230"/>
      <c r="BB14" s="230"/>
      <c r="BC14" s="230"/>
      <c r="BD14" s="230"/>
      <c r="BE14" s="231"/>
      <c r="BF14" s="231"/>
      <c r="BG14" s="231"/>
      <c r="BH14" s="231"/>
      <c r="BI14" s="231"/>
      <c r="BJ14" s="231"/>
      <c r="BK14" s="231"/>
      <c r="BL14" s="231"/>
      <c r="BM14" s="231"/>
      <c r="BN14" s="231"/>
      <c r="BO14" s="231"/>
      <c r="BP14" s="231"/>
      <c r="BQ14" s="236">
        <v>8</v>
      </c>
      <c r="BR14" s="237"/>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2"/>
    </row>
    <row r="15" spans="1:131" s="233" customFormat="1" ht="26.25" customHeight="1" x14ac:dyDescent="0.2">
      <c r="A15" s="236">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22"/>
      <c r="AF15" s="823"/>
      <c r="AG15" s="824"/>
      <c r="AH15" s="824"/>
      <c r="AI15" s="824"/>
      <c r="AJ15" s="825"/>
      <c r="AK15" s="806"/>
      <c r="AL15" s="807"/>
      <c r="AM15" s="807"/>
      <c r="AN15" s="807"/>
      <c r="AO15" s="807"/>
      <c r="AP15" s="807"/>
      <c r="AQ15" s="807"/>
      <c r="AR15" s="807"/>
      <c r="AS15" s="807"/>
      <c r="AT15" s="807"/>
      <c r="AU15" s="808"/>
      <c r="AV15" s="808"/>
      <c r="AW15" s="808"/>
      <c r="AX15" s="808"/>
      <c r="AY15" s="809"/>
      <c r="AZ15" s="230"/>
      <c r="BA15" s="230"/>
      <c r="BB15" s="230"/>
      <c r="BC15" s="230"/>
      <c r="BD15" s="230"/>
      <c r="BE15" s="231"/>
      <c r="BF15" s="231"/>
      <c r="BG15" s="231"/>
      <c r="BH15" s="231"/>
      <c r="BI15" s="231"/>
      <c r="BJ15" s="231"/>
      <c r="BK15" s="231"/>
      <c r="BL15" s="231"/>
      <c r="BM15" s="231"/>
      <c r="BN15" s="231"/>
      <c r="BO15" s="231"/>
      <c r="BP15" s="231"/>
      <c r="BQ15" s="236">
        <v>9</v>
      </c>
      <c r="BR15" s="237"/>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2"/>
    </row>
    <row r="16" spans="1:131" s="233" customFormat="1" ht="26.25" customHeight="1" x14ac:dyDescent="0.2">
      <c r="A16" s="236">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0"/>
      <c r="BA16" s="230"/>
      <c r="BB16" s="230"/>
      <c r="BC16" s="230"/>
      <c r="BD16" s="230"/>
      <c r="BE16" s="231"/>
      <c r="BF16" s="231"/>
      <c r="BG16" s="231"/>
      <c r="BH16" s="231"/>
      <c r="BI16" s="231"/>
      <c r="BJ16" s="231"/>
      <c r="BK16" s="231"/>
      <c r="BL16" s="231"/>
      <c r="BM16" s="231"/>
      <c r="BN16" s="231"/>
      <c r="BO16" s="231"/>
      <c r="BP16" s="231"/>
      <c r="BQ16" s="236">
        <v>10</v>
      </c>
      <c r="BR16" s="237"/>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2"/>
    </row>
    <row r="17" spans="1:131" s="233" customFormat="1" ht="26.25" customHeight="1" x14ac:dyDescent="0.2">
      <c r="A17" s="236">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0"/>
      <c r="BA17" s="230"/>
      <c r="BB17" s="230"/>
      <c r="BC17" s="230"/>
      <c r="BD17" s="230"/>
      <c r="BE17" s="231"/>
      <c r="BF17" s="231"/>
      <c r="BG17" s="231"/>
      <c r="BH17" s="231"/>
      <c r="BI17" s="231"/>
      <c r="BJ17" s="231"/>
      <c r="BK17" s="231"/>
      <c r="BL17" s="231"/>
      <c r="BM17" s="231"/>
      <c r="BN17" s="231"/>
      <c r="BO17" s="231"/>
      <c r="BP17" s="231"/>
      <c r="BQ17" s="236">
        <v>11</v>
      </c>
      <c r="BR17" s="237"/>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2"/>
    </row>
    <row r="18" spans="1:131" s="233" customFormat="1" ht="26.25" customHeight="1" x14ac:dyDescent="0.2">
      <c r="A18" s="236">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0"/>
      <c r="BA18" s="230"/>
      <c r="BB18" s="230"/>
      <c r="BC18" s="230"/>
      <c r="BD18" s="230"/>
      <c r="BE18" s="231"/>
      <c r="BF18" s="231"/>
      <c r="BG18" s="231"/>
      <c r="BH18" s="231"/>
      <c r="BI18" s="231"/>
      <c r="BJ18" s="231"/>
      <c r="BK18" s="231"/>
      <c r="BL18" s="231"/>
      <c r="BM18" s="231"/>
      <c r="BN18" s="231"/>
      <c r="BO18" s="231"/>
      <c r="BP18" s="231"/>
      <c r="BQ18" s="236">
        <v>12</v>
      </c>
      <c r="BR18" s="237"/>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2"/>
    </row>
    <row r="19" spans="1:131" s="233" customFormat="1" ht="26.25" customHeight="1" x14ac:dyDescent="0.2">
      <c r="A19" s="236">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0"/>
      <c r="BA19" s="230"/>
      <c r="BB19" s="230"/>
      <c r="BC19" s="230"/>
      <c r="BD19" s="230"/>
      <c r="BE19" s="231"/>
      <c r="BF19" s="231"/>
      <c r="BG19" s="231"/>
      <c r="BH19" s="231"/>
      <c r="BI19" s="231"/>
      <c r="BJ19" s="231"/>
      <c r="BK19" s="231"/>
      <c r="BL19" s="231"/>
      <c r="BM19" s="231"/>
      <c r="BN19" s="231"/>
      <c r="BO19" s="231"/>
      <c r="BP19" s="231"/>
      <c r="BQ19" s="236">
        <v>13</v>
      </c>
      <c r="BR19" s="237"/>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2"/>
    </row>
    <row r="20" spans="1:131" s="233" customFormat="1" ht="26.25" customHeight="1" x14ac:dyDescent="0.2">
      <c r="A20" s="236">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0"/>
      <c r="BA20" s="230"/>
      <c r="BB20" s="230"/>
      <c r="BC20" s="230"/>
      <c r="BD20" s="230"/>
      <c r="BE20" s="231"/>
      <c r="BF20" s="231"/>
      <c r="BG20" s="231"/>
      <c r="BH20" s="231"/>
      <c r="BI20" s="231"/>
      <c r="BJ20" s="231"/>
      <c r="BK20" s="231"/>
      <c r="BL20" s="231"/>
      <c r="BM20" s="231"/>
      <c r="BN20" s="231"/>
      <c r="BO20" s="231"/>
      <c r="BP20" s="231"/>
      <c r="BQ20" s="236">
        <v>14</v>
      </c>
      <c r="BR20" s="237"/>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2"/>
    </row>
    <row r="21" spans="1:131" s="233" customFormat="1" ht="26.25" customHeight="1" thickBot="1" x14ac:dyDescent="0.25">
      <c r="A21" s="236">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0"/>
      <c r="BA21" s="230"/>
      <c r="BB21" s="230"/>
      <c r="BC21" s="230"/>
      <c r="BD21" s="230"/>
      <c r="BE21" s="231"/>
      <c r="BF21" s="231"/>
      <c r="BG21" s="231"/>
      <c r="BH21" s="231"/>
      <c r="BI21" s="231"/>
      <c r="BJ21" s="231"/>
      <c r="BK21" s="231"/>
      <c r="BL21" s="231"/>
      <c r="BM21" s="231"/>
      <c r="BN21" s="231"/>
      <c r="BO21" s="231"/>
      <c r="BP21" s="231"/>
      <c r="BQ21" s="236">
        <v>15</v>
      </c>
      <c r="BR21" s="237"/>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2"/>
    </row>
    <row r="22" spans="1:131" s="233" customFormat="1" ht="26.25" customHeight="1" x14ac:dyDescent="0.2">
      <c r="A22" s="236">
        <v>16</v>
      </c>
      <c r="B22" s="817"/>
      <c r="C22" s="818"/>
      <c r="D22" s="818"/>
      <c r="E22" s="818"/>
      <c r="F22" s="818"/>
      <c r="G22" s="818"/>
      <c r="H22" s="818"/>
      <c r="I22" s="818"/>
      <c r="J22" s="818"/>
      <c r="K22" s="818"/>
      <c r="L22" s="818"/>
      <c r="M22" s="818"/>
      <c r="N22" s="818"/>
      <c r="O22" s="818"/>
      <c r="P22" s="819"/>
      <c r="Q22" s="836"/>
      <c r="R22" s="837"/>
      <c r="S22" s="837"/>
      <c r="T22" s="837"/>
      <c r="U22" s="837"/>
      <c r="V22" s="837"/>
      <c r="W22" s="837"/>
      <c r="X22" s="837"/>
      <c r="Y22" s="837"/>
      <c r="Z22" s="837"/>
      <c r="AA22" s="837"/>
      <c r="AB22" s="837"/>
      <c r="AC22" s="837"/>
      <c r="AD22" s="837"/>
      <c r="AE22" s="838"/>
      <c r="AF22" s="823"/>
      <c r="AG22" s="824"/>
      <c r="AH22" s="824"/>
      <c r="AI22" s="824"/>
      <c r="AJ22" s="825"/>
      <c r="AK22" s="839"/>
      <c r="AL22" s="840"/>
      <c r="AM22" s="840"/>
      <c r="AN22" s="840"/>
      <c r="AO22" s="840"/>
      <c r="AP22" s="840"/>
      <c r="AQ22" s="840"/>
      <c r="AR22" s="840"/>
      <c r="AS22" s="840"/>
      <c r="AT22" s="840"/>
      <c r="AU22" s="841"/>
      <c r="AV22" s="841"/>
      <c r="AW22" s="841"/>
      <c r="AX22" s="841"/>
      <c r="AY22" s="842"/>
      <c r="AZ22" s="843" t="s">
        <v>375</v>
      </c>
      <c r="BA22" s="843"/>
      <c r="BB22" s="843"/>
      <c r="BC22" s="843"/>
      <c r="BD22" s="844"/>
      <c r="BE22" s="231"/>
      <c r="BF22" s="231"/>
      <c r="BG22" s="231"/>
      <c r="BH22" s="231"/>
      <c r="BI22" s="231"/>
      <c r="BJ22" s="231"/>
      <c r="BK22" s="231"/>
      <c r="BL22" s="231"/>
      <c r="BM22" s="231"/>
      <c r="BN22" s="231"/>
      <c r="BO22" s="231"/>
      <c r="BP22" s="231"/>
      <c r="BQ22" s="236">
        <v>16</v>
      </c>
      <c r="BR22" s="237"/>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2"/>
    </row>
    <row r="23" spans="1:131" s="233" customFormat="1" ht="26.25" customHeight="1" thickBot="1" x14ac:dyDescent="0.25">
      <c r="A23" s="238" t="s">
        <v>376</v>
      </c>
      <c r="B23" s="826" t="s">
        <v>377</v>
      </c>
      <c r="C23" s="827"/>
      <c r="D23" s="827"/>
      <c r="E23" s="827"/>
      <c r="F23" s="827"/>
      <c r="G23" s="827"/>
      <c r="H23" s="827"/>
      <c r="I23" s="827"/>
      <c r="J23" s="827"/>
      <c r="K23" s="827"/>
      <c r="L23" s="827"/>
      <c r="M23" s="827"/>
      <c r="N23" s="827"/>
      <c r="O23" s="827"/>
      <c r="P23" s="828"/>
      <c r="Q23" s="829">
        <f>+Q7</f>
        <v>9147</v>
      </c>
      <c r="R23" s="830"/>
      <c r="S23" s="830"/>
      <c r="T23" s="830"/>
      <c r="U23" s="830"/>
      <c r="V23" s="830">
        <f>+V7</f>
        <v>8708</v>
      </c>
      <c r="W23" s="830"/>
      <c r="X23" s="830"/>
      <c r="Y23" s="830"/>
      <c r="Z23" s="830"/>
      <c r="AA23" s="830">
        <f>+AA7</f>
        <v>439</v>
      </c>
      <c r="AB23" s="830"/>
      <c r="AC23" s="830"/>
      <c r="AD23" s="830"/>
      <c r="AE23" s="831"/>
      <c r="AF23" s="832">
        <v>425</v>
      </c>
      <c r="AG23" s="830"/>
      <c r="AH23" s="830"/>
      <c r="AI23" s="830"/>
      <c r="AJ23" s="833"/>
      <c r="AK23" s="834"/>
      <c r="AL23" s="835"/>
      <c r="AM23" s="835"/>
      <c r="AN23" s="835"/>
      <c r="AO23" s="835"/>
      <c r="AP23" s="830">
        <f>+AP7</f>
        <v>6357</v>
      </c>
      <c r="AQ23" s="830"/>
      <c r="AR23" s="830"/>
      <c r="AS23" s="830"/>
      <c r="AT23" s="830"/>
      <c r="AU23" s="846"/>
      <c r="AV23" s="846"/>
      <c r="AW23" s="846"/>
      <c r="AX23" s="846"/>
      <c r="AY23" s="847"/>
      <c r="AZ23" s="848" t="s">
        <v>122</v>
      </c>
      <c r="BA23" s="849"/>
      <c r="BB23" s="849"/>
      <c r="BC23" s="849"/>
      <c r="BD23" s="850"/>
      <c r="BE23" s="231"/>
      <c r="BF23" s="231"/>
      <c r="BG23" s="231"/>
      <c r="BH23" s="231"/>
      <c r="BI23" s="231"/>
      <c r="BJ23" s="231"/>
      <c r="BK23" s="231"/>
      <c r="BL23" s="231"/>
      <c r="BM23" s="231"/>
      <c r="BN23" s="231"/>
      <c r="BO23" s="231"/>
      <c r="BP23" s="231"/>
      <c r="BQ23" s="236">
        <v>17</v>
      </c>
      <c r="BR23" s="237"/>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2"/>
    </row>
    <row r="24" spans="1:131" s="233" customFormat="1" ht="26.25" customHeight="1" x14ac:dyDescent="0.2">
      <c r="A24" s="845" t="s">
        <v>378</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0"/>
      <c r="BA24" s="230"/>
      <c r="BB24" s="230"/>
      <c r="BC24" s="230"/>
      <c r="BD24" s="230"/>
      <c r="BE24" s="231"/>
      <c r="BF24" s="231"/>
      <c r="BG24" s="231"/>
      <c r="BH24" s="231"/>
      <c r="BI24" s="231"/>
      <c r="BJ24" s="231"/>
      <c r="BK24" s="231"/>
      <c r="BL24" s="231"/>
      <c r="BM24" s="231"/>
      <c r="BN24" s="231"/>
      <c r="BO24" s="231"/>
      <c r="BP24" s="231"/>
      <c r="BQ24" s="236">
        <v>18</v>
      </c>
      <c r="BR24" s="237"/>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2"/>
    </row>
    <row r="25" spans="1:131" ht="26.25" customHeight="1" thickBot="1" x14ac:dyDescent="0.25">
      <c r="A25" s="762" t="s">
        <v>379</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0"/>
      <c r="BK25" s="230"/>
      <c r="BL25" s="230"/>
      <c r="BM25" s="230"/>
      <c r="BN25" s="230"/>
      <c r="BO25" s="239"/>
      <c r="BP25" s="239"/>
      <c r="BQ25" s="236">
        <v>19</v>
      </c>
      <c r="BR25" s="237"/>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28"/>
    </row>
    <row r="26" spans="1:131" ht="26.25" customHeight="1" x14ac:dyDescent="0.2">
      <c r="A26" s="764" t="s">
        <v>357</v>
      </c>
      <c r="B26" s="765"/>
      <c r="C26" s="765"/>
      <c r="D26" s="765"/>
      <c r="E26" s="765"/>
      <c r="F26" s="765"/>
      <c r="G26" s="765"/>
      <c r="H26" s="765"/>
      <c r="I26" s="765"/>
      <c r="J26" s="765"/>
      <c r="K26" s="765"/>
      <c r="L26" s="765"/>
      <c r="M26" s="765"/>
      <c r="N26" s="765"/>
      <c r="O26" s="765"/>
      <c r="P26" s="766"/>
      <c r="Q26" s="770" t="s">
        <v>380</v>
      </c>
      <c r="R26" s="771"/>
      <c r="S26" s="771"/>
      <c r="T26" s="771"/>
      <c r="U26" s="772"/>
      <c r="V26" s="770" t="s">
        <v>381</v>
      </c>
      <c r="W26" s="771"/>
      <c r="X26" s="771"/>
      <c r="Y26" s="771"/>
      <c r="Z26" s="772"/>
      <c r="AA26" s="770" t="s">
        <v>382</v>
      </c>
      <c r="AB26" s="771"/>
      <c r="AC26" s="771"/>
      <c r="AD26" s="771"/>
      <c r="AE26" s="771"/>
      <c r="AF26" s="851" t="s">
        <v>383</v>
      </c>
      <c r="AG26" s="852"/>
      <c r="AH26" s="852"/>
      <c r="AI26" s="852"/>
      <c r="AJ26" s="853"/>
      <c r="AK26" s="771" t="s">
        <v>384</v>
      </c>
      <c r="AL26" s="771"/>
      <c r="AM26" s="771"/>
      <c r="AN26" s="771"/>
      <c r="AO26" s="772"/>
      <c r="AP26" s="770" t="s">
        <v>385</v>
      </c>
      <c r="AQ26" s="771"/>
      <c r="AR26" s="771"/>
      <c r="AS26" s="771"/>
      <c r="AT26" s="772"/>
      <c r="AU26" s="770" t="s">
        <v>386</v>
      </c>
      <c r="AV26" s="771"/>
      <c r="AW26" s="771"/>
      <c r="AX26" s="771"/>
      <c r="AY26" s="772"/>
      <c r="AZ26" s="770" t="s">
        <v>387</v>
      </c>
      <c r="BA26" s="771"/>
      <c r="BB26" s="771"/>
      <c r="BC26" s="771"/>
      <c r="BD26" s="772"/>
      <c r="BE26" s="770" t="s">
        <v>364</v>
      </c>
      <c r="BF26" s="771"/>
      <c r="BG26" s="771"/>
      <c r="BH26" s="771"/>
      <c r="BI26" s="777"/>
      <c r="BJ26" s="230"/>
      <c r="BK26" s="230"/>
      <c r="BL26" s="230"/>
      <c r="BM26" s="230"/>
      <c r="BN26" s="230"/>
      <c r="BO26" s="239"/>
      <c r="BP26" s="239"/>
      <c r="BQ26" s="236">
        <v>20</v>
      </c>
      <c r="BR26" s="237"/>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28"/>
    </row>
    <row r="27" spans="1:131" ht="26.25" customHeight="1" thickBot="1" x14ac:dyDescent="0.25">
      <c r="A27" s="767"/>
      <c r="B27" s="768"/>
      <c r="C27" s="768"/>
      <c r="D27" s="768"/>
      <c r="E27" s="768"/>
      <c r="F27" s="768"/>
      <c r="G27" s="768"/>
      <c r="H27" s="768"/>
      <c r="I27" s="768"/>
      <c r="J27" s="768"/>
      <c r="K27" s="768"/>
      <c r="L27" s="768"/>
      <c r="M27" s="768"/>
      <c r="N27" s="768"/>
      <c r="O27" s="768"/>
      <c r="P27" s="769"/>
      <c r="Q27" s="773"/>
      <c r="R27" s="774"/>
      <c r="S27" s="774"/>
      <c r="T27" s="774"/>
      <c r="U27" s="775"/>
      <c r="V27" s="773"/>
      <c r="W27" s="774"/>
      <c r="X27" s="774"/>
      <c r="Y27" s="774"/>
      <c r="Z27" s="775"/>
      <c r="AA27" s="773"/>
      <c r="AB27" s="774"/>
      <c r="AC27" s="774"/>
      <c r="AD27" s="774"/>
      <c r="AE27" s="774"/>
      <c r="AF27" s="854"/>
      <c r="AG27" s="855"/>
      <c r="AH27" s="855"/>
      <c r="AI27" s="855"/>
      <c r="AJ27" s="856"/>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79"/>
      <c r="BJ27" s="230"/>
      <c r="BK27" s="230"/>
      <c r="BL27" s="230"/>
      <c r="BM27" s="230"/>
      <c r="BN27" s="230"/>
      <c r="BO27" s="239"/>
      <c r="BP27" s="239"/>
      <c r="BQ27" s="236">
        <v>21</v>
      </c>
      <c r="BR27" s="237"/>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28"/>
    </row>
    <row r="28" spans="1:131" ht="26.25" customHeight="1" thickTop="1" x14ac:dyDescent="0.2">
      <c r="A28" s="240">
        <v>1</v>
      </c>
      <c r="B28" s="786" t="s">
        <v>388</v>
      </c>
      <c r="C28" s="787"/>
      <c r="D28" s="787"/>
      <c r="E28" s="787"/>
      <c r="F28" s="787"/>
      <c r="G28" s="787"/>
      <c r="H28" s="787"/>
      <c r="I28" s="787"/>
      <c r="J28" s="787"/>
      <c r="K28" s="787"/>
      <c r="L28" s="787"/>
      <c r="M28" s="787"/>
      <c r="N28" s="787"/>
      <c r="O28" s="787"/>
      <c r="P28" s="788"/>
      <c r="Q28" s="859">
        <v>2762</v>
      </c>
      <c r="R28" s="860"/>
      <c r="S28" s="860"/>
      <c r="T28" s="860"/>
      <c r="U28" s="860"/>
      <c r="V28" s="860">
        <v>2752</v>
      </c>
      <c r="W28" s="860"/>
      <c r="X28" s="860"/>
      <c r="Y28" s="860"/>
      <c r="Z28" s="860"/>
      <c r="AA28" s="860">
        <f>+Q28-V28</f>
        <v>10</v>
      </c>
      <c r="AB28" s="860"/>
      <c r="AC28" s="860"/>
      <c r="AD28" s="860"/>
      <c r="AE28" s="861"/>
      <c r="AF28" s="862">
        <v>10</v>
      </c>
      <c r="AG28" s="860"/>
      <c r="AH28" s="860"/>
      <c r="AI28" s="860"/>
      <c r="AJ28" s="863"/>
      <c r="AK28" s="864">
        <v>205</v>
      </c>
      <c r="AL28" s="865"/>
      <c r="AM28" s="865"/>
      <c r="AN28" s="865"/>
      <c r="AO28" s="865"/>
      <c r="AP28" s="866" t="s">
        <v>487</v>
      </c>
      <c r="AQ28" s="866"/>
      <c r="AR28" s="866"/>
      <c r="AS28" s="866"/>
      <c r="AT28" s="866"/>
      <c r="AU28" s="866" t="s">
        <v>487</v>
      </c>
      <c r="AV28" s="866"/>
      <c r="AW28" s="866"/>
      <c r="AX28" s="866"/>
      <c r="AY28" s="866"/>
      <c r="AZ28" s="867" t="s">
        <v>487</v>
      </c>
      <c r="BA28" s="867"/>
      <c r="BB28" s="867"/>
      <c r="BC28" s="867"/>
      <c r="BD28" s="867"/>
      <c r="BE28" s="857"/>
      <c r="BF28" s="857"/>
      <c r="BG28" s="857"/>
      <c r="BH28" s="857"/>
      <c r="BI28" s="858"/>
      <c r="BJ28" s="230"/>
      <c r="BK28" s="230"/>
      <c r="BL28" s="230"/>
      <c r="BM28" s="230"/>
      <c r="BN28" s="230"/>
      <c r="BO28" s="239"/>
      <c r="BP28" s="239"/>
      <c r="BQ28" s="236">
        <v>22</v>
      </c>
      <c r="BR28" s="237"/>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28"/>
    </row>
    <row r="29" spans="1:131" ht="26.25" customHeight="1" x14ac:dyDescent="0.2">
      <c r="A29" s="240">
        <v>2</v>
      </c>
      <c r="B29" s="817" t="s">
        <v>389</v>
      </c>
      <c r="C29" s="818"/>
      <c r="D29" s="818"/>
      <c r="E29" s="818"/>
      <c r="F29" s="818"/>
      <c r="G29" s="818"/>
      <c r="H29" s="818"/>
      <c r="I29" s="818"/>
      <c r="J29" s="818"/>
      <c r="K29" s="818"/>
      <c r="L29" s="818"/>
      <c r="M29" s="818"/>
      <c r="N29" s="818"/>
      <c r="O29" s="818"/>
      <c r="P29" s="819"/>
      <c r="Q29" s="820">
        <v>2031</v>
      </c>
      <c r="R29" s="821"/>
      <c r="S29" s="821"/>
      <c r="T29" s="821"/>
      <c r="U29" s="821"/>
      <c r="V29" s="821">
        <v>1940</v>
      </c>
      <c r="W29" s="821"/>
      <c r="X29" s="821"/>
      <c r="Y29" s="821"/>
      <c r="Z29" s="821"/>
      <c r="AA29" s="821">
        <f>+Q29-V29</f>
        <v>91</v>
      </c>
      <c r="AB29" s="821"/>
      <c r="AC29" s="821"/>
      <c r="AD29" s="821"/>
      <c r="AE29" s="822"/>
      <c r="AF29" s="823">
        <v>91</v>
      </c>
      <c r="AG29" s="824"/>
      <c r="AH29" s="824"/>
      <c r="AI29" s="824"/>
      <c r="AJ29" s="825"/>
      <c r="AK29" s="870">
        <v>299</v>
      </c>
      <c r="AL29" s="871"/>
      <c r="AM29" s="871"/>
      <c r="AN29" s="871"/>
      <c r="AO29" s="871"/>
      <c r="AP29" s="866" t="s">
        <v>487</v>
      </c>
      <c r="AQ29" s="866"/>
      <c r="AR29" s="866"/>
      <c r="AS29" s="866"/>
      <c r="AT29" s="866"/>
      <c r="AU29" s="866" t="s">
        <v>487</v>
      </c>
      <c r="AV29" s="866"/>
      <c r="AW29" s="866"/>
      <c r="AX29" s="866"/>
      <c r="AY29" s="866"/>
      <c r="AZ29" s="866" t="s">
        <v>487</v>
      </c>
      <c r="BA29" s="866"/>
      <c r="BB29" s="866"/>
      <c r="BC29" s="866"/>
      <c r="BD29" s="866"/>
      <c r="BE29" s="868"/>
      <c r="BF29" s="868"/>
      <c r="BG29" s="868"/>
      <c r="BH29" s="868"/>
      <c r="BI29" s="869"/>
      <c r="BJ29" s="230"/>
      <c r="BK29" s="230"/>
      <c r="BL29" s="230"/>
      <c r="BM29" s="230"/>
      <c r="BN29" s="230"/>
      <c r="BO29" s="239"/>
      <c r="BP29" s="239"/>
      <c r="BQ29" s="236">
        <v>23</v>
      </c>
      <c r="BR29" s="237"/>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28"/>
    </row>
    <row r="30" spans="1:131" ht="26.25" customHeight="1" x14ac:dyDescent="0.2">
      <c r="A30" s="240">
        <v>3</v>
      </c>
      <c r="B30" s="817" t="s">
        <v>390</v>
      </c>
      <c r="C30" s="818"/>
      <c r="D30" s="818"/>
      <c r="E30" s="818"/>
      <c r="F30" s="818"/>
      <c r="G30" s="818"/>
      <c r="H30" s="818"/>
      <c r="I30" s="818"/>
      <c r="J30" s="818"/>
      <c r="K30" s="818"/>
      <c r="L30" s="818"/>
      <c r="M30" s="818"/>
      <c r="N30" s="818"/>
      <c r="O30" s="818"/>
      <c r="P30" s="819"/>
      <c r="Q30" s="820">
        <v>313</v>
      </c>
      <c r="R30" s="821"/>
      <c r="S30" s="821"/>
      <c r="T30" s="821"/>
      <c r="U30" s="821"/>
      <c r="V30" s="821">
        <v>307</v>
      </c>
      <c r="W30" s="821"/>
      <c r="X30" s="821"/>
      <c r="Y30" s="821"/>
      <c r="Z30" s="821"/>
      <c r="AA30" s="821">
        <f>+Q30-V30</f>
        <v>6</v>
      </c>
      <c r="AB30" s="821"/>
      <c r="AC30" s="821"/>
      <c r="AD30" s="821"/>
      <c r="AE30" s="822"/>
      <c r="AF30" s="823">
        <v>6</v>
      </c>
      <c r="AG30" s="824"/>
      <c r="AH30" s="824"/>
      <c r="AI30" s="824"/>
      <c r="AJ30" s="825"/>
      <c r="AK30" s="870">
        <v>75</v>
      </c>
      <c r="AL30" s="871"/>
      <c r="AM30" s="871"/>
      <c r="AN30" s="871"/>
      <c r="AO30" s="871"/>
      <c r="AP30" s="866" t="s">
        <v>487</v>
      </c>
      <c r="AQ30" s="866"/>
      <c r="AR30" s="866"/>
      <c r="AS30" s="866"/>
      <c r="AT30" s="866"/>
      <c r="AU30" s="866" t="s">
        <v>487</v>
      </c>
      <c r="AV30" s="866"/>
      <c r="AW30" s="866"/>
      <c r="AX30" s="866"/>
      <c r="AY30" s="866"/>
      <c r="AZ30" s="866" t="s">
        <v>487</v>
      </c>
      <c r="BA30" s="866"/>
      <c r="BB30" s="866"/>
      <c r="BC30" s="866"/>
      <c r="BD30" s="866"/>
      <c r="BE30" s="868"/>
      <c r="BF30" s="868"/>
      <c r="BG30" s="868"/>
      <c r="BH30" s="868"/>
      <c r="BI30" s="869"/>
      <c r="BJ30" s="230"/>
      <c r="BK30" s="230"/>
      <c r="BL30" s="230"/>
      <c r="BM30" s="230"/>
      <c r="BN30" s="230"/>
      <c r="BO30" s="239"/>
      <c r="BP30" s="239"/>
      <c r="BQ30" s="236">
        <v>24</v>
      </c>
      <c r="BR30" s="237"/>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28"/>
    </row>
    <row r="31" spans="1:131" ht="26.25" customHeight="1" x14ac:dyDescent="0.2">
      <c r="A31" s="240">
        <v>4</v>
      </c>
      <c r="B31" s="817" t="s">
        <v>391</v>
      </c>
      <c r="C31" s="818"/>
      <c r="D31" s="818"/>
      <c r="E31" s="818"/>
      <c r="F31" s="818"/>
      <c r="G31" s="818"/>
      <c r="H31" s="818"/>
      <c r="I31" s="818"/>
      <c r="J31" s="818"/>
      <c r="K31" s="818"/>
      <c r="L31" s="818"/>
      <c r="M31" s="818"/>
      <c r="N31" s="818"/>
      <c r="O31" s="818"/>
      <c r="P31" s="819"/>
      <c r="Q31" s="820">
        <v>666</v>
      </c>
      <c r="R31" s="821"/>
      <c r="S31" s="821"/>
      <c r="T31" s="821"/>
      <c r="U31" s="821"/>
      <c r="V31" s="821">
        <v>656</v>
      </c>
      <c r="W31" s="821"/>
      <c r="X31" s="821"/>
      <c r="Y31" s="821"/>
      <c r="Z31" s="821"/>
      <c r="AA31" s="821">
        <f t="shared" ref="AA31:AA33" si="0">+Q31-V31</f>
        <v>10</v>
      </c>
      <c r="AB31" s="821"/>
      <c r="AC31" s="821"/>
      <c r="AD31" s="821"/>
      <c r="AE31" s="822"/>
      <c r="AF31" s="823">
        <v>10</v>
      </c>
      <c r="AG31" s="824"/>
      <c r="AH31" s="824"/>
      <c r="AI31" s="824"/>
      <c r="AJ31" s="825"/>
      <c r="AK31" s="870" t="s">
        <v>557</v>
      </c>
      <c r="AL31" s="871"/>
      <c r="AM31" s="871"/>
      <c r="AN31" s="871"/>
      <c r="AO31" s="871"/>
      <c r="AP31" s="871">
        <v>18</v>
      </c>
      <c r="AQ31" s="871"/>
      <c r="AR31" s="871"/>
      <c r="AS31" s="871"/>
      <c r="AT31" s="871"/>
      <c r="AU31" s="866" t="s">
        <v>487</v>
      </c>
      <c r="AV31" s="866"/>
      <c r="AW31" s="866"/>
      <c r="AX31" s="866"/>
      <c r="AY31" s="866"/>
      <c r="AZ31" s="866" t="s">
        <v>487</v>
      </c>
      <c r="BA31" s="866"/>
      <c r="BB31" s="866"/>
      <c r="BC31" s="866"/>
      <c r="BD31" s="866"/>
      <c r="BE31" s="868"/>
      <c r="BF31" s="868"/>
      <c r="BG31" s="868"/>
      <c r="BH31" s="868"/>
      <c r="BI31" s="869"/>
      <c r="BJ31" s="230"/>
      <c r="BK31" s="230"/>
      <c r="BL31" s="230"/>
      <c r="BM31" s="230"/>
      <c r="BN31" s="230"/>
      <c r="BO31" s="239"/>
      <c r="BP31" s="239"/>
      <c r="BQ31" s="236">
        <v>25</v>
      </c>
      <c r="BR31" s="237"/>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28"/>
    </row>
    <row r="32" spans="1:131" ht="26.25" customHeight="1" x14ac:dyDescent="0.2">
      <c r="A32" s="240">
        <v>5</v>
      </c>
      <c r="B32" s="817" t="s">
        <v>392</v>
      </c>
      <c r="C32" s="818"/>
      <c r="D32" s="818"/>
      <c r="E32" s="818"/>
      <c r="F32" s="818"/>
      <c r="G32" s="818"/>
      <c r="H32" s="818"/>
      <c r="I32" s="818"/>
      <c r="J32" s="818"/>
      <c r="K32" s="818"/>
      <c r="L32" s="818"/>
      <c r="M32" s="818"/>
      <c r="N32" s="818"/>
      <c r="O32" s="818"/>
      <c r="P32" s="819"/>
      <c r="Q32" s="820">
        <v>648</v>
      </c>
      <c r="R32" s="821"/>
      <c r="S32" s="821"/>
      <c r="T32" s="821"/>
      <c r="U32" s="821"/>
      <c r="V32" s="821">
        <v>628</v>
      </c>
      <c r="W32" s="821"/>
      <c r="X32" s="821"/>
      <c r="Y32" s="821"/>
      <c r="Z32" s="821"/>
      <c r="AA32" s="821">
        <f t="shared" si="0"/>
        <v>20</v>
      </c>
      <c r="AB32" s="821"/>
      <c r="AC32" s="821"/>
      <c r="AD32" s="821"/>
      <c r="AE32" s="822"/>
      <c r="AF32" s="823">
        <v>755</v>
      </c>
      <c r="AG32" s="824"/>
      <c r="AH32" s="824"/>
      <c r="AI32" s="824"/>
      <c r="AJ32" s="825"/>
      <c r="AK32" s="870">
        <v>42</v>
      </c>
      <c r="AL32" s="871"/>
      <c r="AM32" s="871"/>
      <c r="AN32" s="871"/>
      <c r="AO32" s="871"/>
      <c r="AP32" s="871">
        <v>1299</v>
      </c>
      <c r="AQ32" s="871"/>
      <c r="AR32" s="871"/>
      <c r="AS32" s="871"/>
      <c r="AT32" s="871"/>
      <c r="AU32" s="871">
        <v>343</v>
      </c>
      <c r="AV32" s="871"/>
      <c r="AW32" s="871"/>
      <c r="AX32" s="871"/>
      <c r="AY32" s="871"/>
      <c r="AZ32" s="866" t="s">
        <v>487</v>
      </c>
      <c r="BA32" s="866"/>
      <c r="BB32" s="866"/>
      <c r="BC32" s="866"/>
      <c r="BD32" s="866"/>
      <c r="BE32" s="868" t="s">
        <v>393</v>
      </c>
      <c r="BF32" s="868"/>
      <c r="BG32" s="868"/>
      <c r="BH32" s="868"/>
      <c r="BI32" s="869"/>
      <c r="BJ32" s="230"/>
      <c r="BK32" s="230"/>
      <c r="BL32" s="230"/>
      <c r="BM32" s="230"/>
      <c r="BN32" s="230"/>
      <c r="BO32" s="239"/>
      <c r="BP32" s="239"/>
      <c r="BQ32" s="236">
        <v>26</v>
      </c>
      <c r="BR32" s="237"/>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28"/>
    </row>
    <row r="33" spans="1:131" ht="26.25" customHeight="1" x14ac:dyDescent="0.2">
      <c r="A33" s="240">
        <v>6</v>
      </c>
      <c r="B33" s="817" t="s">
        <v>394</v>
      </c>
      <c r="C33" s="818"/>
      <c r="D33" s="818"/>
      <c r="E33" s="818"/>
      <c r="F33" s="818"/>
      <c r="G33" s="818"/>
      <c r="H33" s="818"/>
      <c r="I33" s="818"/>
      <c r="J33" s="818"/>
      <c r="K33" s="818"/>
      <c r="L33" s="818"/>
      <c r="M33" s="818"/>
      <c r="N33" s="818"/>
      <c r="O33" s="818"/>
      <c r="P33" s="819"/>
      <c r="Q33" s="820">
        <v>137</v>
      </c>
      <c r="R33" s="821"/>
      <c r="S33" s="821"/>
      <c r="T33" s="821"/>
      <c r="U33" s="821"/>
      <c r="V33" s="821">
        <v>130</v>
      </c>
      <c r="W33" s="821"/>
      <c r="X33" s="821"/>
      <c r="Y33" s="821"/>
      <c r="Z33" s="821"/>
      <c r="AA33" s="821">
        <f t="shared" si="0"/>
        <v>7</v>
      </c>
      <c r="AB33" s="821"/>
      <c r="AC33" s="821"/>
      <c r="AD33" s="821"/>
      <c r="AE33" s="822"/>
      <c r="AF33" s="823">
        <v>31</v>
      </c>
      <c r="AG33" s="824"/>
      <c r="AH33" s="824"/>
      <c r="AI33" s="824"/>
      <c r="AJ33" s="825"/>
      <c r="AK33" s="870">
        <v>66</v>
      </c>
      <c r="AL33" s="871"/>
      <c r="AM33" s="871"/>
      <c r="AN33" s="871"/>
      <c r="AO33" s="871"/>
      <c r="AP33" s="871">
        <v>234</v>
      </c>
      <c r="AQ33" s="871"/>
      <c r="AR33" s="871"/>
      <c r="AS33" s="871"/>
      <c r="AT33" s="871"/>
      <c r="AU33" s="871">
        <v>221</v>
      </c>
      <c r="AV33" s="871"/>
      <c r="AW33" s="871"/>
      <c r="AX33" s="871"/>
      <c r="AY33" s="871"/>
      <c r="AZ33" s="866" t="s">
        <v>487</v>
      </c>
      <c r="BA33" s="866"/>
      <c r="BB33" s="866"/>
      <c r="BC33" s="866"/>
      <c r="BD33" s="866"/>
      <c r="BE33" s="868" t="s">
        <v>393</v>
      </c>
      <c r="BF33" s="868"/>
      <c r="BG33" s="868"/>
      <c r="BH33" s="868"/>
      <c r="BI33" s="869"/>
      <c r="BJ33" s="230"/>
      <c r="BK33" s="230"/>
      <c r="BL33" s="230"/>
      <c r="BM33" s="230"/>
      <c r="BN33" s="230"/>
      <c r="BO33" s="239"/>
      <c r="BP33" s="239"/>
      <c r="BQ33" s="236">
        <v>27</v>
      </c>
      <c r="BR33" s="237"/>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28"/>
    </row>
    <row r="34" spans="1:131" ht="26.25" customHeight="1" x14ac:dyDescent="0.2">
      <c r="A34" s="240">
        <v>7</v>
      </c>
      <c r="B34" s="817"/>
      <c r="C34" s="818"/>
      <c r="D34" s="818"/>
      <c r="E34" s="818"/>
      <c r="F34" s="818"/>
      <c r="G34" s="818"/>
      <c r="H34" s="818"/>
      <c r="I34" s="818"/>
      <c r="J34" s="818"/>
      <c r="K34" s="818"/>
      <c r="L34" s="818"/>
      <c r="M34" s="818"/>
      <c r="N34" s="818"/>
      <c r="O34" s="818"/>
      <c r="P34" s="819"/>
      <c r="Q34" s="820"/>
      <c r="R34" s="821"/>
      <c r="S34" s="821"/>
      <c r="T34" s="821"/>
      <c r="U34" s="821"/>
      <c r="V34" s="821"/>
      <c r="W34" s="821"/>
      <c r="X34" s="821"/>
      <c r="Y34" s="821"/>
      <c r="Z34" s="821"/>
      <c r="AA34" s="821"/>
      <c r="AB34" s="821"/>
      <c r="AC34" s="821"/>
      <c r="AD34" s="821"/>
      <c r="AE34" s="822"/>
      <c r="AF34" s="823"/>
      <c r="AG34" s="824"/>
      <c r="AH34" s="824"/>
      <c r="AI34" s="824"/>
      <c r="AJ34" s="825"/>
      <c r="AK34" s="870"/>
      <c r="AL34" s="871"/>
      <c r="AM34" s="871"/>
      <c r="AN34" s="871"/>
      <c r="AO34" s="871"/>
      <c r="AP34" s="871"/>
      <c r="AQ34" s="871"/>
      <c r="AR34" s="871"/>
      <c r="AS34" s="871"/>
      <c r="AT34" s="871"/>
      <c r="AU34" s="871"/>
      <c r="AV34" s="871"/>
      <c r="AW34" s="871"/>
      <c r="AX34" s="871"/>
      <c r="AY34" s="871"/>
      <c r="AZ34" s="866"/>
      <c r="BA34" s="866"/>
      <c r="BB34" s="866"/>
      <c r="BC34" s="866"/>
      <c r="BD34" s="866"/>
      <c r="BE34" s="868"/>
      <c r="BF34" s="868"/>
      <c r="BG34" s="868"/>
      <c r="BH34" s="868"/>
      <c r="BI34" s="869"/>
      <c r="BJ34" s="230"/>
      <c r="BK34" s="230"/>
      <c r="BL34" s="230"/>
      <c r="BM34" s="230"/>
      <c r="BN34" s="230"/>
      <c r="BO34" s="239"/>
      <c r="BP34" s="239"/>
      <c r="BQ34" s="236">
        <v>28</v>
      </c>
      <c r="BR34" s="237"/>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28"/>
    </row>
    <row r="35" spans="1:131" ht="26.25" customHeight="1" x14ac:dyDescent="0.2">
      <c r="A35" s="240">
        <v>8</v>
      </c>
      <c r="B35" s="817"/>
      <c r="C35" s="818"/>
      <c r="D35" s="818"/>
      <c r="E35" s="818"/>
      <c r="F35" s="818"/>
      <c r="G35" s="818"/>
      <c r="H35" s="818"/>
      <c r="I35" s="818"/>
      <c r="J35" s="818"/>
      <c r="K35" s="818"/>
      <c r="L35" s="818"/>
      <c r="M35" s="818"/>
      <c r="N35" s="818"/>
      <c r="O35" s="818"/>
      <c r="P35" s="819"/>
      <c r="Q35" s="820"/>
      <c r="R35" s="821"/>
      <c r="S35" s="821"/>
      <c r="T35" s="821"/>
      <c r="U35" s="821"/>
      <c r="V35" s="821"/>
      <c r="W35" s="821"/>
      <c r="X35" s="821"/>
      <c r="Y35" s="821"/>
      <c r="Z35" s="821"/>
      <c r="AA35" s="821"/>
      <c r="AB35" s="821"/>
      <c r="AC35" s="821"/>
      <c r="AD35" s="821"/>
      <c r="AE35" s="822"/>
      <c r="AF35" s="823"/>
      <c r="AG35" s="824"/>
      <c r="AH35" s="824"/>
      <c r="AI35" s="824"/>
      <c r="AJ35" s="825"/>
      <c r="AK35" s="870"/>
      <c r="AL35" s="871"/>
      <c r="AM35" s="871"/>
      <c r="AN35" s="871"/>
      <c r="AO35" s="871"/>
      <c r="AP35" s="871"/>
      <c r="AQ35" s="871"/>
      <c r="AR35" s="871"/>
      <c r="AS35" s="871"/>
      <c r="AT35" s="871"/>
      <c r="AU35" s="871"/>
      <c r="AV35" s="871"/>
      <c r="AW35" s="871"/>
      <c r="AX35" s="871"/>
      <c r="AY35" s="871"/>
      <c r="AZ35" s="866"/>
      <c r="BA35" s="866"/>
      <c r="BB35" s="866"/>
      <c r="BC35" s="866"/>
      <c r="BD35" s="866"/>
      <c r="BE35" s="868"/>
      <c r="BF35" s="868"/>
      <c r="BG35" s="868"/>
      <c r="BH35" s="868"/>
      <c r="BI35" s="869"/>
      <c r="BJ35" s="230"/>
      <c r="BK35" s="230"/>
      <c r="BL35" s="230"/>
      <c r="BM35" s="230"/>
      <c r="BN35" s="230"/>
      <c r="BO35" s="239"/>
      <c r="BP35" s="239"/>
      <c r="BQ35" s="236">
        <v>29</v>
      </c>
      <c r="BR35" s="237"/>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28"/>
    </row>
    <row r="36" spans="1:131" ht="26.25" customHeight="1" x14ac:dyDescent="0.2">
      <c r="A36" s="240">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22"/>
      <c r="AF36" s="823"/>
      <c r="AG36" s="824"/>
      <c r="AH36" s="824"/>
      <c r="AI36" s="824"/>
      <c r="AJ36" s="825"/>
      <c r="AK36" s="870"/>
      <c r="AL36" s="871"/>
      <c r="AM36" s="871"/>
      <c r="AN36" s="871"/>
      <c r="AO36" s="871"/>
      <c r="AP36" s="871"/>
      <c r="AQ36" s="871"/>
      <c r="AR36" s="871"/>
      <c r="AS36" s="871"/>
      <c r="AT36" s="871"/>
      <c r="AU36" s="871"/>
      <c r="AV36" s="871"/>
      <c r="AW36" s="871"/>
      <c r="AX36" s="871"/>
      <c r="AY36" s="871"/>
      <c r="AZ36" s="866"/>
      <c r="BA36" s="866"/>
      <c r="BB36" s="866"/>
      <c r="BC36" s="866"/>
      <c r="BD36" s="866"/>
      <c r="BE36" s="868"/>
      <c r="BF36" s="868"/>
      <c r="BG36" s="868"/>
      <c r="BH36" s="868"/>
      <c r="BI36" s="869"/>
      <c r="BJ36" s="230"/>
      <c r="BK36" s="230"/>
      <c r="BL36" s="230"/>
      <c r="BM36" s="230"/>
      <c r="BN36" s="230"/>
      <c r="BO36" s="239"/>
      <c r="BP36" s="239"/>
      <c r="BQ36" s="236">
        <v>30</v>
      </c>
      <c r="BR36" s="237"/>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28"/>
    </row>
    <row r="37" spans="1:131" ht="26.25" customHeight="1" x14ac:dyDescent="0.2">
      <c r="A37" s="240">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22"/>
      <c r="AF37" s="823"/>
      <c r="AG37" s="824"/>
      <c r="AH37" s="824"/>
      <c r="AI37" s="824"/>
      <c r="AJ37" s="825"/>
      <c r="AK37" s="870"/>
      <c r="AL37" s="871"/>
      <c r="AM37" s="871"/>
      <c r="AN37" s="871"/>
      <c r="AO37" s="871"/>
      <c r="AP37" s="871"/>
      <c r="AQ37" s="871"/>
      <c r="AR37" s="871"/>
      <c r="AS37" s="871"/>
      <c r="AT37" s="871"/>
      <c r="AU37" s="871"/>
      <c r="AV37" s="871"/>
      <c r="AW37" s="871"/>
      <c r="AX37" s="871"/>
      <c r="AY37" s="871"/>
      <c r="AZ37" s="866"/>
      <c r="BA37" s="866"/>
      <c r="BB37" s="866"/>
      <c r="BC37" s="866"/>
      <c r="BD37" s="866"/>
      <c r="BE37" s="868"/>
      <c r="BF37" s="868"/>
      <c r="BG37" s="868"/>
      <c r="BH37" s="868"/>
      <c r="BI37" s="869"/>
      <c r="BJ37" s="230"/>
      <c r="BK37" s="230"/>
      <c r="BL37" s="230"/>
      <c r="BM37" s="230"/>
      <c r="BN37" s="230"/>
      <c r="BO37" s="239"/>
      <c r="BP37" s="239"/>
      <c r="BQ37" s="236">
        <v>31</v>
      </c>
      <c r="BR37" s="237"/>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28"/>
    </row>
    <row r="38" spans="1:131" ht="26.25" customHeight="1" x14ac:dyDescent="0.2">
      <c r="A38" s="240">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22"/>
      <c r="AF38" s="823"/>
      <c r="AG38" s="824"/>
      <c r="AH38" s="824"/>
      <c r="AI38" s="824"/>
      <c r="AJ38" s="825"/>
      <c r="AK38" s="870"/>
      <c r="AL38" s="871"/>
      <c r="AM38" s="871"/>
      <c r="AN38" s="871"/>
      <c r="AO38" s="871"/>
      <c r="AP38" s="871"/>
      <c r="AQ38" s="871"/>
      <c r="AR38" s="871"/>
      <c r="AS38" s="871"/>
      <c r="AT38" s="871"/>
      <c r="AU38" s="871"/>
      <c r="AV38" s="871"/>
      <c r="AW38" s="871"/>
      <c r="AX38" s="871"/>
      <c r="AY38" s="871"/>
      <c r="AZ38" s="866"/>
      <c r="BA38" s="866"/>
      <c r="BB38" s="866"/>
      <c r="BC38" s="866"/>
      <c r="BD38" s="866"/>
      <c r="BE38" s="868"/>
      <c r="BF38" s="868"/>
      <c r="BG38" s="868"/>
      <c r="BH38" s="868"/>
      <c r="BI38" s="869"/>
      <c r="BJ38" s="230"/>
      <c r="BK38" s="230"/>
      <c r="BL38" s="230"/>
      <c r="BM38" s="230"/>
      <c r="BN38" s="230"/>
      <c r="BO38" s="239"/>
      <c r="BP38" s="239"/>
      <c r="BQ38" s="236">
        <v>32</v>
      </c>
      <c r="BR38" s="237"/>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28"/>
    </row>
    <row r="39" spans="1:131" ht="26.25" customHeight="1" x14ac:dyDescent="0.2">
      <c r="A39" s="240">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0"/>
      <c r="AL39" s="871"/>
      <c r="AM39" s="871"/>
      <c r="AN39" s="871"/>
      <c r="AO39" s="871"/>
      <c r="AP39" s="871"/>
      <c r="AQ39" s="871"/>
      <c r="AR39" s="871"/>
      <c r="AS39" s="871"/>
      <c r="AT39" s="871"/>
      <c r="AU39" s="871"/>
      <c r="AV39" s="871"/>
      <c r="AW39" s="871"/>
      <c r="AX39" s="871"/>
      <c r="AY39" s="871"/>
      <c r="AZ39" s="866"/>
      <c r="BA39" s="866"/>
      <c r="BB39" s="866"/>
      <c r="BC39" s="866"/>
      <c r="BD39" s="866"/>
      <c r="BE39" s="868"/>
      <c r="BF39" s="868"/>
      <c r="BG39" s="868"/>
      <c r="BH39" s="868"/>
      <c r="BI39" s="869"/>
      <c r="BJ39" s="230"/>
      <c r="BK39" s="230"/>
      <c r="BL39" s="230"/>
      <c r="BM39" s="230"/>
      <c r="BN39" s="230"/>
      <c r="BO39" s="239"/>
      <c r="BP39" s="239"/>
      <c r="BQ39" s="236">
        <v>33</v>
      </c>
      <c r="BR39" s="237"/>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28"/>
    </row>
    <row r="40" spans="1:131" ht="26.25" customHeight="1" x14ac:dyDescent="0.2">
      <c r="A40" s="236">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0"/>
      <c r="AL40" s="871"/>
      <c r="AM40" s="871"/>
      <c r="AN40" s="871"/>
      <c r="AO40" s="871"/>
      <c r="AP40" s="871"/>
      <c r="AQ40" s="871"/>
      <c r="AR40" s="871"/>
      <c r="AS40" s="871"/>
      <c r="AT40" s="871"/>
      <c r="AU40" s="871"/>
      <c r="AV40" s="871"/>
      <c r="AW40" s="871"/>
      <c r="AX40" s="871"/>
      <c r="AY40" s="871"/>
      <c r="AZ40" s="866"/>
      <c r="BA40" s="866"/>
      <c r="BB40" s="866"/>
      <c r="BC40" s="866"/>
      <c r="BD40" s="866"/>
      <c r="BE40" s="868"/>
      <c r="BF40" s="868"/>
      <c r="BG40" s="868"/>
      <c r="BH40" s="868"/>
      <c r="BI40" s="869"/>
      <c r="BJ40" s="230"/>
      <c r="BK40" s="230"/>
      <c r="BL40" s="230"/>
      <c r="BM40" s="230"/>
      <c r="BN40" s="230"/>
      <c r="BO40" s="239"/>
      <c r="BP40" s="239"/>
      <c r="BQ40" s="236">
        <v>34</v>
      </c>
      <c r="BR40" s="237"/>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28"/>
    </row>
    <row r="41" spans="1:131" ht="26.25" customHeight="1" x14ac:dyDescent="0.2">
      <c r="A41" s="236">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0"/>
      <c r="AL41" s="871"/>
      <c r="AM41" s="871"/>
      <c r="AN41" s="871"/>
      <c r="AO41" s="871"/>
      <c r="AP41" s="871"/>
      <c r="AQ41" s="871"/>
      <c r="AR41" s="871"/>
      <c r="AS41" s="871"/>
      <c r="AT41" s="871"/>
      <c r="AU41" s="871"/>
      <c r="AV41" s="871"/>
      <c r="AW41" s="871"/>
      <c r="AX41" s="871"/>
      <c r="AY41" s="871"/>
      <c r="AZ41" s="866"/>
      <c r="BA41" s="866"/>
      <c r="BB41" s="866"/>
      <c r="BC41" s="866"/>
      <c r="BD41" s="866"/>
      <c r="BE41" s="868"/>
      <c r="BF41" s="868"/>
      <c r="BG41" s="868"/>
      <c r="BH41" s="868"/>
      <c r="BI41" s="869"/>
      <c r="BJ41" s="230"/>
      <c r="BK41" s="230"/>
      <c r="BL41" s="230"/>
      <c r="BM41" s="230"/>
      <c r="BN41" s="230"/>
      <c r="BO41" s="239"/>
      <c r="BP41" s="239"/>
      <c r="BQ41" s="236">
        <v>35</v>
      </c>
      <c r="BR41" s="237"/>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28"/>
    </row>
    <row r="42" spans="1:131" ht="26.25" customHeight="1" x14ac:dyDescent="0.2">
      <c r="A42" s="236">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0"/>
      <c r="AL42" s="871"/>
      <c r="AM42" s="871"/>
      <c r="AN42" s="871"/>
      <c r="AO42" s="871"/>
      <c r="AP42" s="871"/>
      <c r="AQ42" s="871"/>
      <c r="AR42" s="871"/>
      <c r="AS42" s="871"/>
      <c r="AT42" s="871"/>
      <c r="AU42" s="871"/>
      <c r="AV42" s="871"/>
      <c r="AW42" s="871"/>
      <c r="AX42" s="871"/>
      <c r="AY42" s="871"/>
      <c r="AZ42" s="866"/>
      <c r="BA42" s="866"/>
      <c r="BB42" s="866"/>
      <c r="BC42" s="866"/>
      <c r="BD42" s="866"/>
      <c r="BE42" s="868"/>
      <c r="BF42" s="868"/>
      <c r="BG42" s="868"/>
      <c r="BH42" s="868"/>
      <c r="BI42" s="869"/>
      <c r="BJ42" s="230"/>
      <c r="BK42" s="230"/>
      <c r="BL42" s="230"/>
      <c r="BM42" s="230"/>
      <c r="BN42" s="230"/>
      <c r="BO42" s="239"/>
      <c r="BP42" s="239"/>
      <c r="BQ42" s="236">
        <v>36</v>
      </c>
      <c r="BR42" s="237"/>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28"/>
    </row>
    <row r="43" spans="1:131" ht="26.25" customHeight="1" x14ac:dyDescent="0.2">
      <c r="A43" s="236">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0"/>
      <c r="AL43" s="871"/>
      <c r="AM43" s="871"/>
      <c r="AN43" s="871"/>
      <c r="AO43" s="871"/>
      <c r="AP43" s="871"/>
      <c r="AQ43" s="871"/>
      <c r="AR43" s="871"/>
      <c r="AS43" s="871"/>
      <c r="AT43" s="871"/>
      <c r="AU43" s="871"/>
      <c r="AV43" s="871"/>
      <c r="AW43" s="871"/>
      <c r="AX43" s="871"/>
      <c r="AY43" s="871"/>
      <c r="AZ43" s="866"/>
      <c r="BA43" s="866"/>
      <c r="BB43" s="866"/>
      <c r="BC43" s="866"/>
      <c r="BD43" s="866"/>
      <c r="BE43" s="868"/>
      <c r="BF43" s="868"/>
      <c r="BG43" s="868"/>
      <c r="BH43" s="868"/>
      <c r="BI43" s="869"/>
      <c r="BJ43" s="230"/>
      <c r="BK43" s="230"/>
      <c r="BL43" s="230"/>
      <c r="BM43" s="230"/>
      <c r="BN43" s="230"/>
      <c r="BO43" s="239"/>
      <c r="BP43" s="239"/>
      <c r="BQ43" s="236">
        <v>37</v>
      </c>
      <c r="BR43" s="237"/>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28"/>
    </row>
    <row r="44" spans="1:131" ht="26.25" customHeight="1" x14ac:dyDescent="0.2">
      <c r="A44" s="236">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0"/>
      <c r="AL44" s="871"/>
      <c r="AM44" s="871"/>
      <c r="AN44" s="871"/>
      <c r="AO44" s="871"/>
      <c r="AP44" s="871"/>
      <c r="AQ44" s="871"/>
      <c r="AR44" s="871"/>
      <c r="AS44" s="871"/>
      <c r="AT44" s="871"/>
      <c r="AU44" s="871"/>
      <c r="AV44" s="871"/>
      <c r="AW44" s="871"/>
      <c r="AX44" s="871"/>
      <c r="AY44" s="871"/>
      <c r="AZ44" s="866"/>
      <c r="BA44" s="866"/>
      <c r="BB44" s="866"/>
      <c r="BC44" s="866"/>
      <c r="BD44" s="866"/>
      <c r="BE44" s="868"/>
      <c r="BF44" s="868"/>
      <c r="BG44" s="868"/>
      <c r="BH44" s="868"/>
      <c r="BI44" s="869"/>
      <c r="BJ44" s="230"/>
      <c r="BK44" s="230"/>
      <c r="BL44" s="230"/>
      <c r="BM44" s="230"/>
      <c r="BN44" s="230"/>
      <c r="BO44" s="239"/>
      <c r="BP44" s="239"/>
      <c r="BQ44" s="236">
        <v>38</v>
      </c>
      <c r="BR44" s="237"/>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28"/>
    </row>
    <row r="45" spans="1:131" ht="26.25" customHeight="1" x14ac:dyDescent="0.2">
      <c r="A45" s="236">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0"/>
      <c r="AL45" s="871"/>
      <c r="AM45" s="871"/>
      <c r="AN45" s="871"/>
      <c r="AO45" s="871"/>
      <c r="AP45" s="871"/>
      <c r="AQ45" s="871"/>
      <c r="AR45" s="871"/>
      <c r="AS45" s="871"/>
      <c r="AT45" s="871"/>
      <c r="AU45" s="871"/>
      <c r="AV45" s="871"/>
      <c r="AW45" s="871"/>
      <c r="AX45" s="871"/>
      <c r="AY45" s="871"/>
      <c r="AZ45" s="866"/>
      <c r="BA45" s="866"/>
      <c r="BB45" s="866"/>
      <c r="BC45" s="866"/>
      <c r="BD45" s="866"/>
      <c r="BE45" s="868"/>
      <c r="BF45" s="868"/>
      <c r="BG45" s="868"/>
      <c r="BH45" s="868"/>
      <c r="BI45" s="869"/>
      <c r="BJ45" s="230"/>
      <c r="BK45" s="230"/>
      <c r="BL45" s="230"/>
      <c r="BM45" s="230"/>
      <c r="BN45" s="230"/>
      <c r="BO45" s="239"/>
      <c r="BP45" s="239"/>
      <c r="BQ45" s="236">
        <v>39</v>
      </c>
      <c r="BR45" s="237"/>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28"/>
    </row>
    <row r="46" spans="1:131" ht="26.25" customHeight="1" x14ac:dyDescent="0.2">
      <c r="A46" s="236">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0"/>
      <c r="AL46" s="871"/>
      <c r="AM46" s="871"/>
      <c r="AN46" s="871"/>
      <c r="AO46" s="871"/>
      <c r="AP46" s="871"/>
      <c r="AQ46" s="871"/>
      <c r="AR46" s="871"/>
      <c r="AS46" s="871"/>
      <c r="AT46" s="871"/>
      <c r="AU46" s="871"/>
      <c r="AV46" s="871"/>
      <c r="AW46" s="871"/>
      <c r="AX46" s="871"/>
      <c r="AY46" s="871"/>
      <c r="AZ46" s="866"/>
      <c r="BA46" s="866"/>
      <c r="BB46" s="866"/>
      <c r="BC46" s="866"/>
      <c r="BD46" s="866"/>
      <c r="BE46" s="868"/>
      <c r="BF46" s="868"/>
      <c r="BG46" s="868"/>
      <c r="BH46" s="868"/>
      <c r="BI46" s="869"/>
      <c r="BJ46" s="230"/>
      <c r="BK46" s="230"/>
      <c r="BL46" s="230"/>
      <c r="BM46" s="230"/>
      <c r="BN46" s="230"/>
      <c r="BO46" s="239"/>
      <c r="BP46" s="239"/>
      <c r="BQ46" s="236">
        <v>40</v>
      </c>
      <c r="BR46" s="237"/>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28"/>
    </row>
    <row r="47" spans="1:131" ht="26.25" customHeight="1" x14ac:dyDescent="0.2">
      <c r="A47" s="236">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0"/>
      <c r="AL47" s="871"/>
      <c r="AM47" s="871"/>
      <c r="AN47" s="871"/>
      <c r="AO47" s="871"/>
      <c r="AP47" s="871"/>
      <c r="AQ47" s="871"/>
      <c r="AR47" s="871"/>
      <c r="AS47" s="871"/>
      <c r="AT47" s="871"/>
      <c r="AU47" s="871"/>
      <c r="AV47" s="871"/>
      <c r="AW47" s="871"/>
      <c r="AX47" s="871"/>
      <c r="AY47" s="871"/>
      <c r="AZ47" s="866"/>
      <c r="BA47" s="866"/>
      <c r="BB47" s="866"/>
      <c r="BC47" s="866"/>
      <c r="BD47" s="866"/>
      <c r="BE47" s="868"/>
      <c r="BF47" s="868"/>
      <c r="BG47" s="868"/>
      <c r="BH47" s="868"/>
      <c r="BI47" s="869"/>
      <c r="BJ47" s="230"/>
      <c r="BK47" s="230"/>
      <c r="BL47" s="230"/>
      <c r="BM47" s="230"/>
      <c r="BN47" s="230"/>
      <c r="BO47" s="239"/>
      <c r="BP47" s="239"/>
      <c r="BQ47" s="236">
        <v>41</v>
      </c>
      <c r="BR47" s="237"/>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28"/>
    </row>
    <row r="48" spans="1:131" ht="26.25" customHeight="1" x14ac:dyDescent="0.2">
      <c r="A48" s="236">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0"/>
      <c r="AL48" s="871"/>
      <c r="AM48" s="871"/>
      <c r="AN48" s="871"/>
      <c r="AO48" s="871"/>
      <c r="AP48" s="871"/>
      <c r="AQ48" s="871"/>
      <c r="AR48" s="871"/>
      <c r="AS48" s="871"/>
      <c r="AT48" s="871"/>
      <c r="AU48" s="871"/>
      <c r="AV48" s="871"/>
      <c r="AW48" s="871"/>
      <c r="AX48" s="871"/>
      <c r="AY48" s="871"/>
      <c r="AZ48" s="866"/>
      <c r="BA48" s="866"/>
      <c r="BB48" s="866"/>
      <c r="BC48" s="866"/>
      <c r="BD48" s="866"/>
      <c r="BE48" s="868"/>
      <c r="BF48" s="868"/>
      <c r="BG48" s="868"/>
      <c r="BH48" s="868"/>
      <c r="BI48" s="869"/>
      <c r="BJ48" s="230"/>
      <c r="BK48" s="230"/>
      <c r="BL48" s="230"/>
      <c r="BM48" s="230"/>
      <c r="BN48" s="230"/>
      <c r="BO48" s="239"/>
      <c r="BP48" s="239"/>
      <c r="BQ48" s="236">
        <v>42</v>
      </c>
      <c r="BR48" s="237"/>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28"/>
    </row>
    <row r="49" spans="1:131" ht="26.25" customHeight="1" x14ac:dyDescent="0.2">
      <c r="A49" s="236">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0"/>
      <c r="AL49" s="871"/>
      <c r="AM49" s="871"/>
      <c r="AN49" s="871"/>
      <c r="AO49" s="871"/>
      <c r="AP49" s="871"/>
      <c r="AQ49" s="871"/>
      <c r="AR49" s="871"/>
      <c r="AS49" s="871"/>
      <c r="AT49" s="871"/>
      <c r="AU49" s="871"/>
      <c r="AV49" s="871"/>
      <c r="AW49" s="871"/>
      <c r="AX49" s="871"/>
      <c r="AY49" s="871"/>
      <c r="AZ49" s="866"/>
      <c r="BA49" s="866"/>
      <c r="BB49" s="866"/>
      <c r="BC49" s="866"/>
      <c r="BD49" s="866"/>
      <c r="BE49" s="868"/>
      <c r="BF49" s="868"/>
      <c r="BG49" s="868"/>
      <c r="BH49" s="868"/>
      <c r="BI49" s="869"/>
      <c r="BJ49" s="230"/>
      <c r="BK49" s="230"/>
      <c r="BL49" s="230"/>
      <c r="BM49" s="230"/>
      <c r="BN49" s="230"/>
      <c r="BO49" s="239"/>
      <c r="BP49" s="239"/>
      <c r="BQ49" s="236">
        <v>43</v>
      </c>
      <c r="BR49" s="237"/>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28"/>
    </row>
    <row r="50" spans="1:131" ht="26.25" customHeight="1" x14ac:dyDescent="0.2">
      <c r="A50" s="236">
        <v>23</v>
      </c>
      <c r="B50" s="817"/>
      <c r="C50" s="818"/>
      <c r="D50" s="818"/>
      <c r="E50" s="818"/>
      <c r="F50" s="818"/>
      <c r="G50" s="818"/>
      <c r="H50" s="818"/>
      <c r="I50" s="818"/>
      <c r="J50" s="818"/>
      <c r="K50" s="818"/>
      <c r="L50" s="818"/>
      <c r="M50" s="818"/>
      <c r="N50" s="818"/>
      <c r="O50" s="818"/>
      <c r="P50" s="819"/>
      <c r="Q50" s="872"/>
      <c r="R50" s="873"/>
      <c r="S50" s="873"/>
      <c r="T50" s="873"/>
      <c r="U50" s="873"/>
      <c r="V50" s="873"/>
      <c r="W50" s="873"/>
      <c r="X50" s="873"/>
      <c r="Y50" s="873"/>
      <c r="Z50" s="873"/>
      <c r="AA50" s="873"/>
      <c r="AB50" s="873"/>
      <c r="AC50" s="873"/>
      <c r="AD50" s="873"/>
      <c r="AE50" s="874"/>
      <c r="AF50" s="823"/>
      <c r="AG50" s="824"/>
      <c r="AH50" s="824"/>
      <c r="AI50" s="824"/>
      <c r="AJ50" s="825"/>
      <c r="AK50" s="876"/>
      <c r="AL50" s="873"/>
      <c r="AM50" s="873"/>
      <c r="AN50" s="873"/>
      <c r="AO50" s="873"/>
      <c r="AP50" s="873"/>
      <c r="AQ50" s="873"/>
      <c r="AR50" s="873"/>
      <c r="AS50" s="873"/>
      <c r="AT50" s="873"/>
      <c r="AU50" s="873"/>
      <c r="AV50" s="873"/>
      <c r="AW50" s="873"/>
      <c r="AX50" s="873"/>
      <c r="AY50" s="873"/>
      <c r="AZ50" s="875"/>
      <c r="BA50" s="875"/>
      <c r="BB50" s="875"/>
      <c r="BC50" s="875"/>
      <c r="BD50" s="875"/>
      <c r="BE50" s="868"/>
      <c r="BF50" s="868"/>
      <c r="BG50" s="868"/>
      <c r="BH50" s="868"/>
      <c r="BI50" s="869"/>
      <c r="BJ50" s="230"/>
      <c r="BK50" s="230"/>
      <c r="BL50" s="230"/>
      <c r="BM50" s="230"/>
      <c r="BN50" s="230"/>
      <c r="BO50" s="239"/>
      <c r="BP50" s="239"/>
      <c r="BQ50" s="236">
        <v>44</v>
      </c>
      <c r="BR50" s="237"/>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28"/>
    </row>
    <row r="51" spans="1:131" ht="26.25" customHeight="1" x14ac:dyDescent="0.2">
      <c r="A51" s="236">
        <v>24</v>
      </c>
      <c r="B51" s="817"/>
      <c r="C51" s="818"/>
      <c r="D51" s="818"/>
      <c r="E51" s="818"/>
      <c r="F51" s="818"/>
      <c r="G51" s="818"/>
      <c r="H51" s="818"/>
      <c r="I51" s="818"/>
      <c r="J51" s="818"/>
      <c r="K51" s="818"/>
      <c r="L51" s="818"/>
      <c r="M51" s="818"/>
      <c r="N51" s="818"/>
      <c r="O51" s="818"/>
      <c r="P51" s="819"/>
      <c r="Q51" s="872"/>
      <c r="R51" s="873"/>
      <c r="S51" s="873"/>
      <c r="T51" s="873"/>
      <c r="U51" s="873"/>
      <c r="V51" s="873"/>
      <c r="W51" s="873"/>
      <c r="X51" s="873"/>
      <c r="Y51" s="873"/>
      <c r="Z51" s="873"/>
      <c r="AA51" s="873"/>
      <c r="AB51" s="873"/>
      <c r="AC51" s="873"/>
      <c r="AD51" s="873"/>
      <c r="AE51" s="874"/>
      <c r="AF51" s="823"/>
      <c r="AG51" s="824"/>
      <c r="AH51" s="824"/>
      <c r="AI51" s="824"/>
      <c r="AJ51" s="825"/>
      <c r="AK51" s="876"/>
      <c r="AL51" s="873"/>
      <c r="AM51" s="873"/>
      <c r="AN51" s="873"/>
      <c r="AO51" s="873"/>
      <c r="AP51" s="873"/>
      <c r="AQ51" s="873"/>
      <c r="AR51" s="873"/>
      <c r="AS51" s="873"/>
      <c r="AT51" s="873"/>
      <c r="AU51" s="873"/>
      <c r="AV51" s="873"/>
      <c r="AW51" s="873"/>
      <c r="AX51" s="873"/>
      <c r="AY51" s="873"/>
      <c r="AZ51" s="875"/>
      <c r="BA51" s="875"/>
      <c r="BB51" s="875"/>
      <c r="BC51" s="875"/>
      <c r="BD51" s="875"/>
      <c r="BE51" s="868"/>
      <c r="BF51" s="868"/>
      <c r="BG51" s="868"/>
      <c r="BH51" s="868"/>
      <c r="BI51" s="869"/>
      <c r="BJ51" s="230"/>
      <c r="BK51" s="230"/>
      <c r="BL51" s="230"/>
      <c r="BM51" s="230"/>
      <c r="BN51" s="230"/>
      <c r="BO51" s="239"/>
      <c r="BP51" s="239"/>
      <c r="BQ51" s="236">
        <v>45</v>
      </c>
      <c r="BR51" s="237"/>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28"/>
    </row>
    <row r="52" spans="1:131" ht="26.25" customHeight="1" x14ac:dyDescent="0.2">
      <c r="A52" s="236">
        <v>25</v>
      </c>
      <c r="B52" s="817"/>
      <c r="C52" s="818"/>
      <c r="D52" s="818"/>
      <c r="E52" s="818"/>
      <c r="F52" s="818"/>
      <c r="G52" s="818"/>
      <c r="H52" s="818"/>
      <c r="I52" s="818"/>
      <c r="J52" s="818"/>
      <c r="K52" s="818"/>
      <c r="L52" s="818"/>
      <c r="M52" s="818"/>
      <c r="N52" s="818"/>
      <c r="O52" s="818"/>
      <c r="P52" s="819"/>
      <c r="Q52" s="872"/>
      <c r="R52" s="873"/>
      <c r="S52" s="873"/>
      <c r="T52" s="873"/>
      <c r="U52" s="873"/>
      <c r="V52" s="873"/>
      <c r="W52" s="873"/>
      <c r="X52" s="873"/>
      <c r="Y52" s="873"/>
      <c r="Z52" s="873"/>
      <c r="AA52" s="873"/>
      <c r="AB52" s="873"/>
      <c r="AC52" s="873"/>
      <c r="AD52" s="873"/>
      <c r="AE52" s="874"/>
      <c r="AF52" s="823"/>
      <c r="AG52" s="824"/>
      <c r="AH52" s="824"/>
      <c r="AI52" s="824"/>
      <c r="AJ52" s="825"/>
      <c r="AK52" s="876"/>
      <c r="AL52" s="873"/>
      <c r="AM52" s="873"/>
      <c r="AN52" s="873"/>
      <c r="AO52" s="873"/>
      <c r="AP52" s="873"/>
      <c r="AQ52" s="873"/>
      <c r="AR52" s="873"/>
      <c r="AS52" s="873"/>
      <c r="AT52" s="873"/>
      <c r="AU52" s="873"/>
      <c r="AV52" s="873"/>
      <c r="AW52" s="873"/>
      <c r="AX52" s="873"/>
      <c r="AY52" s="873"/>
      <c r="AZ52" s="875"/>
      <c r="BA52" s="875"/>
      <c r="BB52" s="875"/>
      <c r="BC52" s="875"/>
      <c r="BD52" s="875"/>
      <c r="BE52" s="868"/>
      <c r="BF52" s="868"/>
      <c r="BG52" s="868"/>
      <c r="BH52" s="868"/>
      <c r="BI52" s="869"/>
      <c r="BJ52" s="230"/>
      <c r="BK52" s="230"/>
      <c r="BL52" s="230"/>
      <c r="BM52" s="230"/>
      <c r="BN52" s="230"/>
      <c r="BO52" s="239"/>
      <c r="BP52" s="239"/>
      <c r="BQ52" s="236">
        <v>46</v>
      </c>
      <c r="BR52" s="237"/>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28"/>
    </row>
    <row r="53" spans="1:131" ht="26.25" customHeight="1" x14ac:dyDescent="0.2">
      <c r="A53" s="236">
        <v>26</v>
      </c>
      <c r="B53" s="817"/>
      <c r="C53" s="818"/>
      <c r="D53" s="818"/>
      <c r="E53" s="818"/>
      <c r="F53" s="818"/>
      <c r="G53" s="818"/>
      <c r="H53" s="818"/>
      <c r="I53" s="818"/>
      <c r="J53" s="818"/>
      <c r="K53" s="818"/>
      <c r="L53" s="818"/>
      <c r="M53" s="818"/>
      <c r="N53" s="818"/>
      <c r="O53" s="818"/>
      <c r="P53" s="819"/>
      <c r="Q53" s="872"/>
      <c r="R53" s="873"/>
      <c r="S53" s="873"/>
      <c r="T53" s="873"/>
      <c r="U53" s="873"/>
      <c r="V53" s="873"/>
      <c r="W53" s="873"/>
      <c r="X53" s="873"/>
      <c r="Y53" s="873"/>
      <c r="Z53" s="873"/>
      <c r="AA53" s="873"/>
      <c r="AB53" s="873"/>
      <c r="AC53" s="873"/>
      <c r="AD53" s="873"/>
      <c r="AE53" s="874"/>
      <c r="AF53" s="823"/>
      <c r="AG53" s="824"/>
      <c r="AH53" s="824"/>
      <c r="AI53" s="824"/>
      <c r="AJ53" s="825"/>
      <c r="AK53" s="876"/>
      <c r="AL53" s="873"/>
      <c r="AM53" s="873"/>
      <c r="AN53" s="873"/>
      <c r="AO53" s="873"/>
      <c r="AP53" s="873"/>
      <c r="AQ53" s="873"/>
      <c r="AR53" s="873"/>
      <c r="AS53" s="873"/>
      <c r="AT53" s="873"/>
      <c r="AU53" s="873"/>
      <c r="AV53" s="873"/>
      <c r="AW53" s="873"/>
      <c r="AX53" s="873"/>
      <c r="AY53" s="873"/>
      <c r="AZ53" s="875"/>
      <c r="BA53" s="875"/>
      <c r="BB53" s="875"/>
      <c r="BC53" s="875"/>
      <c r="BD53" s="875"/>
      <c r="BE53" s="868"/>
      <c r="BF53" s="868"/>
      <c r="BG53" s="868"/>
      <c r="BH53" s="868"/>
      <c r="BI53" s="869"/>
      <c r="BJ53" s="230"/>
      <c r="BK53" s="230"/>
      <c r="BL53" s="230"/>
      <c r="BM53" s="230"/>
      <c r="BN53" s="230"/>
      <c r="BO53" s="239"/>
      <c r="BP53" s="239"/>
      <c r="BQ53" s="236">
        <v>47</v>
      </c>
      <c r="BR53" s="237"/>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28"/>
    </row>
    <row r="54" spans="1:131" ht="26.25" customHeight="1" x14ac:dyDescent="0.2">
      <c r="A54" s="236">
        <v>27</v>
      </c>
      <c r="B54" s="817"/>
      <c r="C54" s="818"/>
      <c r="D54" s="818"/>
      <c r="E54" s="818"/>
      <c r="F54" s="818"/>
      <c r="G54" s="818"/>
      <c r="H54" s="818"/>
      <c r="I54" s="818"/>
      <c r="J54" s="818"/>
      <c r="K54" s="818"/>
      <c r="L54" s="818"/>
      <c r="M54" s="818"/>
      <c r="N54" s="818"/>
      <c r="O54" s="818"/>
      <c r="P54" s="819"/>
      <c r="Q54" s="872"/>
      <c r="R54" s="873"/>
      <c r="S54" s="873"/>
      <c r="T54" s="873"/>
      <c r="U54" s="873"/>
      <c r="V54" s="873"/>
      <c r="W54" s="873"/>
      <c r="X54" s="873"/>
      <c r="Y54" s="873"/>
      <c r="Z54" s="873"/>
      <c r="AA54" s="873"/>
      <c r="AB54" s="873"/>
      <c r="AC54" s="873"/>
      <c r="AD54" s="873"/>
      <c r="AE54" s="874"/>
      <c r="AF54" s="823"/>
      <c r="AG54" s="824"/>
      <c r="AH54" s="824"/>
      <c r="AI54" s="824"/>
      <c r="AJ54" s="825"/>
      <c r="AK54" s="876"/>
      <c r="AL54" s="873"/>
      <c r="AM54" s="873"/>
      <c r="AN54" s="873"/>
      <c r="AO54" s="873"/>
      <c r="AP54" s="873"/>
      <c r="AQ54" s="873"/>
      <c r="AR54" s="873"/>
      <c r="AS54" s="873"/>
      <c r="AT54" s="873"/>
      <c r="AU54" s="873"/>
      <c r="AV54" s="873"/>
      <c r="AW54" s="873"/>
      <c r="AX54" s="873"/>
      <c r="AY54" s="873"/>
      <c r="AZ54" s="875"/>
      <c r="BA54" s="875"/>
      <c r="BB54" s="875"/>
      <c r="BC54" s="875"/>
      <c r="BD54" s="875"/>
      <c r="BE54" s="868"/>
      <c r="BF54" s="868"/>
      <c r="BG54" s="868"/>
      <c r="BH54" s="868"/>
      <c r="BI54" s="869"/>
      <c r="BJ54" s="230"/>
      <c r="BK54" s="230"/>
      <c r="BL54" s="230"/>
      <c r="BM54" s="230"/>
      <c r="BN54" s="230"/>
      <c r="BO54" s="239"/>
      <c r="BP54" s="239"/>
      <c r="BQ54" s="236">
        <v>48</v>
      </c>
      <c r="BR54" s="237"/>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28"/>
    </row>
    <row r="55" spans="1:131" ht="26.25" customHeight="1" x14ac:dyDescent="0.2">
      <c r="A55" s="236">
        <v>28</v>
      </c>
      <c r="B55" s="817"/>
      <c r="C55" s="818"/>
      <c r="D55" s="818"/>
      <c r="E55" s="818"/>
      <c r="F55" s="818"/>
      <c r="G55" s="818"/>
      <c r="H55" s="818"/>
      <c r="I55" s="818"/>
      <c r="J55" s="818"/>
      <c r="K55" s="818"/>
      <c r="L55" s="818"/>
      <c r="M55" s="818"/>
      <c r="N55" s="818"/>
      <c r="O55" s="818"/>
      <c r="P55" s="819"/>
      <c r="Q55" s="872"/>
      <c r="R55" s="873"/>
      <c r="S55" s="873"/>
      <c r="T55" s="873"/>
      <c r="U55" s="873"/>
      <c r="V55" s="873"/>
      <c r="W55" s="873"/>
      <c r="X55" s="873"/>
      <c r="Y55" s="873"/>
      <c r="Z55" s="873"/>
      <c r="AA55" s="873"/>
      <c r="AB55" s="873"/>
      <c r="AC55" s="873"/>
      <c r="AD55" s="873"/>
      <c r="AE55" s="874"/>
      <c r="AF55" s="823"/>
      <c r="AG55" s="824"/>
      <c r="AH55" s="824"/>
      <c r="AI55" s="824"/>
      <c r="AJ55" s="825"/>
      <c r="AK55" s="876"/>
      <c r="AL55" s="873"/>
      <c r="AM55" s="873"/>
      <c r="AN55" s="873"/>
      <c r="AO55" s="873"/>
      <c r="AP55" s="873"/>
      <c r="AQ55" s="873"/>
      <c r="AR55" s="873"/>
      <c r="AS55" s="873"/>
      <c r="AT55" s="873"/>
      <c r="AU55" s="873"/>
      <c r="AV55" s="873"/>
      <c r="AW55" s="873"/>
      <c r="AX55" s="873"/>
      <c r="AY55" s="873"/>
      <c r="AZ55" s="875"/>
      <c r="BA55" s="875"/>
      <c r="BB55" s="875"/>
      <c r="BC55" s="875"/>
      <c r="BD55" s="875"/>
      <c r="BE55" s="868"/>
      <c r="BF55" s="868"/>
      <c r="BG55" s="868"/>
      <c r="BH55" s="868"/>
      <c r="BI55" s="869"/>
      <c r="BJ55" s="230"/>
      <c r="BK55" s="230"/>
      <c r="BL55" s="230"/>
      <c r="BM55" s="230"/>
      <c r="BN55" s="230"/>
      <c r="BO55" s="239"/>
      <c r="BP55" s="239"/>
      <c r="BQ55" s="236">
        <v>49</v>
      </c>
      <c r="BR55" s="237"/>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28"/>
    </row>
    <row r="56" spans="1:131" ht="26.25" customHeight="1" x14ac:dyDescent="0.2">
      <c r="A56" s="236">
        <v>29</v>
      </c>
      <c r="B56" s="817"/>
      <c r="C56" s="818"/>
      <c r="D56" s="818"/>
      <c r="E56" s="818"/>
      <c r="F56" s="818"/>
      <c r="G56" s="818"/>
      <c r="H56" s="818"/>
      <c r="I56" s="818"/>
      <c r="J56" s="818"/>
      <c r="K56" s="818"/>
      <c r="L56" s="818"/>
      <c r="M56" s="818"/>
      <c r="N56" s="818"/>
      <c r="O56" s="818"/>
      <c r="P56" s="819"/>
      <c r="Q56" s="872"/>
      <c r="R56" s="873"/>
      <c r="S56" s="873"/>
      <c r="T56" s="873"/>
      <c r="U56" s="873"/>
      <c r="V56" s="873"/>
      <c r="W56" s="873"/>
      <c r="X56" s="873"/>
      <c r="Y56" s="873"/>
      <c r="Z56" s="873"/>
      <c r="AA56" s="873"/>
      <c r="AB56" s="873"/>
      <c r="AC56" s="873"/>
      <c r="AD56" s="873"/>
      <c r="AE56" s="874"/>
      <c r="AF56" s="823"/>
      <c r="AG56" s="824"/>
      <c r="AH56" s="824"/>
      <c r="AI56" s="824"/>
      <c r="AJ56" s="825"/>
      <c r="AK56" s="876"/>
      <c r="AL56" s="873"/>
      <c r="AM56" s="873"/>
      <c r="AN56" s="873"/>
      <c r="AO56" s="873"/>
      <c r="AP56" s="873"/>
      <c r="AQ56" s="873"/>
      <c r="AR56" s="873"/>
      <c r="AS56" s="873"/>
      <c r="AT56" s="873"/>
      <c r="AU56" s="873"/>
      <c r="AV56" s="873"/>
      <c r="AW56" s="873"/>
      <c r="AX56" s="873"/>
      <c r="AY56" s="873"/>
      <c r="AZ56" s="875"/>
      <c r="BA56" s="875"/>
      <c r="BB56" s="875"/>
      <c r="BC56" s="875"/>
      <c r="BD56" s="875"/>
      <c r="BE56" s="868"/>
      <c r="BF56" s="868"/>
      <c r="BG56" s="868"/>
      <c r="BH56" s="868"/>
      <c r="BI56" s="869"/>
      <c r="BJ56" s="230"/>
      <c r="BK56" s="230"/>
      <c r="BL56" s="230"/>
      <c r="BM56" s="230"/>
      <c r="BN56" s="230"/>
      <c r="BO56" s="239"/>
      <c r="BP56" s="239"/>
      <c r="BQ56" s="236">
        <v>50</v>
      </c>
      <c r="BR56" s="237"/>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28"/>
    </row>
    <row r="57" spans="1:131" ht="26.25" customHeight="1" x14ac:dyDescent="0.2">
      <c r="A57" s="236">
        <v>30</v>
      </c>
      <c r="B57" s="817"/>
      <c r="C57" s="818"/>
      <c r="D57" s="818"/>
      <c r="E57" s="818"/>
      <c r="F57" s="818"/>
      <c r="G57" s="818"/>
      <c r="H57" s="818"/>
      <c r="I57" s="818"/>
      <c r="J57" s="818"/>
      <c r="K57" s="818"/>
      <c r="L57" s="818"/>
      <c r="M57" s="818"/>
      <c r="N57" s="818"/>
      <c r="O57" s="818"/>
      <c r="P57" s="819"/>
      <c r="Q57" s="872"/>
      <c r="R57" s="873"/>
      <c r="S57" s="873"/>
      <c r="T57" s="873"/>
      <c r="U57" s="873"/>
      <c r="V57" s="873"/>
      <c r="W57" s="873"/>
      <c r="X57" s="873"/>
      <c r="Y57" s="873"/>
      <c r="Z57" s="873"/>
      <c r="AA57" s="873"/>
      <c r="AB57" s="873"/>
      <c r="AC57" s="873"/>
      <c r="AD57" s="873"/>
      <c r="AE57" s="874"/>
      <c r="AF57" s="823"/>
      <c r="AG57" s="824"/>
      <c r="AH57" s="824"/>
      <c r="AI57" s="824"/>
      <c r="AJ57" s="825"/>
      <c r="AK57" s="876"/>
      <c r="AL57" s="873"/>
      <c r="AM57" s="873"/>
      <c r="AN57" s="873"/>
      <c r="AO57" s="873"/>
      <c r="AP57" s="873"/>
      <c r="AQ57" s="873"/>
      <c r="AR57" s="873"/>
      <c r="AS57" s="873"/>
      <c r="AT57" s="873"/>
      <c r="AU57" s="873"/>
      <c r="AV57" s="873"/>
      <c r="AW57" s="873"/>
      <c r="AX57" s="873"/>
      <c r="AY57" s="873"/>
      <c r="AZ57" s="875"/>
      <c r="BA57" s="875"/>
      <c r="BB57" s="875"/>
      <c r="BC57" s="875"/>
      <c r="BD57" s="875"/>
      <c r="BE57" s="868"/>
      <c r="BF57" s="868"/>
      <c r="BG57" s="868"/>
      <c r="BH57" s="868"/>
      <c r="BI57" s="869"/>
      <c r="BJ57" s="230"/>
      <c r="BK57" s="230"/>
      <c r="BL57" s="230"/>
      <c r="BM57" s="230"/>
      <c r="BN57" s="230"/>
      <c r="BO57" s="239"/>
      <c r="BP57" s="239"/>
      <c r="BQ57" s="236">
        <v>51</v>
      </c>
      <c r="BR57" s="237"/>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28"/>
    </row>
    <row r="58" spans="1:131" ht="26.25" customHeight="1" x14ac:dyDescent="0.2">
      <c r="A58" s="236">
        <v>31</v>
      </c>
      <c r="B58" s="817"/>
      <c r="C58" s="818"/>
      <c r="D58" s="818"/>
      <c r="E58" s="818"/>
      <c r="F58" s="818"/>
      <c r="G58" s="818"/>
      <c r="H58" s="818"/>
      <c r="I58" s="818"/>
      <c r="J58" s="818"/>
      <c r="K58" s="818"/>
      <c r="L58" s="818"/>
      <c r="M58" s="818"/>
      <c r="N58" s="818"/>
      <c r="O58" s="818"/>
      <c r="P58" s="819"/>
      <c r="Q58" s="872"/>
      <c r="R58" s="873"/>
      <c r="S58" s="873"/>
      <c r="T58" s="873"/>
      <c r="U58" s="873"/>
      <c r="V58" s="873"/>
      <c r="W58" s="873"/>
      <c r="X58" s="873"/>
      <c r="Y58" s="873"/>
      <c r="Z58" s="873"/>
      <c r="AA58" s="873"/>
      <c r="AB58" s="873"/>
      <c r="AC58" s="873"/>
      <c r="AD58" s="873"/>
      <c r="AE58" s="874"/>
      <c r="AF58" s="823"/>
      <c r="AG58" s="824"/>
      <c r="AH58" s="824"/>
      <c r="AI58" s="824"/>
      <c r="AJ58" s="825"/>
      <c r="AK58" s="876"/>
      <c r="AL58" s="873"/>
      <c r="AM58" s="873"/>
      <c r="AN58" s="873"/>
      <c r="AO58" s="873"/>
      <c r="AP58" s="873"/>
      <c r="AQ58" s="873"/>
      <c r="AR58" s="873"/>
      <c r="AS58" s="873"/>
      <c r="AT58" s="873"/>
      <c r="AU58" s="873"/>
      <c r="AV58" s="873"/>
      <c r="AW58" s="873"/>
      <c r="AX58" s="873"/>
      <c r="AY58" s="873"/>
      <c r="AZ58" s="875"/>
      <c r="BA58" s="875"/>
      <c r="BB58" s="875"/>
      <c r="BC58" s="875"/>
      <c r="BD58" s="875"/>
      <c r="BE58" s="868"/>
      <c r="BF58" s="868"/>
      <c r="BG58" s="868"/>
      <c r="BH58" s="868"/>
      <c r="BI58" s="869"/>
      <c r="BJ58" s="230"/>
      <c r="BK58" s="230"/>
      <c r="BL58" s="230"/>
      <c r="BM58" s="230"/>
      <c r="BN58" s="230"/>
      <c r="BO58" s="239"/>
      <c r="BP58" s="239"/>
      <c r="BQ58" s="236">
        <v>52</v>
      </c>
      <c r="BR58" s="237"/>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28"/>
    </row>
    <row r="59" spans="1:131" ht="26.25" customHeight="1" x14ac:dyDescent="0.2">
      <c r="A59" s="236">
        <v>32</v>
      </c>
      <c r="B59" s="817"/>
      <c r="C59" s="818"/>
      <c r="D59" s="818"/>
      <c r="E59" s="818"/>
      <c r="F59" s="818"/>
      <c r="G59" s="818"/>
      <c r="H59" s="818"/>
      <c r="I59" s="818"/>
      <c r="J59" s="818"/>
      <c r="K59" s="818"/>
      <c r="L59" s="818"/>
      <c r="M59" s="818"/>
      <c r="N59" s="818"/>
      <c r="O59" s="818"/>
      <c r="P59" s="819"/>
      <c r="Q59" s="872"/>
      <c r="R59" s="873"/>
      <c r="S59" s="873"/>
      <c r="T59" s="873"/>
      <c r="U59" s="873"/>
      <c r="V59" s="873"/>
      <c r="W59" s="873"/>
      <c r="X59" s="873"/>
      <c r="Y59" s="873"/>
      <c r="Z59" s="873"/>
      <c r="AA59" s="873"/>
      <c r="AB59" s="873"/>
      <c r="AC59" s="873"/>
      <c r="AD59" s="873"/>
      <c r="AE59" s="874"/>
      <c r="AF59" s="823"/>
      <c r="AG59" s="824"/>
      <c r="AH59" s="824"/>
      <c r="AI59" s="824"/>
      <c r="AJ59" s="825"/>
      <c r="AK59" s="876"/>
      <c r="AL59" s="873"/>
      <c r="AM59" s="873"/>
      <c r="AN59" s="873"/>
      <c r="AO59" s="873"/>
      <c r="AP59" s="873"/>
      <c r="AQ59" s="873"/>
      <c r="AR59" s="873"/>
      <c r="AS59" s="873"/>
      <c r="AT59" s="873"/>
      <c r="AU59" s="873"/>
      <c r="AV59" s="873"/>
      <c r="AW59" s="873"/>
      <c r="AX59" s="873"/>
      <c r="AY59" s="873"/>
      <c r="AZ59" s="875"/>
      <c r="BA59" s="875"/>
      <c r="BB59" s="875"/>
      <c r="BC59" s="875"/>
      <c r="BD59" s="875"/>
      <c r="BE59" s="868"/>
      <c r="BF59" s="868"/>
      <c r="BG59" s="868"/>
      <c r="BH59" s="868"/>
      <c r="BI59" s="869"/>
      <c r="BJ59" s="230"/>
      <c r="BK59" s="230"/>
      <c r="BL59" s="230"/>
      <c r="BM59" s="230"/>
      <c r="BN59" s="230"/>
      <c r="BO59" s="239"/>
      <c r="BP59" s="239"/>
      <c r="BQ59" s="236">
        <v>53</v>
      </c>
      <c r="BR59" s="237"/>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28"/>
    </row>
    <row r="60" spans="1:131" ht="26.25" customHeight="1" x14ac:dyDescent="0.2">
      <c r="A60" s="236">
        <v>33</v>
      </c>
      <c r="B60" s="817"/>
      <c r="C60" s="818"/>
      <c r="D60" s="818"/>
      <c r="E60" s="818"/>
      <c r="F60" s="818"/>
      <c r="G60" s="818"/>
      <c r="H60" s="818"/>
      <c r="I60" s="818"/>
      <c r="J60" s="818"/>
      <c r="K60" s="818"/>
      <c r="L60" s="818"/>
      <c r="M60" s="818"/>
      <c r="N60" s="818"/>
      <c r="O60" s="818"/>
      <c r="P60" s="819"/>
      <c r="Q60" s="872"/>
      <c r="R60" s="873"/>
      <c r="S60" s="873"/>
      <c r="T60" s="873"/>
      <c r="U60" s="873"/>
      <c r="V60" s="873"/>
      <c r="W60" s="873"/>
      <c r="X60" s="873"/>
      <c r="Y60" s="873"/>
      <c r="Z60" s="873"/>
      <c r="AA60" s="873"/>
      <c r="AB60" s="873"/>
      <c r="AC60" s="873"/>
      <c r="AD60" s="873"/>
      <c r="AE60" s="874"/>
      <c r="AF60" s="823"/>
      <c r="AG60" s="824"/>
      <c r="AH60" s="824"/>
      <c r="AI60" s="824"/>
      <c r="AJ60" s="825"/>
      <c r="AK60" s="876"/>
      <c r="AL60" s="873"/>
      <c r="AM60" s="873"/>
      <c r="AN60" s="873"/>
      <c r="AO60" s="873"/>
      <c r="AP60" s="873"/>
      <c r="AQ60" s="873"/>
      <c r="AR60" s="873"/>
      <c r="AS60" s="873"/>
      <c r="AT60" s="873"/>
      <c r="AU60" s="873"/>
      <c r="AV60" s="873"/>
      <c r="AW60" s="873"/>
      <c r="AX60" s="873"/>
      <c r="AY60" s="873"/>
      <c r="AZ60" s="875"/>
      <c r="BA60" s="875"/>
      <c r="BB60" s="875"/>
      <c r="BC60" s="875"/>
      <c r="BD60" s="875"/>
      <c r="BE60" s="868"/>
      <c r="BF60" s="868"/>
      <c r="BG60" s="868"/>
      <c r="BH60" s="868"/>
      <c r="BI60" s="869"/>
      <c r="BJ60" s="230"/>
      <c r="BK60" s="230"/>
      <c r="BL60" s="230"/>
      <c r="BM60" s="230"/>
      <c r="BN60" s="230"/>
      <c r="BO60" s="239"/>
      <c r="BP60" s="239"/>
      <c r="BQ60" s="236">
        <v>54</v>
      </c>
      <c r="BR60" s="237"/>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28"/>
    </row>
    <row r="61" spans="1:131" ht="26.25" customHeight="1" thickBot="1" x14ac:dyDescent="0.25">
      <c r="A61" s="236">
        <v>34</v>
      </c>
      <c r="B61" s="817"/>
      <c r="C61" s="818"/>
      <c r="D61" s="818"/>
      <c r="E61" s="818"/>
      <c r="F61" s="818"/>
      <c r="G61" s="818"/>
      <c r="H61" s="818"/>
      <c r="I61" s="818"/>
      <c r="J61" s="818"/>
      <c r="K61" s="818"/>
      <c r="L61" s="818"/>
      <c r="M61" s="818"/>
      <c r="N61" s="818"/>
      <c r="O61" s="818"/>
      <c r="P61" s="819"/>
      <c r="Q61" s="872"/>
      <c r="R61" s="873"/>
      <c r="S61" s="873"/>
      <c r="T61" s="873"/>
      <c r="U61" s="873"/>
      <c r="V61" s="873"/>
      <c r="W61" s="873"/>
      <c r="X61" s="873"/>
      <c r="Y61" s="873"/>
      <c r="Z61" s="873"/>
      <c r="AA61" s="873"/>
      <c r="AB61" s="873"/>
      <c r="AC61" s="873"/>
      <c r="AD61" s="873"/>
      <c r="AE61" s="874"/>
      <c r="AF61" s="823"/>
      <c r="AG61" s="824"/>
      <c r="AH61" s="824"/>
      <c r="AI61" s="824"/>
      <c r="AJ61" s="825"/>
      <c r="AK61" s="876"/>
      <c r="AL61" s="873"/>
      <c r="AM61" s="873"/>
      <c r="AN61" s="873"/>
      <c r="AO61" s="873"/>
      <c r="AP61" s="873"/>
      <c r="AQ61" s="873"/>
      <c r="AR61" s="873"/>
      <c r="AS61" s="873"/>
      <c r="AT61" s="873"/>
      <c r="AU61" s="873"/>
      <c r="AV61" s="873"/>
      <c r="AW61" s="873"/>
      <c r="AX61" s="873"/>
      <c r="AY61" s="873"/>
      <c r="AZ61" s="875"/>
      <c r="BA61" s="875"/>
      <c r="BB61" s="875"/>
      <c r="BC61" s="875"/>
      <c r="BD61" s="875"/>
      <c r="BE61" s="868"/>
      <c r="BF61" s="868"/>
      <c r="BG61" s="868"/>
      <c r="BH61" s="868"/>
      <c r="BI61" s="869"/>
      <c r="BJ61" s="230"/>
      <c r="BK61" s="230"/>
      <c r="BL61" s="230"/>
      <c r="BM61" s="230"/>
      <c r="BN61" s="230"/>
      <c r="BO61" s="239"/>
      <c r="BP61" s="239"/>
      <c r="BQ61" s="236">
        <v>55</v>
      </c>
      <c r="BR61" s="237"/>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28"/>
    </row>
    <row r="62" spans="1:131" ht="26.25" customHeight="1" x14ac:dyDescent="0.2">
      <c r="A62" s="236">
        <v>35</v>
      </c>
      <c r="B62" s="817"/>
      <c r="C62" s="818"/>
      <c r="D62" s="818"/>
      <c r="E62" s="818"/>
      <c r="F62" s="818"/>
      <c r="G62" s="818"/>
      <c r="H62" s="818"/>
      <c r="I62" s="818"/>
      <c r="J62" s="818"/>
      <c r="K62" s="818"/>
      <c r="L62" s="818"/>
      <c r="M62" s="818"/>
      <c r="N62" s="818"/>
      <c r="O62" s="818"/>
      <c r="P62" s="819"/>
      <c r="Q62" s="872"/>
      <c r="R62" s="873"/>
      <c r="S62" s="873"/>
      <c r="T62" s="873"/>
      <c r="U62" s="873"/>
      <c r="V62" s="873"/>
      <c r="W62" s="873"/>
      <c r="X62" s="873"/>
      <c r="Y62" s="873"/>
      <c r="Z62" s="873"/>
      <c r="AA62" s="873"/>
      <c r="AB62" s="873"/>
      <c r="AC62" s="873"/>
      <c r="AD62" s="873"/>
      <c r="AE62" s="874"/>
      <c r="AF62" s="823"/>
      <c r="AG62" s="824"/>
      <c r="AH62" s="824"/>
      <c r="AI62" s="824"/>
      <c r="AJ62" s="825"/>
      <c r="AK62" s="876"/>
      <c r="AL62" s="873"/>
      <c r="AM62" s="873"/>
      <c r="AN62" s="873"/>
      <c r="AO62" s="873"/>
      <c r="AP62" s="873"/>
      <c r="AQ62" s="873"/>
      <c r="AR62" s="873"/>
      <c r="AS62" s="873"/>
      <c r="AT62" s="873"/>
      <c r="AU62" s="873"/>
      <c r="AV62" s="873"/>
      <c r="AW62" s="873"/>
      <c r="AX62" s="873"/>
      <c r="AY62" s="873"/>
      <c r="AZ62" s="875"/>
      <c r="BA62" s="875"/>
      <c r="BB62" s="875"/>
      <c r="BC62" s="875"/>
      <c r="BD62" s="875"/>
      <c r="BE62" s="868"/>
      <c r="BF62" s="868"/>
      <c r="BG62" s="868"/>
      <c r="BH62" s="868"/>
      <c r="BI62" s="869"/>
      <c r="BJ62" s="884" t="s">
        <v>395</v>
      </c>
      <c r="BK62" s="843"/>
      <c r="BL62" s="843"/>
      <c r="BM62" s="843"/>
      <c r="BN62" s="844"/>
      <c r="BO62" s="239"/>
      <c r="BP62" s="239"/>
      <c r="BQ62" s="236">
        <v>56</v>
      </c>
      <c r="BR62" s="237"/>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28"/>
    </row>
    <row r="63" spans="1:131" ht="26.25" customHeight="1" thickBot="1" x14ac:dyDescent="0.25">
      <c r="A63" s="238" t="s">
        <v>376</v>
      </c>
      <c r="B63" s="826" t="s">
        <v>396</v>
      </c>
      <c r="C63" s="827"/>
      <c r="D63" s="827"/>
      <c r="E63" s="827"/>
      <c r="F63" s="827"/>
      <c r="G63" s="827"/>
      <c r="H63" s="827"/>
      <c r="I63" s="827"/>
      <c r="J63" s="827"/>
      <c r="K63" s="827"/>
      <c r="L63" s="827"/>
      <c r="M63" s="827"/>
      <c r="N63" s="827"/>
      <c r="O63" s="827"/>
      <c r="P63" s="828"/>
      <c r="Q63" s="877"/>
      <c r="R63" s="878"/>
      <c r="S63" s="878"/>
      <c r="T63" s="878"/>
      <c r="U63" s="878"/>
      <c r="V63" s="878"/>
      <c r="W63" s="878"/>
      <c r="X63" s="878"/>
      <c r="Y63" s="878"/>
      <c r="Z63" s="878"/>
      <c r="AA63" s="878"/>
      <c r="AB63" s="878"/>
      <c r="AC63" s="878"/>
      <c r="AD63" s="878"/>
      <c r="AE63" s="879"/>
      <c r="AF63" s="880">
        <v>903</v>
      </c>
      <c r="AG63" s="881"/>
      <c r="AH63" s="881"/>
      <c r="AI63" s="881"/>
      <c r="AJ63" s="882"/>
      <c r="AK63" s="883"/>
      <c r="AL63" s="878"/>
      <c r="AM63" s="878"/>
      <c r="AN63" s="878"/>
      <c r="AO63" s="878"/>
      <c r="AP63" s="881">
        <f>+AP31+AP32+AP33</f>
        <v>1551</v>
      </c>
      <c r="AQ63" s="881"/>
      <c r="AR63" s="881"/>
      <c r="AS63" s="881"/>
      <c r="AT63" s="881"/>
      <c r="AU63" s="881">
        <f>+AU32+AU33</f>
        <v>564</v>
      </c>
      <c r="AV63" s="881"/>
      <c r="AW63" s="881"/>
      <c r="AX63" s="881"/>
      <c r="AY63" s="881"/>
      <c r="AZ63" s="885"/>
      <c r="BA63" s="885"/>
      <c r="BB63" s="885"/>
      <c r="BC63" s="885"/>
      <c r="BD63" s="885"/>
      <c r="BE63" s="886"/>
      <c r="BF63" s="886"/>
      <c r="BG63" s="886"/>
      <c r="BH63" s="886"/>
      <c r="BI63" s="887"/>
      <c r="BJ63" s="888" t="s">
        <v>122</v>
      </c>
      <c r="BK63" s="889"/>
      <c r="BL63" s="889"/>
      <c r="BM63" s="889"/>
      <c r="BN63" s="890"/>
      <c r="BO63" s="239"/>
      <c r="BP63" s="239"/>
      <c r="BQ63" s="236">
        <v>57</v>
      </c>
      <c r="BR63" s="237"/>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28"/>
    </row>
    <row r="65" spans="1:131" ht="26.25" customHeight="1" thickBot="1" x14ac:dyDescent="0.25">
      <c r="A65" s="230" t="s">
        <v>397</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28"/>
    </row>
    <row r="66" spans="1:131" ht="26.25" customHeight="1" x14ac:dyDescent="0.2">
      <c r="A66" s="764" t="s">
        <v>398</v>
      </c>
      <c r="B66" s="765"/>
      <c r="C66" s="765"/>
      <c r="D66" s="765"/>
      <c r="E66" s="765"/>
      <c r="F66" s="765"/>
      <c r="G66" s="765"/>
      <c r="H66" s="765"/>
      <c r="I66" s="765"/>
      <c r="J66" s="765"/>
      <c r="K66" s="765"/>
      <c r="L66" s="765"/>
      <c r="M66" s="765"/>
      <c r="N66" s="765"/>
      <c r="O66" s="765"/>
      <c r="P66" s="766"/>
      <c r="Q66" s="770" t="s">
        <v>380</v>
      </c>
      <c r="R66" s="771"/>
      <c r="S66" s="771"/>
      <c r="T66" s="771"/>
      <c r="U66" s="772"/>
      <c r="V66" s="770" t="s">
        <v>381</v>
      </c>
      <c r="W66" s="771"/>
      <c r="X66" s="771"/>
      <c r="Y66" s="771"/>
      <c r="Z66" s="772"/>
      <c r="AA66" s="770" t="s">
        <v>382</v>
      </c>
      <c r="AB66" s="771"/>
      <c r="AC66" s="771"/>
      <c r="AD66" s="771"/>
      <c r="AE66" s="772"/>
      <c r="AF66" s="891" t="s">
        <v>383</v>
      </c>
      <c r="AG66" s="852"/>
      <c r="AH66" s="852"/>
      <c r="AI66" s="852"/>
      <c r="AJ66" s="892"/>
      <c r="AK66" s="770" t="s">
        <v>384</v>
      </c>
      <c r="AL66" s="765"/>
      <c r="AM66" s="765"/>
      <c r="AN66" s="765"/>
      <c r="AO66" s="766"/>
      <c r="AP66" s="770" t="s">
        <v>385</v>
      </c>
      <c r="AQ66" s="771"/>
      <c r="AR66" s="771"/>
      <c r="AS66" s="771"/>
      <c r="AT66" s="772"/>
      <c r="AU66" s="770" t="s">
        <v>399</v>
      </c>
      <c r="AV66" s="771"/>
      <c r="AW66" s="771"/>
      <c r="AX66" s="771"/>
      <c r="AY66" s="772"/>
      <c r="AZ66" s="770" t="s">
        <v>364</v>
      </c>
      <c r="BA66" s="771"/>
      <c r="BB66" s="771"/>
      <c r="BC66" s="771"/>
      <c r="BD66" s="777"/>
      <c r="BE66" s="239"/>
      <c r="BF66" s="239"/>
      <c r="BG66" s="239"/>
      <c r="BH66" s="239"/>
      <c r="BI66" s="239"/>
      <c r="BJ66" s="239"/>
      <c r="BK66" s="239"/>
      <c r="BL66" s="239"/>
      <c r="BM66" s="239"/>
      <c r="BN66" s="239"/>
      <c r="BO66" s="239"/>
      <c r="BP66" s="239"/>
      <c r="BQ66" s="236">
        <v>60</v>
      </c>
      <c r="BR66" s="241"/>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28"/>
    </row>
    <row r="67" spans="1:131" ht="26.25" customHeight="1" thickBot="1" x14ac:dyDescent="0.25">
      <c r="A67" s="767"/>
      <c r="B67" s="768"/>
      <c r="C67" s="768"/>
      <c r="D67" s="768"/>
      <c r="E67" s="768"/>
      <c r="F67" s="768"/>
      <c r="G67" s="768"/>
      <c r="H67" s="768"/>
      <c r="I67" s="768"/>
      <c r="J67" s="768"/>
      <c r="K67" s="768"/>
      <c r="L67" s="768"/>
      <c r="M67" s="768"/>
      <c r="N67" s="768"/>
      <c r="O67" s="768"/>
      <c r="P67" s="769"/>
      <c r="Q67" s="773"/>
      <c r="R67" s="774"/>
      <c r="S67" s="774"/>
      <c r="T67" s="774"/>
      <c r="U67" s="775"/>
      <c r="V67" s="773"/>
      <c r="W67" s="774"/>
      <c r="X67" s="774"/>
      <c r="Y67" s="774"/>
      <c r="Z67" s="775"/>
      <c r="AA67" s="773"/>
      <c r="AB67" s="774"/>
      <c r="AC67" s="774"/>
      <c r="AD67" s="774"/>
      <c r="AE67" s="775"/>
      <c r="AF67" s="893"/>
      <c r="AG67" s="855"/>
      <c r="AH67" s="855"/>
      <c r="AI67" s="855"/>
      <c r="AJ67" s="894"/>
      <c r="AK67" s="895"/>
      <c r="AL67" s="768"/>
      <c r="AM67" s="768"/>
      <c r="AN67" s="768"/>
      <c r="AO67" s="769"/>
      <c r="AP67" s="773"/>
      <c r="AQ67" s="774"/>
      <c r="AR67" s="774"/>
      <c r="AS67" s="774"/>
      <c r="AT67" s="775"/>
      <c r="AU67" s="773"/>
      <c r="AV67" s="774"/>
      <c r="AW67" s="774"/>
      <c r="AX67" s="774"/>
      <c r="AY67" s="775"/>
      <c r="AZ67" s="773"/>
      <c r="BA67" s="774"/>
      <c r="BB67" s="774"/>
      <c r="BC67" s="774"/>
      <c r="BD67" s="779"/>
      <c r="BE67" s="239"/>
      <c r="BF67" s="239"/>
      <c r="BG67" s="239"/>
      <c r="BH67" s="239"/>
      <c r="BI67" s="239"/>
      <c r="BJ67" s="239"/>
      <c r="BK67" s="239"/>
      <c r="BL67" s="239"/>
      <c r="BM67" s="239"/>
      <c r="BN67" s="239"/>
      <c r="BO67" s="239"/>
      <c r="BP67" s="239"/>
      <c r="BQ67" s="236">
        <v>61</v>
      </c>
      <c r="BR67" s="241"/>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28"/>
    </row>
    <row r="68" spans="1:131" ht="26.25" customHeight="1" thickTop="1" x14ac:dyDescent="0.2">
      <c r="A68" s="234">
        <v>1</v>
      </c>
      <c r="B68" s="906" t="s">
        <v>546</v>
      </c>
      <c r="C68" s="907"/>
      <c r="D68" s="907"/>
      <c r="E68" s="907"/>
      <c r="F68" s="907"/>
      <c r="G68" s="907"/>
      <c r="H68" s="907"/>
      <c r="I68" s="907"/>
      <c r="J68" s="907"/>
      <c r="K68" s="907"/>
      <c r="L68" s="907"/>
      <c r="M68" s="907"/>
      <c r="N68" s="907"/>
      <c r="O68" s="907"/>
      <c r="P68" s="908"/>
      <c r="Q68" s="909">
        <v>771</v>
      </c>
      <c r="R68" s="903"/>
      <c r="S68" s="903"/>
      <c r="T68" s="903"/>
      <c r="U68" s="903"/>
      <c r="V68" s="903">
        <v>763</v>
      </c>
      <c r="W68" s="903"/>
      <c r="X68" s="903"/>
      <c r="Y68" s="903"/>
      <c r="Z68" s="903"/>
      <c r="AA68" s="903">
        <f>+Q68-V68</f>
        <v>8</v>
      </c>
      <c r="AB68" s="903"/>
      <c r="AC68" s="903"/>
      <c r="AD68" s="903"/>
      <c r="AE68" s="903"/>
      <c r="AF68" s="903">
        <v>8</v>
      </c>
      <c r="AG68" s="903"/>
      <c r="AH68" s="903"/>
      <c r="AI68" s="903"/>
      <c r="AJ68" s="903"/>
      <c r="AK68" s="903" t="s">
        <v>487</v>
      </c>
      <c r="AL68" s="903"/>
      <c r="AM68" s="903"/>
      <c r="AN68" s="903"/>
      <c r="AO68" s="903"/>
      <c r="AP68" s="903">
        <v>56</v>
      </c>
      <c r="AQ68" s="903"/>
      <c r="AR68" s="903"/>
      <c r="AS68" s="903"/>
      <c r="AT68" s="903"/>
      <c r="AU68" s="903">
        <v>26</v>
      </c>
      <c r="AV68" s="903"/>
      <c r="AW68" s="903"/>
      <c r="AX68" s="903"/>
      <c r="AY68" s="903"/>
      <c r="AZ68" s="904"/>
      <c r="BA68" s="904"/>
      <c r="BB68" s="904"/>
      <c r="BC68" s="904"/>
      <c r="BD68" s="905"/>
      <c r="BE68" s="239"/>
      <c r="BF68" s="239"/>
      <c r="BG68" s="239"/>
      <c r="BH68" s="239"/>
      <c r="BI68" s="239"/>
      <c r="BJ68" s="239"/>
      <c r="BK68" s="239"/>
      <c r="BL68" s="239"/>
      <c r="BM68" s="239"/>
      <c r="BN68" s="239"/>
      <c r="BO68" s="239"/>
      <c r="BP68" s="239"/>
      <c r="BQ68" s="236">
        <v>62</v>
      </c>
      <c r="BR68" s="241"/>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28"/>
    </row>
    <row r="69" spans="1:131" ht="26.25" customHeight="1" x14ac:dyDescent="0.2">
      <c r="A69" s="236">
        <v>2</v>
      </c>
      <c r="B69" s="910" t="s">
        <v>547</v>
      </c>
      <c r="C69" s="911"/>
      <c r="D69" s="911"/>
      <c r="E69" s="911"/>
      <c r="F69" s="911"/>
      <c r="G69" s="911"/>
      <c r="H69" s="911"/>
      <c r="I69" s="911"/>
      <c r="J69" s="911"/>
      <c r="K69" s="911"/>
      <c r="L69" s="911"/>
      <c r="M69" s="911"/>
      <c r="N69" s="911"/>
      <c r="O69" s="911"/>
      <c r="P69" s="912"/>
      <c r="Q69" s="913">
        <v>1205</v>
      </c>
      <c r="R69" s="871"/>
      <c r="S69" s="871"/>
      <c r="T69" s="871"/>
      <c r="U69" s="871"/>
      <c r="V69" s="871">
        <v>1170</v>
      </c>
      <c r="W69" s="871"/>
      <c r="X69" s="871"/>
      <c r="Y69" s="871"/>
      <c r="Z69" s="871"/>
      <c r="AA69" s="871">
        <f>+Q69-V69</f>
        <v>35</v>
      </c>
      <c r="AB69" s="871"/>
      <c r="AC69" s="871"/>
      <c r="AD69" s="871"/>
      <c r="AE69" s="871"/>
      <c r="AF69" s="871">
        <v>35</v>
      </c>
      <c r="AG69" s="871"/>
      <c r="AH69" s="871"/>
      <c r="AI69" s="871"/>
      <c r="AJ69" s="871"/>
      <c r="AK69" s="871" t="s">
        <v>487</v>
      </c>
      <c r="AL69" s="871"/>
      <c r="AM69" s="871"/>
      <c r="AN69" s="871"/>
      <c r="AO69" s="871"/>
      <c r="AP69" s="871">
        <v>791</v>
      </c>
      <c r="AQ69" s="871"/>
      <c r="AR69" s="871"/>
      <c r="AS69" s="871"/>
      <c r="AT69" s="871"/>
      <c r="AU69" s="871">
        <v>377</v>
      </c>
      <c r="AV69" s="871"/>
      <c r="AW69" s="871"/>
      <c r="AX69" s="871"/>
      <c r="AY69" s="871"/>
      <c r="AZ69" s="868"/>
      <c r="BA69" s="868"/>
      <c r="BB69" s="868"/>
      <c r="BC69" s="868"/>
      <c r="BD69" s="869"/>
      <c r="BE69" s="239"/>
      <c r="BF69" s="239"/>
      <c r="BG69" s="239"/>
      <c r="BH69" s="239"/>
      <c r="BI69" s="239"/>
      <c r="BJ69" s="239"/>
      <c r="BK69" s="239"/>
      <c r="BL69" s="239"/>
      <c r="BM69" s="239"/>
      <c r="BN69" s="239"/>
      <c r="BO69" s="239"/>
      <c r="BP69" s="239"/>
      <c r="BQ69" s="236">
        <v>63</v>
      </c>
      <c r="BR69" s="241"/>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28"/>
    </row>
    <row r="70" spans="1:131" ht="26.25" customHeight="1" x14ac:dyDescent="0.2">
      <c r="A70" s="236">
        <v>3</v>
      </c>
      <c r="B70" s="910" t="s">
        <v>548</v>
      </c>
      <c r="C70" s="911"/>
      <c r="D70" s="911"/>
      <c r="E70" s="911"/>
      <c r="F70" s="911"/>
      <c r="G70" s="911"/>
      <c r="H70" s="911"/>
      <c r="I70" s="911"/>
      <c r="J70" s="911"/>
      <c r="K70" s="911"/>
      <c r="L70" s="911"/>
      <c r="M70" s="911"/>
      <c r="N70" s="911"/>
      <c r="O70" s="911"/>
      <c r="P70" s="912"/>
      <c r="Q70" s="913">
        <v>7139</v>
      </c>
      <c r="R70" s="871"/>
      <c r="S70" s="871"/>
      <c r="T70" s="871"/>
      <c r="U70" s="871"/>
      <c r="V70" s="871">
        <v>6167</v>
      </c>
      <c r="W70" s="871"/>
      <c r="X70" s="871"/>
      <c r="Y70" s="871"/>
      <c r="Z70" s="871"/>
      <c r="AA70" s="871">
        <f t="shared" ref="AA70:AA73" si="1">+Q70-V70</f>
        <v>972</v>
      </c>
      <c r="AB70" s="871"/>
      <c r="AC70" s="871"/>
      <c r="AD70" s="871"/>
      <c r="AE70" s="871"/>
      <c r="AF70" s="871">
        <v>972</v>
      </c>
      <c r="AG70" s="871"/>
      <c r="AH70" s="871"/>
      <c r="AI70" s="871"/>
      <c r="AJ70" s="871"/>
      <c r="AK70" s="871" t="s">
        <v>487</v>
      </c>
      <c r="AL70" s="871"/>
      <c r="AM70" s="871"/>
      <c r="AN70" s="871"/>
      <c r="AO70" s="871"/>
      <c r="AP70" s="871" t="s">
        <v>487</v>
      </c>
      <c r="AQ70" s="871"/>
      <c r="AR70" s="871"/>
      <c r="AS70" s="871"/>
      <c r="AT70" s="871"/>
      <c r="AU70" s="871" t="s">
        <v>487</v>
      </c>
      <c r="AV70" s="871"/>
      <c r="AW70" s="871"/>
      <c r="AX70" s="871"/>
      <c r="AY70" s="871"/>
      <c r="AZ70" s="868"/>
      <c r="BA70" s="868"/>
      <c r="BB70" s="868"/>
      <c r="BC70" s="868"/>
      <c r="BD70" s="869"/>
      <c r="BE70" s="239"/>
      <c r="BF70" s="239"/>
      <c r="BG70" s="239"/>
      <c r="BH70" s="239"/>
      <c r="BI70" s="239"/>
      <c r="BJ70" s="239"/>
      <c r="BK70" s="239"/>
      <c r="BL70" s="239"/>
      <c r="BM70" s="239"/>
      <c r="BN70" s="239"/>
      <c r="BO70" s="239"/>
      <c r="BP70" s="239"/>
      <c r="BQ70" s="236">
        <v>64</v>
      </c>
      <c r="BR70" s="241"/>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28"/>
    </row>
    <row r="71" spans="1:131" ht="26.25" customHeight="1" x14ac:dyDescent="0.2">
      <c r="A71" s="236">
        <v>4</v>
      </c>
      <c r="B71" s="910" t="s">
        <v>549</v>
      </c>
      <c r="C71" s="911"/>
      <c r="D71" s="911"/>
      <c r="E71" s="911"/>
      <c r="F71" s="911"/>
      <c r="G71" s="911"/>
      <c r="H71" s="911"/>
      <c r="I71" s="911"/>
      <c r="J71" s="911"/>
      <c r="K71" s="911"/>
      <c r="L71" s="911"/>
      <c r="M71" s="911"/>
      <c r="N71" s="911"/>
      <c r="O71" s="911"/>
      <c r="P71" s="912"/>
      <c r="Q71" s="913">
        <v>2063</v>
      </c>
      <c r="R71" s="871"/>
      <c r="S71" s="871"/>
      <c r="T71" s="871"/>
      <c r="U71" s="871"/>
      <c r="V71" s="871">
        <v>1802</v>
      </c>
      <c r="W71" s="871"/>
      <c r="X71" s="871"/>
      <c r="Y71" s="871"/>
      <c r="Z71" s="871"/>
      <c r="AA71" s="871">
        <f t="shared" si="1"/>
        <v>261</v>
      </c>
      <c r="AB71" s="871"/>
      <c r="AC71" s="871"/>
      <c r="AD71" s="871"/>
      <c r="AE71" s="871"/>
      <c r="AF71" s="871">
        <v>261</v>
      </c>
      <c r="AG71" s="871"/>
      <c r="AH71" s="871"/>
      <c r="AI71" s="871"/>
      <c r="AJ71" s="871"/>
      <c r="AK71" s="871" t="s">
        <v>487</v>
      </c>
      <c r="AL71" s="871"/>
      <c r="AM71" s="871"/>
      <c r="AN71" s="871"/>
      <c r="AO71" s="871"/>
      <c r="AP71" s="871" t="s">
        <v>487</v>
      </c>
      <c r="AQ71" s="871"/>
      <c r="AR71" s="871"/>
      <c r="AS71" s="871"/>
      <c r="AT71" s="871"/>
      <c r="AU71" s="871" t="s">
        <v>487</v>
      </c>
      <c r="AV71" s="871"/>
      <c r="AW71" s="871"/>
      <c r="AX71" s="871"/>
      <c r="AY71" s="871"/>
      <c r="AZ71" s="868"/>
      <c r="BA71" s="868"/>
      <c r="BB71" s="868"/>
      <c r="BC71" s="868"/>
      <c r="BD71" s="869"/>
      <c r="BE71" s="239"/>
      <c r="BF71" s="239"/>
      <c r="BG71" s="239"/>
      <c r="BH71" s="239"/>
      <c r="BI71" s="239"/>
      <c r="BJ71" s="239"/>
      <c r="BK71" s="239"/>
      <c r="BL71" s="239"/>
      <c r="BM71" s="239"/>
      <c r="BN71" s="239"/>
      <c r="BO71" s="239"/>
      <c r="BP71" s="239"/>
      <c r="BQ71" s="236">
        <v>65</v>
      </c>
      <c r="BR71" s="241"/>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28"/>
    </row>
    <row r="72" spans="1:131" ht="26.25" customHeight="1" x14ac:dyDescent="0.2">
      <c r="A72" s="236">
        <v>5</v>
      </c>
      <c r="B72" s="910" t="s">
        <v>550</v>
      </c>
      <c r="C72" s="911"/>
      <c r="D72" s="911"/>
      <c r="E72" s="911"/>
      <c r="F72" s="911"/>
      <c r="G72" s="911"/>
      <c r="H72" s="911"/>
      <c r="I72" s="911"/>
      <c r="J72" s="911"/>
      <c r="K72" s="911"/>
      <c r="L72" s="911"/>
      <c r="M72" s="911"/>
      <c r="N72" s="911"/>
      <c r="O72" s="911"/>
      <c r="P72" s="912"/>
      <c r="Q72" s="913">
        <v>1017156</v>
      </c>
      <c r="R72" s="871"/>
      <c r="S72" s="871"/>
      <c r="T72" s="871"/>
      <c r="U72" s="871"/>
      <c r="V72" s="871">
        <v>995709</v>
      </c>
      <c r="W72" s="871"/>
      <c r="X72" s="871"/>
      <c r="Y72" s="871"/>
      <c r="Z72" s="871"/>
      <c r="AA72" s="871">
        <f t="shared" si="1"/>
        <v>21447</v>
      </c>
      <c r="AB72" s="871"/>
      <c r="AC72" s="871"/>
      <c r="AD72" s="871"/>
      <c r="AE72" s="871"/>
      <c r="AF72" s="871">
        <v>21447</v>
      </c>
      <c r="AG72" s="871"/>
      <c r="AH72" s="871"/>
      <c r="AI72" s="871"/>
      <c r="AJ72" s="871"/>
      <c r="AK72" s="871">
        <v>1</v>
      </c>
      <c r="AL72" s="871"/>
      <c r="AM72" s="871"/>
      <c r="AN72" s="871"/>
      <c r="AO72" s="871"/>
      <c r="AP72" s="871" t="s">
        <v>487</v>
      </c>
      <c r="AQ72" s="871"/>
      <c r="AR72" s="871"/>
      <c r="AS72" s="871"/>
      <c r="AT72" s="871"/>
      <c r="AU72" s="871" t="s">
        <v>487</v>
      </c>
      <c r="AV72" s="871"/>
      <c r="AW72" s="871"/>
      <c r="AX72" s="871"/>
      <c r="AY72" s="871"/>
      <c r="AZ72" s="868"/>
      <c r="BA72" s="868"/>
      <c r="BB72" s="868"/>
      <c r="BC72" s="868"/>
      <c r="BD72" s="869"/>
      <c r="BE72" s="239"/>
      <c r="BF72" s="239"/>
      <c r="BG72" s="239"/>
      <c r="BH72" s="239"/>
      <c r="BI72" s="239"/>
      <c r="BJ72" s="239"/>
      <c r="BK72" s="239"/>
      <c r="BL72" s="239"/>
      <c r="BM72" s="239"/>
      <c r="BN72" s="239"/>
      <c r="BO72" s="239"/>
      <c r="BP72" s="239"/>
      <c r="BQ72" s="236">
        <v>66</v>
      </c>
      <c r="BR72" s="241"/>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28"/>
    </row>
    <row r="73" spans="1:131" ht="26.25" customHeight="1" x14ac:dyDescent="0.2">
      <c r="A73" s="236">
        <v>6</v>
      </c>
      <c r="B73" s="910" t="s">
        <v>551</v>
      </c>
      <c r="C73" s="911"/>
      <c r="D73" s="911"/>
      <c r="E73" s="911"/>
      <c r="F73" s="911"/>
      <c r="G73" s="911"/>
      <c r="H73" s="911"/>
      <c r="I73" s="911"/>
      <c r="J73" s="911"/>
      <c r="K73" s="911"/>
      <c r="L73" s="911"/>
      <c r="M73" s="911"/>
      <c r="N73" s="911"/>
      <c r="O73" s="911"/>
      <c r="P73" s="912"/>
      <c r="Q73" s="913">
        <v>1955</v>
      </c>
      <c r="R73" s="871"/>
      <c r="S73" s="871"/>
      <c r="T73" s="871"/>
      <c r="U73" s="871"/>
      <c r="V73" s="871">
        <v>1864</v>
      </c>
      <c r="W73" s="871"/>
      <c r="X73" s="871"/>
      <c r="Y73" s="871"/>
      <c r="Z73" s="871"/>
      <c r="AA73" s="871">
        <f t="shared" si="1"/>
        <v>91</v>
      </c>
      <c r="AB73" s="871"/>
      <c r="AC73" s="871"/>
      <c r="AD73" s="871"/>
      <c r="AE73" s="871"/>
      <c r="AF73" s="871">
        <v>91</v>
      </c>
      <c r="AG73" s="871"/>
      <c r="AH73" s="871"/>
      <c r="AI73" s="871"/>
      <c r="AJ73" s="871"/>
      <c r="AK73" s="871" t="s">
        <v>487</v>
      </c>
      <c r="AL73" s="871"/>
      <c r="AM73" s="871"/>
      <c r="AN73" s="871"/>
      <c r="AO73" s="871"/>
      <c r="AP73" s="871">
        <v>11704</v>
      </c>
      <c r="AQ73" s="871"/>
      <c r="AR73" s="871"/>
      <c r="AS73" s="871"/>
      <c r="AT73" s="871"/>
      <c r="AU73" s="871">
        <v>1966</v>
      </c>
      <c r="AV73" s="871"/>
      <c r="AW73" s="871"/>
      <c r="AX73" s="871"/>
      <c r="AY73" s="871"/>
      <c r="AZ73" s="868"/>
      <c r="BA73" s="868"/>
      <c r="BB73" s="868"/>
      <c r="BC73" s="868"/>
      <c r="BD73" s="869"/>
      <c r="BE73" s="239"/>
      <c r="BF73" s="239"/>
      <c r="BG73" s="239"/>
      <c r="BH73" s="239"/>
      <c r="BI73" s="239"/>
      <c r="BJ73" s="239"/>
      <c r="BK73" s="239"/>
      <c r="BL73" s="239"/>
      <c r="BM73" s="239"/>
      <c r="BN73" s="239"/>
      <c r="BO73" s="239"/>
      <c r="BP73" s="239"/>
      <c r="BQ73" s="236">
        <v>67</v>
      </c>
      <c r="BR73" s="241"/>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28"/>
    </row>
    <row r="74" spans="1:131" ht="26.25" customHeight="1" x14ac:dyDescent="0.2">
      <c r="A74" s="236">
        <v>7</v>
      </c>
      <c r="B74" s="910"/>
      <c r="C74" s="911"/>
      <c r="D74" s="911"/>
      <c r="E74" s="911"/>
      <c r="F74" s="911"/>
      <c r="G74" s="911"/>
      <c r="H74" s="911"/>
      <c r="I74" s="911"/>
      <c r="J74" s="911"/>
      <c r="K74" s="911"/>
      <c r="L74" s="911"/>
      <c r="M74" s="911"/>
      <c r="N74" s="911"/>
      <c r="O74" s="911"/>
      <c r="P74" s="912"/>
      <c r="Q74" s="913"/>
      <c r="R74" s="871"/>
      <c r="S74" s="871"/>
      <c r="T74" s="871"/>
      <c r="U74" s="871"/>
      <c r="V74" s="871"/>
      <c r="W74" s="871"/>
      <c r="X74" s="871"/>
      <c r="Y74" s="871"/>
      <c r="Z74" s="871"/>
      <c r="AA74" s="871"/>
      <c r="AB74" s="871"/>
      <c r="AC74" s="871"/>
      <c r="AD74" s="871"/>
      <c r="AE74" s="871"/>
      <c r="AF74" s="871"/>
      <c r="AG74" s="871"/>
      <c r="AH74" s="871"/>
      <c r="AI74" s="871"/>
      <c r="AJ74" s="871"/>
      <c r="AK74" s="871"/>
      <c r="AL74" s="871"/>
      <c r="AM74" s="871"/>
      <c r="AN74" s="871"/>
      <c r="AO74" s="871"/>
      <c r="AP74" s="871"/>
      <c r="AQ74" s="871"/>
      <c r="AR74" s="871"/>
      <c r="AS74" s="871"/>
      <c r="AT74" s="871"/>
      <c r="AU74" s="871"/>
      <c r="AV74" s="871"/>
      <c r="AW74" s="871"/>
      <c r="AX74" s="871"/>
      <c r="AY74" s="871"/>
      <c r="AZ74" s="868"/>
      <c r="BA74" s="868"/>
      <c r="BB74" s="868"/>
      <c r="BC74" s="868"/>
      <c r="BD74" s="869"/>
      <c r="BE74" s="239"/>
      <c r="BF74" s="239"/>
      <c r="BG74" s="239"/>
      <c r="BH74" s="239"/>
      <c r="BI74" s="239"/>
      <c r="BJ74" s="239"/>
      <c r="BK74" s="239"/>
      <c r="BL74" s="239"/>
      <c r="BM74" s="239"/>
      <c r="BN74" s="239"/>
      <c r="BO74" s="239"/>
      <c r="BP74" s="239"/>
      <c r="BQ74" s="236">
        <v>68</v>
      </c>
      <c r="BR74" s="241"/>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28"/>
    </row>
    <row r="75" spans="1:131" ht="26.25" customHeight="1" x14ac:dyDescent="0.2">
      <c r="A75" s="236">
        <v>8</v>
      </c>
      <c r="B75" s="910"/>
      <c r="C75" s="911"/>
      <c r="D75" s="911"/>
      <c r="E75" s="911"/>
      <c r="F75" s="911"/>
      <c r="G75" s="911"/>
      <c r="H75" s="911"/>
      <c r="I75" s="911"/>
      <c r="J75" s="911"/>
      <c r="K75" s="911"/>
      <c r="L75" s="911"/>
      <c r="M75" s="911"/>
      <c r="N75" s="911"/>
      <c r="O75" s="911"/>
      <c r="P75" s="912"/>
      <c r="Q75" s="914"/>
      <c r="R75" s="915"/>
      <c r="S75" s="915"/>
      <c r="T75" s="915"/>
      <c r="U75" s="870"/>
      <c r="V75" s="916"/>
      <c r="W75" s="915"/>
      <c r="X75" s="915"/>
      <c r="Y75" s="915"/>
      <c r="Z75" s="870"/>
      <c r="AA75" s="916"/>
      <c r="AB75" s="915"/>
      <c r="AC75" s="915"/>
      <c r="AD75" s="915"/>
      <c r="AE75" s="870"/>
      <c r="AF75" s="916"/>
      <c r="AG75" s="915"/>
      <c r="AH75" s="915"/>
      <c r="AI75" s="915"/>
      <c r="AJ75" s="870"/>
      <c r="AK75" s="916"/>
      <c r="AL75" s="915"/>
      <c r="AM75" s="915"/>
      <c r="AN75" s="915"/>
      <c r="AO75" s="870"/>
      <c r="AP75" s="916"/>
      <c r="AQ75" s="915"/>
      <c r="AR75" s="915"/>
      <c r="AS75" s="915"/>
      <c r="AT75" s="870"/>
      <c r="AU75" s="916"/>
      <c r="AV75" s="915"/>
      <c r="AW75" s="915"/>
      <c r="AX75" s="915"/>
      <c r="AY75" s="870"/>
      <c r="AZ75" s="868"/>
      <c r="BA75" s="868"/>
      <c r="BB75" s="868"/>
      <c r="BC75" s="868"/>
      <c r="BD75" s="869"/>
      <c r="BE75" s="239"/>
      <c r="BF75" s="239"/>
      <c r="BG75" s="239"/>
      <c r="BH75" s="239"/>
      <c r="BI75" s="239"/>
      <c r="BJ75" s="239"/>
      <c r="BK75" s="239"/>
      <c r="BL75" s="239"/>
      <c r="BM75" s="239"/>
      <c r="BN75" s="239"/>
      <c r="BO75" s="239"/>
      <c r="BP75" s="239"/>
      <c r="BQ75" s="236">
        <v>69</v>
      </c>
      <c r="BR75" s="241"/>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28"/>
    </row>
    <row r="76" spans="1:131" ht="26.25" customHeight="1" x14ac:dyDescent="0.2">
      <c r="A76" s="236">
        <v>9</v>
      </c>
      <c r="B76" s="910"/>
      <c r="C76" s="911"/>
      <c r="D76" s="911"/>
      <c r="E76" s="911"/>
      <c r="F76" s="911"/>
      <c r="G76" s="911"/>
      <c r="H76" s="911"/>
      <c r="I76" s="911"/>
      <c r="J76" s="911"/>
      <c r="K76" s="911"/>
      <c r="L76" s="911"/>
      <c r="M76" s="911"/>
      <c r="N76" s="911"/>
      <c r="O76" s="911"/>
      <c r="P76" s="912"/>
      <c r="Q76" s="914"/>
      <c r="R76" s="915"/>
      <c r="S76" s="915"/>
      <c r="T76" s="915"/>
      <c r="U76" s="870"/>
      <c r="V76" s="916"/>
      <c r="W76" s="915"/>
      <c r="X76" s="915"/>
      <c r="Y76" s="915"/>
      <c r="Z76" s="870"/>
      <c r="AA76" s="916"/>
      <c r="AB76" s="915"/>
      <c r="AC76" s="915"/>
      <c r="AD76" s="915"/>
      <c r="AE76" s="870"/>
      <c r="AF76" s="916"/>
      <c r="AG76" s="915"/>
      <c r="AH76" s="915"/>
      <c r="AI76" s="915"/>
      <c r="AJ76" s="870"/>
      <c r="AK76" s="916"/>
      <c r="AL76" s="915"/>
      <c r="AM76" s="915"/>
      <c r="AN76" s="915"/>
      <c r="AO76" s="870"/>
      <c r="AP76" s="916"/>
      <c r="AQ76" s="915"/>
      <c r="AR76" s="915"/>
      <c r="AS76" s="915"/>
      <c r="AT76" s="870"/>
      <c r="AU76" s="916"/>
      <c r="AV76" s="915"/>
      <c r="AW76" s="915"/>
      <c r="AX76" s="915"/>
      <c r="AY76" s="870"/>
      <c r="AZ76" s="868"/>
      <c r="BA76" s="868"/>
      <c r="BB76" s="868"/>
      <c r="BC76" s="868"/>
      <c r="BD76" s="869"/>
      <c r="BE76" s="239"/>
      <c r="BF76" s="239"/>
      <c r="BG76" s="239"/>
      <c r="BH76" s="239"/>
      <c r="BI76" s="239"/>
      <c r="BJ76" s="239"/>
      <c r="BK76" s="239"/>
      <c r="BL76" s="239"/>
      <c r="BM76" s="239"/>
      <c r="BN76" s="239"/>
      <c r="BO76" s="239"/>
      <c r="BP76" s="239"/>
      <c r="BQ76" s="236">
        <v>70</v>
      </c>
      <c r="BR76" s="241"/>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28"/>
    </row>
    <row r="77" spans="1:131" ht="26.25" customHeight="1" x14ac:dyDescent="0.2">
      <c r="A77" s="236">
        <v>10</v>
      </c>
      <c r="B77" s="910"/>
      <c r="C77" s="911"/>
      <c r="D77" s="911"/>
      <c r="E77" s="911"/>
      <c r="F77" s="911"/>
      <c r="G77" s="911"/>
      <c r="H77" s="911"/>
      <c r="I77" s="911"/>
      <c r="J77" s="911"/>
      <c r="K77" s="911"/>
      <c r="L77" s="911"/>
      <c r="M77" s="911"/>
      <c r="N77" s="911"/>
      <c r="O77" s="911"/>
      <c r="P77" s="912"/>
      <c r="Q77" s="914"/>
      <c r="R77" s="915"/>
      <c r="S77" s="915"/>
      <c r="T77" s="915"/>
      <c r="U77" s="870"/>
      <c r="V77" s="916"/>
      <c r="W77" s="915"/>
      <c r="X77" s="915"/>
      <c r="Y77" s="915"/>
      <c r="Z77" s="870"/>
      <c r="AA77" s="916"/>
      <c r="AB77" s="915"/>
      <c r="AC77" s="915"/>
      <c r="AD77" s="915"/>
      <c r="AE77" s="870"/>
      <c r="AF77" s="916"/>
      <c r="AG77" s="915"/>
      <c r="AH77" s="915"/>
      <c r="AI77" s="915"/>
      <c r="AJ77" s="870"/>
      <c r="AK77" s="916"/>
      <c r="AL77" s="915"/>
      <c r="AM77" s="915"/>
      <c r="AN77" s="915"/>
      <c r="AO77" s="870"/>
      <c r="AP77" s="916"/>
      <c r="AQ77" s="915"/>
      <c r="AR77" s="915"/>
      <c r="AS77" s="915"/>
      <c r="AT77" s="870"/>
      <c r="AU77" s="916"/>
      <c r="AV77" s="915"/>
      <c r="AW77" s="915"/>
      <c r="AX77" s="915"/>
      <c r="AY77" s="870"/>
      <c r="AZ77" s="868"/>
      <c r="BA77" s="868"/>
      <c r="BB77" s="868"/>
      <c r="BC77" s="868"/>
      <c r="BD77" s="869"/>
      <c r="BE77" s="239"/>
      <c r="BF77" s="239"/>
      <c r="BG77" s="239"/>
      <c r="BH77" s="239"/>
      <c r="BI77" s="239"/>
      <c r="BJ77" s="239"/>
      <c r="BK77" s="239"/>
      <c r="BL77" s="239"/>
      <c r="BM77" s="239"/>
      <c r="BN77" s="239"/>
      <c r="BO77" s="239"/>
      <c r="BP77" s="239"/>
      <c r="BQ77" s="236">
        <v>71</v>
      </c>
      <c r="BR77" s="241"/>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28"/>
    </row>
    <row r="78" spans="1:131" ht="26.25" customHeight="1" x14ac:dyDescent="0.2">
      <c r="A78" s="236">
        <v>11</v>
      </c>
      <c r="B78" s="910"/>
      <c r="C78" s="911"/>
      <c r="D78" s="911"/>
      <c r="E78" s="911"/>
      <c r="F78" s="911"/>
      <c r="G78" s="911"/>
      <c r="H78" s="911"/>
      <c r="I78" s="911"/>
      <c r="J78" s="911"/>
      <c r="K78" s="911"/>
      <c r="L78" s="911"/>
      <c r="M78" s="911"/>
      <c r="N78" s="911"/>
      <c r="O78" s="911"/>
      <c r="P78" s="912"/>
      <c r="Q78" s="913"/>
      <c r="R78" s="871"/>
      <c r="S78" s="871"/>
      <c r="T78" s="871"/>
      <c r="U78" s="871"/>
      <c r="V78" s="871"/>
      <c r="W78" s="871"/>
      <c r="X78" s="871"/>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1"/>
      <c r="AY78" s="871"/>
      <c r="AZ78" s="868"/>
      <c r="BA78" s="868"/>
      <c r="BB78" s="868"/>
      <c r="BC78" s="868"/>
      <c r="BD78" s="869"/>
      <c r="BE78" s="239"/>
      <c r="BF78" s="239"/>
      <c r="BG78" s="239"/>
      <c r="BH78" s="239"/>
      <c r="BI78" s="239"/>
      <c r="BJ78" s="228"/>
      <c r="BK78" s="228"/>
      <c r="BL78" s="228"/>
      <c r="BM78" s="228"/>
      <c r="BN78" s="228"/>
      <c r="BO78" s="239"/>
      <c r="BP78" s="239"/>
      <c r="BQ78" s="236">
        <v>72</v>
      </c>
      <c r="BR78" s="241"/>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28"/>
    </row>
    <row r="79" spans="1:131" ht="26.25" customHeight="1" x14ac:dyDescent="0.2">
      <c r="A79" s="236">
        <v>12</v>
      </c>
      <c r="B79" s="910"/>
      <c r="C79" s="911"/>
      <c r="D79" s="911"/>
      <c r="E79" s="911"/>
      <c r="F79" s="911"/>
      <c r="G79" s="911"/>
      <c r="H79" s="911"/>
      <c r="I79" s="911"/>
      <c r="J79" s="911"/>
      <c r="K79" s="911"/>
      <c r="L79" s="911"/>
      <c r="M79" s="911"/>
      <c r="N79" s="911"/>
      <c r="O79" s="911"/>
      <c r="P79" s="912"/>
      <c r="Q79" s="913"/>
      <c r="R79" s="871"/>
      <c r="S79" s="871"/>
      <c r="T79" s="871"/>
      <c r="U79" s="871"/>
      <c r="V79" s="871"/>
      <c r="W79" s="871"/>
      <c r="X79" s="871"/>
      <c r="Y79" s="871"/>
      <c r="Z79" s="871"/>
      <c r="AA79" s="871"/>
      <c r="AB79" s="871"/>
      <c r="AC79" s="871"/>
      <c r="AD79" s="871"/>
      <c r="AE79" s="871"/>
      <c r="AF79" s="871"/>
      <c r="AG79" s="871"/>
      <c r="AH79" s="871"/>
      <c r="AI79" s="871"/>
      <c r="AJ79" s="871"/>
      <c r="AK79" s="871"/>
      <c r="AL79" s="871"/>
      <c r="AM79" s="871"/>
      <c r="AN79" s="871"/>
      <c r="AO79" s="871"/>
      <c r="AP79" s="871"/>
      <c r="AQ79" s="871"/>
      <c r="AR79" s="871"/>
      <c r="AS79" s="871"/>
      <c r="AT79" s="871"/>
      <c r="AU79" s="871"/>
      <c r="AV79" s="871"/>
      <c r="AW79" s="871"/>
      <c r="AX79" s="871"/>
      <c r="AY79" s="871"/>
      <c r="AZ79" s="868"/>
      <c r="BA79" s="868"/>
      <c r="BB79" s="868"/>
      <c r="BC79" s="868"/>
      <c r="BD79" s="869"/>
      <c r="BE79" s="239"/>
      <c r="BF79" s="239"/>
      <c r="BG79" s="239"/>
      <c r="BH79" s="239"/>
      <c r="BI79" s="239"/>
      <c r="BJ79" s="228"/>
      <c r="BK79" s="228"/>
      <c r="BL79" s="228"/>
      <c r="BM79" s="228"/>
      <c r="BN79" s="228"/>
      <c r="BO79" s="239"/>
      <c r="BP79" s="239"/>
      <c r="BQ79" s="236">
        <v>73</v>
      </c>
      <c r="BR79" s="241"/>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28"/>
    </row>
    <row r="80" spans="1:131" ht="26.25" customHeight="1" x14ac:dyDescent="0.2">
      <c r="A80" s="236">
        <v>13</v>
      </c>
      <c r="B80" s="910"/>
      <c r="C80" s="911"/>
      <c r="D80" s="911"/>
      <c r="E80" s="911"/>
      <c r="F80" s="911"/>
      <c r="G80" s="911"/>
      <c r="H80" s="911"/>
      <c r="I80" s="911"/>
      <c r="J80" s="911"/>
      <c r="K80" s="911"/>
      <c r="L80" s="911"/>
      <c r="M80" s="911"/>
      <c r="N80" s="911"/>
      <c r="O80" s="911"/>
      <c r="P80" s="912"/>
      <c r="Q80" s="913"/>
      <c r="R80" s="871"/>
      <c r="S80" s="871"/>
      <c r="T80" s="871"/>
      <c r="U80" s="871"/>
      <c r="V80" s="871"/>
      <c r="W80" s="871"/>
      <c r="X80" s="871"/>
      <c r="Y80" s="871"/>
      <c r="Z80" s="871"/>
      <c r="AA80" s="871"/>
      <c r="AB80" s="871"/>
      <c r="AC80" s="871"/>
      <c r="AD80" s="871"/>
      <c r="AE80" s="871"/>
      <c r="AF80" s="871"/>
      <c r="AG80" s="871"/>
      <c r="AH80" s="871"/>
      <c r="AI80" s="871"/>
      <c r="AJ80" s="871"/>
      <c r="AK80" s="871"/>
      <c r="AL80" s="871"/>
      <c r="AM80" s="871"/>
      <c r="AN80" s="871"/>
      <c r="AO80" s="871"/>
      <c r="AP80" s="871"/>
      <c r="AQ80" s="871"/>
      <c r="AR80" s="871"/>
      <c r="AS80" s="871"/>
      <c r="AT80" s="871"/>
      <c r="AU80" s="871"/>
      <c r="AV80" s="871"/>
      <c r="AW80" s="871"/>
      <c r="AX80" s="871"/>
      <c r="AY80" s="871"/>
      <c r="AZ80" s="868"/>
      <c r="BA80" s="868"/>
      <c r="BB80" s="868"/>
      <c r="BC80" s="868"/>
      <c r="BD80" s="869"/>
      <c r="BE80" s="239"/>
      <c r="BF80" s="239"/>
      <c r="BG80" s="239"/>
      <c r="BH80" s="239"/>
      <c r="BI80" s="239"/>
      <c r="BJ80" s="239"/>
      <c r="BK80" s="239"/>
      <c r="BL80" s="239"/>
      <c r="BM80" s="239"/>
      <c r="BN80" s="239"/>
      <c r="BO80" s="239"/>
      <c r="BP80" s="239"/>
      <c r="BQ80" s="236">
        <v>74</v>
      </c>
      <c r="BR80" s="241"/>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28"/>
    </row>
    <row r="81" spans="1:131" ht="26.25" customHeight="1" x14ac:dyDescent="0.2">
      <c r="A81" s="236">
        <v>14</v>
      </c>
      <c r="B81" s="910"/>
      <c r="C81" s="911"/>
      <c r="D81" s="911"/>
      <c r="E81" s="911"/>
      <c r="F81" s="911"/>
      <c r="G81" s="911"/>
      <c r="H81" s="911"/>
      <c r="I81" s="911"/>
      <c r="J81" s="911"/>
      <c r="K81" s="911"/>
      <c r="L81" s="911"/>
      <c r="M81" s="911"/>
      <c r="N81" s="911"/>
      <c r="O81" s="911"/>
      <c r="P81" s="912"/>
      <c r="Q81" s="913"/>
      <c r="R81" s="871"/>
      <c r="S81" s="871"/>
      <c r="T81" s="871"/>
      <c r="U81" s="871"/>
      <c r="V81" s="871"/>
      <c r="W81" s="871"/>
      <c r="X81" s="871"/>
      <c r="Y81" s="871"/>
      <c r="Z81" s="871"/>
      <c r="AA81" s="871"/>
      <c r="AB81" s="871"/>
      <c r="AC81" s="871"/>
      <c r="AD81" s="871"/>
      <c r="AE81" s="871"/>
      <c r="AF81" s="871"/>
      <c r="AG81" s="871"/>
      <c r="AH81" s="871"/>
      <c r="AI81" s="871"/>
      <c r="AJ81" s="871"/>
      <c r="AK81" s="871"/>
      <c r="AL81" s="871"/>
      <c r="AM81" s="871"/>
      <c r="AN81" s="871"/>
      <c r="AO81" s="871"/>
      <c r="AP81" s="871"/>
      <c r="AQ81" s="871"/>
      <c r="AR81" s="871"/>
      <c r="AS81" s="871"/>
      <c r="AT81" s="871"/>
      <c r="AU81" s="871"/>
      <c r="AV81" s="871"/>
      <c r="AW81" s="871"/>
      <c r="AX81" s="871"/>
      <c r="AY81" s="871"/>
      <c r="AZ81" s="868"/>
      <c r="BA81" s="868"/>
      <c r="BB81" s="868"/>
      <c r="BC81" s="868"/>
      <c r="BD81" s="869"/>
      <c r="BE81" s="239"/>
      <c r="BF81" s="239"/>
      <c r="BG81" s="239"/>
      <c r="BH81" s="239"/>
      <c r="BI81" s="239"/>
      <c r="BJ81" s="239"/>
      <c r="BK81" s="239"/>
      <c r="BL81" s="239"/>
      <c r="BM81" s="239"/>
      <c r="BN81" s="239"/>
      <c r="BO81" s="239"/>
      <c r="BP81" s="239"/>
      <c r="BQ81" s="236">
        <v>75</v>
      </c>
      <c r="BR81" s="241"/>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28"/>
    </row>
    <row r="82" spans="1:131" ht="26.25" customHeight="1" x14ac:dyDescent="0.2">
      <c r="A82" s="236">
        <v>15</v>
      </c>
      <c r="B82" s="910"/>
      <c r="C82" s="911"/>
      <c r="D82" s="911"/>
      <c r="E82" s="911"/>
      <c r="F82" s="911"/>
      <c r="G82" s="911"/>
      <c r="H82" s="911"/>
      <c r="I82" s="911"/>
      <c r="J82" s="911"/>
      <c r="K82" s="911"/>
      <c r="L82" s="911"/>
      <c r="M82" s="911"/>
      <c r="N82" s="911"/>
      <c r="O82" s="911"/>
      <c r="P82" s="912"/>
      <c r="Q82" s="913"/>
      <c r="R82" s="871"/>
      <c r="S82" s="871"/>
      <c r="T82" s="871"/>
      <c r="U82" s="871"/>
      <c r="V82" s="871"/>
      <c r="W82" s="871"/>
      <c r="X82" s="871"/>
      <c r="Y82" s="871"/>
      <c r="Z82" s="871"/>
      <c r="AA82" s="871"/>
      <c r="AB82" s="871"/>
      <c r="AC82" s="871"/>
      <c r="AD82" s="871"/>
      <c r="AE82" s="871"/>
      <c r="AF82" s="871"/>
      <c r="AG82" s="871"/>
      <c r="AH82" s="871"/>
      <c r="AI82" s="871"/>
      <c r="AJ82" s="871"/>
      <c r="AK82" s="871"/>
      <c r="AL82" s="871"/>
      <c r="AM82" s="871"/>
      <c r="AN82" s="871"/>
      <c r="AO82" s="871"/>
      <c r="AP82" s="871"/>
      <c r="AQ82" s="871"/>
      <c r="AR82" s="871"/>
      <c r="AS82" s="871"/>
      <c r="AT82" s="871"/>
      <c r="AU82" s="871"/>
      <c r="AV82" s="871"/>
      <c r="AW82" s="871"/>
      <c r="AX82" s="871"/>
      <c r="AY82" s="871"/>
      <c r="AZ82" s="868"/>
      <c r="BA82" s="868"/>
      <c r="BB82" s="868"/>
      <c r="BC82" s="868"/>
      <c r="BD82" s="869"/>
      <c r="BE82" s="239"/>
      <c r="BF82" s="239"/>
      <c r="BG82" s="239"/>
      <c r="BH82" s="239"/>
      <c r="BI82" s="239"/>
      <c r="BJ82" s="239"/>
      <c r="BK82" s="239"/>
      <c r="BL82" s="239"/>
      <c r="BM82" s="239"/>
      <c r="BN82" s="239"/>
      <c r="BO82" s="239"/>
      <c r="BP82" s="239"/>
      <c r="BQ82" s="236">
        <v>76</v>
      </c>
      <c r="BR82" s="241"/>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28"/>
    </row>
    <row r="83" spans="1:131" ht="26.25" customHeight="1" x14ac:dyDescent="0.2">
      <c r="A83" s="236">
        <v>16</v>
      </c>
      <c r="B83" s="910"/>
      <c r="C83" s="911"/>
      <c r="D83" s="911"/>
      <c r="E83" s="911"/>
      <c r="F83" s="911"/>
      <c r="G83" s="911"/>
      <c r="H83" s="911"/>
      <c r="I83" s="911"/>
      <c r="J83" s="911"/>
      <c r="K83" s="911"/>
      <c r="L83" s="911"/>
      <c r="M83" s="911"/>
      <c r="N83" s="911"/>
      <c r="O83" s="911"/>
      <c r="P83" s="912"/>
      <c r="Q83" s="913"/>
      <c r="R83" s="871"/>
      <c r="S83" s="871"/>
      <c r="T83" s="871"/>
      <c r="U83" s="871"/>
      <c r="V83" s="871"/>
      <c r="W83" s="871"/>
      <c r="X83" s="871"/>
      <c r="Y83" s="871"/>
      <c r="Z83" s="871"/>
      <c r="AA83" s="871"/>
      <c r="AB83" s="871"/>
      <c r="AC83" s="871"/>
      <c r="AD83" s="871"/>
      <c r="AE83" s="871"/>
      <c r="AF83" s="871"/>
      <c r="AG83" s="871"/>
      <c r="AH83" s="871"/>
      <c r="AI83" s="871"/>
      <c r="AJ83" s="871"/>
      <c r="AK83" s="871"/>
      <c r="AL83" s="871"/>
      <c r="AM83" s="871"/>
      <c r="AN83" s="871"/>
      <c r="AO83" s="871"/>
      <c r="AP83" s="871"/>
      <c r="AQ83" s="871"/>
      <c r="AR83" s="871"/>
      <c r="AS83" s="871"/>
      <c r="AT83" s="871"/>
      <c r="AU83" s="871"/>
      <c r="AV83" s="871"/>
      <c r="AW83" s="871"/>
      <c r="AX83" s="871"/>
      <c r="AY83" s="871"/>
      <c r="AZ83" s="868"/>
      <c r="BA83" s="868"/>
      <c r="BB83" s="868"/>
      <c r="BC83" s="868"/>
      <c r="BD83" s="869"/>
      <c r="BE83" s="239"/>
      <c r="BF83" s="239"/>
      <c r="BG83" s="239"/>
      <c r="BH83" s="239"/>
      <c r="BI83" s="239"/>
      <c r="BJ83" s="239"/>
      <c r="BK83" s="239"/>
      <c r="BL83" s="239"/>
      <c r="BM83" s="239"/>
      <c r="BN83" s="239"/>
      <c r="BO83" s="239"/>
      <c r="BP83" s="239"/>
      <c r="BQ83" s="236">
        <v>77</v>
      </c>
      <c r="BR83" s="241"/>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28"/>
    </row>
    <row r="84" spans="1:131" ht="26.25" customHeight="1" x14ac:dyDescent="0.2">
      <c r="A84" s="236">
        <v>17</v>
      </c>
      <c r="B84" s="910"/>
      <c r="C84" s="911"/>
      <c r="D84" s="911"/>
      <c r="E84" s="911"/>
      <c r="F84" s="911"/>
      <c r="G84" s="911"/>
      <c r="H84" s="911"/>
      <c r="I84" s="911"/>
      <c r="J84" s="911"/>
      <c r="K84" s="911"/>
      <c r="L84" s="911"/>
      <c r="M84" s="911"/>
      <c r="N84" s="911"/>
      <c r="O84" s="911"/>
      <c r="P84" s="912"/>
      <c r="Q84" s="913"/>
      <c r="R84" s="871"/>
      <c r="S84" s="871"/>
      <c r="T84" s="871"/>
      <c r="U84" s="871"/>
      <c r="V84" s="871"/>
      <c r="W84" s="871"/>
      <c r="X84" s="871"/>
      <c r="Y84" s="871"/>
      <c r="Z84" s="871"/>
      <c r="AA84" s="871"/>
      <c r="AB84" s="871"/>
      <c r="AC84" s="871"/>
      <c r="AD84" s="871"/>
      <c r="AE84" s="871"/>
      <c r="AF84" s="871"/>
      <c r="AG84" s="871"/>
      <c r="AH84" s="871"/>
      <c r="AI84" s="871"/>
      <c r="AJ84" s="871"/>
      <c r="AK84" s="871"/>
      <c r="AL84" s="871"/>
      <c r="AM84" s="871"/>
      <c r="AN84" s="871"/>
      <c r="AO84" s="871"/>
      <c r="AP84" s="871"/>
      <c r="AQ84" s="871"/>
      <c r="AR84" s="871"/>
      <c r="AS84" s="871"/>
      <c r="AT84" s="871"/>
      <c r="AU84" s="871"/>
      <c r="AV84" s="871"/>
      <c r="AW84" s="871"/>
      <c r="AX84" s="871"/>
      <c r="AY84" s="871"/>
      <c r="AZ84" s="868"/>
      <c r="BA84" s="868"/>
      <c r="BB84" s="868"/>
      <c r="BC84" s="868"/>
      <c r="BD84" s="869"/>
      <c r="BE84" s="239"/>
      <c r="BF84" s="239"/>
      <c r="BG84" s="239"/>
      <c r="BH84" s="239"/>
      <c r="BI84" s="239"/>
      <c r="BJ84" s="239"/>
      <c r="BK84" s="239"/>
      <c r="BL84" s="239"/>
      <c r="BM84" s="239"/>
      <c r="BN84" s="239"/>
      <c r="BO84" s="239"/>
      <c r="BP84" s="239"/>
      <c r="BQ84" s="236">
        <v>78</v>
      </c>
      <c r="BR84" s="241"/>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28"/>
    </row>
    <row r="85" spans="1:131" ht="26.25" customHeight="1" x14ac:dyDescent="0.2">
      <c r="A85" s="236">
        <v>18</v>
      </c>
      <c r="B85" s="910"/>
      <c r="C85" s="911"/>
      <c r="D85" s="911"/>
      <c r="E85" s="911"/>
      <c r="F85" s="911"/>
      <c r="G85" s="911"/>
      <c r="H85" s="911"/>
      <c r="I85" s="911"/>
      <c r="J85" s="911"/>
      <c r="K85" s="911"/>
      <c r="L85" s="911"/>
      <c r="M85" s="911"/>
      <c r="N85" s="911"/>
      <c r="O85" s="911"/>
      <c r="P85" s="912"/>
      <c r="Q85" s="913"/>
      <c r="R85" s="871"/>
      <c r="S85" s="871"/>
      <c r="T85" s="871"/>
      <c r="U85" s="871"/>
      <c r="V85" s="871"/>
      <c r="W85" s="871"/>
      <c r="X85" s="871"/>
      <c r="Y85" s="871"/>
      <c r="Z85" s="871"/>
      <c r="AA85" s="871"/>
      <c r="AB85" s="871"/>
      <c r="AC85" s="871"/>
      <c r="AD85" s="871"/>
      <c r="AE85" s="871"/>
      <c r="AF85" s="871"/>
      <c r="AG85" s="871"/>
      <c r="AH85" s="871"/>
      <c r="AI85" s="871"/>
      <c r="AJ85" s="871"/>
      <c r="AK85" s="871"/>
      <c r="AL85" s="871"/>
      <c r="AM85" s="871"/>
      <c r="AN85" s="871"/>
      <c r="AO85" s="871"/>
      <c r="AP85" s="871"/>
      <c r="AQ85" s="871"/>
      <c r="AR85" s="871"/>
      <c r="AS85" s="871"/>
      <c r="AT85" s="871"/>
      <c r="AU85" s="871"/>
      <c r="AV85" s="871"/>
      <c r="AW85" s="871"/>
      <c r="AX85" s="871"/>
      <c r="AY85" s="871"/>
      <c r="AZ85" s="868"/>
      <c r="BA85" s="868"/>
      <c r="BB85" s="868"/>
      <c r="BC85" s="868"/>
      <c r="BD85" s="869"/>
      <c r="BE85" s="239"/>
      <c r="BF85" s="239"/>
      <c r="BG85" s="239"/>
      <c r="BH85" s="239"/>
      <c r="BI85" s="239"/>
      <c r="BJ85" s="239"/>
      <c r="BK85" s="239"/>
      <c r="BL85" s="239"/>
      <c r="BM85" s="239"/>
      <c r="BN85" s="239"/>
      <c r="BO85" s="239"/>
      <c r="BP85" s="239"/>
      <c r="BQ85" s="236">
        <v>79</v>
      </c>
      <c r="BR85" s="241"/>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28"/>
    </row>
    <row r="86" spans="1:131" ht="26.25" customHeight="1" x14ac:dyDescent="0.2">
      <c r="A86" s="236">
        <v>19</v>
      </c>
      <c r="B86" s="910"/>
      <c r="C86" s="911"/>
      <c r="D86" s="911"/>
      <c r="E86" s="911"/>
      <c r="F86" s="911"/>
      <c r="G86" s="911"/>
      <c r="H86" s="911"/>
      <c r="I86" s="911"/>
      <c r="J86" s="911"/>
      <c r="K86" s="911"/>
      <c r="L86" s="911"/>
      <c r="M86" s="911"/>
      <c r="N86" s="911"/>
      <c r="O86" s="911"/>
      <c r="P86" s="912"/>
      <c r="Q86" s="913"/>
      <c r="R86" s="871"/>
      <c r="S86" s="871"/>
      <c r="T86" s="871"/>
      <c r="U86" s="871"/>
      <c r="V86" s="871"/>
      <c r="W86" s="871"/>
      <c r="X86" s="871"/>
      <c r="Y86" s="871"/>
      <c r="Z86" s="871"/>
      <c r="AA86" s="871"/>
      <c r="AB86" s="871"/>
      <c r="AC86" s="871"/>
      <c r="AD86" s="871"/>
      <c r="AE86" s="871"/>
      <c r="AF86" s="871"/>
      <c r="AG86" s="871"/>
      <c r="AH86" s="871"/>
      <c r="AI86" s="871"/>
      <c r="AJ86" s="871"/>
      <c r="AK86" s="871"/>
      <c r="AL86" s="871"/>
      <c r="AM86" s="871"/>
      <c r="AN86" s="871"/>
      <c r="AO86" s="871"/>
      <c r="AP86" s="871"/>
      <c r="AQ86" s="871"/>
      <c r="AR86" s="871"/>
      <c r="AS86" s="871"/>
      <c r="AT86" s="871"/>
      <c r="AU86" s="871"/>
      <c r="AV86" s="871"/>
      <c r="AW86" s="871"/>
      <c r="AX86" s="871"/>
      <c r="AY86" s="871"/>
      <c r="AZ86" s="868"/>
      <c r="BA86" s="868"/>
      <c r="BB86" s="868"/>
      <c r="BC86" s="868"/>
      <c r="BD86" s="869"/>
      <c r="BE86" s="239"/>
      <c r="BF86" s="239"/>
      <c r="BG86" s="239"/>
      <c r="BH86" s="239"/>
      <c r="BI86" s="239"/>
      <c r="BJ86" s="239"/>
      <c r="BK86" s="239"/>
      <c r="BL86" s="239"/>
      <c r="BM86" s="239"/>
      <c r="BN86" s="239"/>
      <c r="BO86" s="239"/>
      <c r="BP86" s="239"/>
      <c r="BQ86" s="236">
        <v>80</v>
      </c>
      <c r="BR86" s="241"/>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28"/>
    </row>
    <row r="87" spans="1:131" ht="26.25" customHeight="1" x14ac:dyDescent="0.2">
      <c r="A87" s="242">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39"/>
      <c r="BF87" s="239"/>
      <c r="BG87" s="239"/>
      <c r="BH87" s="239"/>
      <c r="BI87" s="239"/>
      <c r="BJ87" s="239"/>
      <c r="BK87" s="239"/>
      <c r="BL87" s="239"/>
      <c r="BM87" s="239"/>
      <c r="BN87" s="239"/>
      <c r="BO87" s="239"/>
      <c r="BP87" s="239"/>
      <c r="BQ87" s="236">
        <v>81</v>
      </c>
      <c r="BR87" s="241"/>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28"/>
    </row>
    <row r="88" spans="1:131" ht="26.25" customHeight="1" thickBot="1" x14ac:dyDescent="0.25">
      <c r="A88" s="238" t="s">
        <v>376</v>
      </c>
      <c r="B88" s="826" t="s">
        <v>400</v>
      </c>
      <c r="C88" s="827"/>
      <c r="D88" s="827"/>
      <c r="E88" s="827"/>
      <c r="F88" s="827"/>
      <c r="G88" s="827"/>
      <c r="H88" s="827"/>
      <c r="I88" s="827"/>
      <c r="J88" s="827"/>
      <c r="K88" s="827"/>
      <c r="L88" s="827"/>
      <c r="M88" s="827"/>
      <c r="N88" s="827"/>
      <c r="O88" s="827"/>
      <c r="P88" s="828"/>
      <c r="Q88" s="877"/>
      <c r="R88" s="878"/>
      <c r="S88" s="878"/>
      <c r="T88" s="878"/>
      <c r="U88" s="878"/>
      <c r="V88" s="878"/>
      <c r="W88" s="878"/>
      <c r="X88" s="878"/>
      <c r="Y88" s="878"/>
      <c r="Z88" s="878"/>
      <c r="AA88" s="878"/>
      <c r="AB88" s="878"/>
      <c r="AC88" s="878"/>
      <c r="AD88" s="878"/>
      <c r="AE88" s="878"/>
      <c r="AF88" s="881">
        <f>+AF68+AF69+AF70+AF71+AF72+AF73</f>
        <v>22814</v>
      </c>
      <c r="AG88" s="881"/>
      <c r="AH88" s="881"/>
      <c r="AI88" s="881"/>
      <c r="AJ88" s="881"/>
      <c r="AK88" s="878"/>
      <c r="AL88" s="878"/>
      <c r="AM88" s="878"/>
      <c r="AN88" s="878"/>
      <c r="AO88" s="878"/>
      <c r="AP88" s="881">
        <f>+AP68+AP69+AP73</f>
        <v>12551</v>
      </c>
      <c r="AQ88" s="881"/>
      <c r="AR88" s="881"/>
      <c r="AS88" s="881"/>
      <c r="AT88" s="881"/>
      <c r="AU88" s="881">
        <f>+AU68+AU69+AU73</f>
        <v>2369</v>
      </c>
      <c r="AV88" s="881"/>
      <c r="AW88" s="881"/>
      <c r="AX88" s="881"/>
      <c r="AY88" s="881"/>
      <c r="AZ88" s="886"/>
      <c r="BA88" s="886"/>
      <c r="BB88" s="886"/>
      <c r="BC88" s="886"/>
      <c r="BD88" s="887"/>
      <c r="BE88" s="239"/>
      <c r="BF88" s="239"/>
      <c r="BG88" s="239"/>
      <c r="BH88" s="239"/>
      <c r="BI88" s="239"/>
      <c r="BJ88" s="239"/>
      <c r="BK88" s="239"/>
      <c r="BL88" s="239"/>
      <c r="BM88" s="239"/>
      <c r="BN88" s="239"/>
      <c r="BO88" s="239"/>
      <c r="BP88" s="239"/>
      <c r="BQ88" s="236">
        <v>82</v>
      </c>
      <c r="BR88" s="241"/>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376</v>
      </c>
      <c r="BR102" s="826" t="s">
        <v>401</v>
      </c>
      <c r="BS102" s="827"/>
      <c r="BT102" s="827"/>
      <c r="BU102" s="827"/>
      <c r="BV102" s="827"/>
      <c r="BW102" s="827"/>
      <c r="BX102" s="827"/>
      <c r="BY102" s="827"/>
      <c r="BZ102" s="827"/>
      <c r="CA102" s="827"/>
      <c r="CB102" s="827"/>
      <c r="CC102" s="827"/>
      <c r="CD102" s="827"/>
      <c r="CE102" s="827"/>
      <c r="CF102" s="827"/>
      <c r="CG102" s="828"/>
      <c r="CH102" s="924"/>
      <c r="CI102" s="925"/>
      <c r="CJ102" s="925"/>
      <c r="CK102" s="925"/>
      <c r="CL102" s="926"/>
      <c r="CM102" s="924"/>
      <c r="CN102" s="925"/>
      <c r="CO102" s="925"/>
      <c r="CP102" s="925"/>
      <c r="CQ102" s="926"/>
      <c r="CR102" s="927"/>
      <c r="CS102" s="889"/>
      <c r="CT102" s="889"/>
      <c r="CU102" s="889"/>
      <c r="CV102" s="928"/>
      <c r="CW102" s="927"/>
      <c r="CX102" s="889"/>
      <c r="CY102" s="889"/>
      <c r="CZ102" s="889"/>
      <c r="DA102" s="928"/>
      <c r="DB102" s="927"/>
      <c r="DC102" s="889"/>
      <c r="DD102" s="889"/>
      <c r="DE102" s="889"/>
      <c r="DF102" s="928"/>
      <c r="DG102" s="927"/>
      <c r="DH102" s="889"/>
      <c r="DI102" s="889"/>
      <c r="DJ102" s="889"/>
      <c r="DK102" s="928"/>
      <c r="DL102" s="927"/>
      <c r="DM102" s="889"/>
      <c r="DN102" s="889"/>
      <c r="DO102" s="889"/>
      <c r="DP102" s="928"/>
      <c r="DQ102" s="927"/>
      <c r="DR102" s="889"/>
      <c r="DS102" s="889"/>
      <c r="DT102" s="889"/>
      <c r="DU102" s="928"/>
      <c r="DV102" s="826"/>
      <c r="DW102" s="827"/>
      <c r="DX102" s="827"/>
      <c r="DY102" s="827"/>
      <c r="DZ102" s="951"/>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52" t="s">
        <v>402</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53" t="s">
        <v>403</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404</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405</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54" t="s">
        <v>406</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407</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28" customFormat="1" ht="26.25" customHeight="1" x14ac:dyDescent="0.2">
      <c r="A109" s="949" t="s">
        <v>408</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409</v>
      </c>
      <c r="AB109" s="930"/>
      <c r="AC109" s="930"/>
      <c r="AD109" s="930"/>
      <c r="AE109" s="931"/>
      <c r="AF109" s="929" t="s">
        <v>410</v>
      </c>
      <c r="AG109" s="930"/>
      <c r="AH109" s="930"/>
      <c r="AI109" s="930"/>
      <c r="AJ109" s="931"/>
      <c r="AK109" s="929" t="s">
        <v>294</v>
      </c>
      <c r="AL109" s="930"/>
      <c r="AM109" s="930"/>
      <c r="AN109" s="930"/>
      <c r="AO109" s="931"/>
      <c r="AP109" s="929" t="s">
        <v>411</v>
      </c>
      <c r="AQ109" s="930"/>
      <c r="AR109" s="930"/>
      <c r="AS109" s="930"/>
      <c r="AT109" s="932"/>
      <c r="AU109" s="949" t="s">
        <v>408</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409</v>
      </c>
      <c r="BR109" s="930"/>
      <c r="BS109" s="930"/>
      <c r="BT109" s="930"/>
      <c r="BU109" s="931"/>
      <c r="BV109" s="929" t="s">
        <v>410</v>
      </c>
      <c r="BW109" s="930"/>
      <c r="BX109" s="930"/>
      <c r="BY109" s="930"/>
      <c r="BZ109" s="931"/>
      <c r="CA109" s="929" t="s">
        <v>294</v>
      </c>
      <c r="CB109" s="930"/>
      <c r="CC109" s="930"/>
      <c r="CD109" s="930"/>
      <c r="CE109" s="931"/>
      <c r="CF109" s="950" t="s">
        <v>411</v>
      </c>
      <c r="CG109" s="950"/>
      <c r="CH109" s="950"/>
      <c r="CI109" s="950"/>
      <c r="CJ109" s="950"/>
      <c r="CK109" s="929" t="s">
        <v>412</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409</v>
      </c>
      <c r="DH109" s="930"/>
      <c r="DI109" s="930"/>
      <c r="DJ109" s="930"/>
      <c r="DK109" s="931"/>
      <c r="DL109" s="929" t="s">
        <v>410</v>
      </c>
      <c r="DM109" s="930"/>
      <c r="DN109" s="930"/>
      <c r="DO109" s="930"/>
      <c r="DP109" s="931"/>
      <c r="DQ109" s="929" t="s">
        <v>294</v>
      </c>
      <c r="DR109" s="930"/>
      <c r="DS109" s="930"/>
      <c r="DT109" s="930"/>
      <c r="DU109" s="931"/>
      <c r="DV109" s="929" t="s">
        <v>411</v>
      </c>
      <c r="DW109" s="930"/>
      <c r="DX109" s="930"/>
      <c r="DY109" s="930"/>
      <c r="DZ109" s="932"/>
    </row>
    <row r="110" spans="1:131" s="228" customFormat="1" ht="26.25" customHeight="1" x14ac:dyDescent="0.2">
      <c r="A110" s="933" t="s">
        <v>413</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629738</v>
      </c>
      <c r="AB110" s="937"/>
      <c r="AC110" s="937"/>
      <c r="AD110" s="937"/>
      <c r="AE110" s="938"/>
      <c r="AF110" s="939">
        <v>678305</v>
      </c>
      <c r="AG110" s="937"/>
      <c r="AH110" s="937"/>
      <c r="AI110" s="937"/>
      <c r="AJ110" s="938"/>
      <c r="AK110" s="939">
        <v>745113</v>
      </c>
      <c r="AL110" s="937"/>
      <c r="AM110" s="937"/>
      <c r="AN110" s="937"/>
      <c r="AO110" s="938"/>
      <c r="AP110" s="940">
        <v>15.4</v>
      </c>
      <c r="AQ110" s="941"/>
      <c r="AR110" s="941"/>
      <c r="AS110" s="941"/>
      <c r="AT110" s="942"/>
      <c r="AU110" s="943" t="s">
        <v>69</v>
      </c>
      <c r="AV110" s="944"/>
      <c r="AW110" s="944"/>
      <c r="AX110" s="944"/>
      <c r="AY110" s="944"/>
      <c r="AZ110" s="966" t="s">
        <v>414</v>
      </c>
      <c r="BA110" s="934"/>
      <c r="BB110" s="934"/>
      <c r="BC110" s="934"/>
      <c r="BD110" s="934"/>
      <c r="BE110" s="934"/>
      <c r="BF110" s="934"/>
      <c r="BG110" s="934"/>
      <c r="BH110" s="934"/>
      <c r="BI110" s="934"/>
      <c r="BJ110" s="934"/>
      <c r="BK110" s="934"/>
      <c r="BL110" s="934"/>
      <c r="BM110" s="934"/>
      <c r="BN110" s="934"/>
      <c r="BO110" s="934"/>
      <c r="BP110" s="935"/>
      <c r="BQ110" s="967">
        <v>7454308</v>
      </c>
      <c r="BR110" s="968"/>
      <c r="BS110" s="968"/>
      <c r="BT110" s="968"/>
      <c r="BU110" s="968"/>
      <c r="BV110" s="968">
        <v>6955187</v>
      </c>
      <c r="BW110" s="968"/>
      <c r="BX110" s="968"/>
      <c r="BY110" s="968"/>
      <c r="BZ110" s="968"/>
      <c r="CA110" s="968">
        <v>6356991</v>
      </c>
      <c r="CB110" s="968"/>
      <c r="CC110" s="968"/>
      <c r="CD110" s="968"/>
      <c r="CE110" s="968"/>
      <c r="CF110" s="981">
        <v>131.80000000000001</v>
      </c>
      <c r="CG110" s="982"/>
      <c r="CH110" s="982"/>
      <c r="CI110" s="982"/>
      <c r="CJ110" s="982"/>
      <c r="CK110" s="983" t="s">
        <v>415</v>
      </c>
      <c r="CL110" s="984"/>
      <c r="CM110" s="966" t="s">
        <v>416</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122</v>
      </c>
      <c r="DH110" s="968"/>
      <c r="DI110" s="968"/>
      <c r="DJ110" s="968"/>
      <c r="DK110" s="968"/>
      <c r="DL110" s="968" t="s">
        <v>122</v>
      </c>
      <c r="DM110" s="968"/>
      <c r="DN110" s="968"/>
      <c r="DO110" s="968"/>
      <c r="DP110" s="968"/>
      <c r="DQ110" s="968">
        <v>1510916</v>
      </c>
      <c r="DR110" s="968"/>
      <c r="DS110" s="968"/>
      <c r="DT110" s="968"/>
      <c r="DU110" s="968"/>
      <c r="DV110" s="969">
        <v>31.3</v>
      </c>
      <c r="DW110" s="969"/>
      <c r="DX110" s="969"/>
      <c r="DY110" s="969"/>
      <c r="DZ110" s="970"/>
    </row>
    <row r="111" spans="1:131" s="228" customFormat="1" ht="26.25" customHeight="1" x14ac:dyDescent="0.2">
      <c r="A111" s="971" t="s">
        <v>417</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122</v>
      </c>
      <c r="AB111" s="975"/>
      <c r="AC111" s="975"/>
      <c r="AD111" s="975"/>
      <c r="AE111" s="976"/>
      <c r="AF111" s="977" t="s">
        <v>122</v>
      </c>
      <c r="AG111" s="975"/>
      <c r="AH111" s="975"/>
      <c r="AI111" s="975"/>
      <c r="AJ111" s="976"/>
      <c r="AK111" s="977" t="s">
        <v>122</v>
      </c>
      <c r="AL111" s="975"/>
      <c r="AM111" s="975"/>
      <c r="AN111" s="975"/>
      <c r="AO111" s="976"/>
      <c r="AP111" s="978" t="s">
        <v>122</v>
      </c>
      <c r="AQ111" s="979"/>
      <c r="AR111" s="979"/>
      <c r="AS111" s="979"/>
      <c r="AT111" s="980"/>
      <c r="AU111" s="945"/>
      <c r="AV111" s="946"/>
      <c r="AW111" s="946"/>
      <c r="AX111" s="946"/>
      <c r="AY111" s="946"/>
      <c r="AZ111" s="959" t="s">
        <v>418</v>
      </c>
      <c r="BA111" s="960"/>
      <c r="BB111" s="960"/>
      <c r="BC111" s="960"/>
      <c r="BD111" s="960"/>
      <c r="BE111" s="960"/>
      <c r="BF111" s="960"/>
      <c r="BG111" s="960"/>
      <c r="BH111" s="960"/>
      <c r="BI111" s="960"/>
      <c r="BJ111" s="960"/>
      <c r="BK111" s="960"/>
      <c r="BL111" s="960"/>
      <c r="BM111" s="960"/>
      <c r="BN111" s="960"/>
      <c r="BO111" s="960"/>
      <c r="BP111" s="961"/>
      <c r="BQ111" s="962">
        <v>1211</v>
      </c>
      <c r="BR111" s="963"/>
      <c r="BS111" s="963"/>
      <c r="BT111" s="963"/>
      <c r="BU111" s="963"/>
      <c r="BV111" s="963" t="s">
        <v>122</v>
      </c>
      <c r="BW111" s="963"/>
      <c r="BX111" s="963"/>
      <c r="BY111" s="963"/>
      <c r="BZ111" s="963"/>
      <c r="CA111" s="963">
        <v>1510916</v>
      </c>
      <c r="CB111" s="963"/>
      <c r="CC111" s="963"/>
      <c r="CD111" s="963"/>
      <c r="CE111" s="963"/>
      <c r="CF111" s="957">
        <v>31.3</v>
      </c>
      <c r="CG111" s="958"/>
      <c r="CH111" s="958"/>
      <c r="CI111" s="958"/>
      <c r="CJ111" s="958"/>
      <c r="CK111" s="985"/>
      <c r="CL111" s="986"/>
      <c r="CM111" s="959" t="s">
        <v>419</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122</v>
      </c>
      <c r="DH111" s="963"/>
      <c r="DI111" s="963"/>
      <c r="DJ111" s="963"/>
      <c r="DK111" s="963"/>
      <c r="DL111" s="963" t="s">
        <v>122</v>
      </c>
      <c r="DM111" s="963"/>
      <c r="DN111" s="963"/>
      <c r="DO111" s="963"/>
      <c r="DP111" s="963"/>
      <c r="DQ111" s="963" t="s">
        <v>122</v>
      </c>
      <c r="DR111" s="963"/>
      <c r="DS111" s="963"/>
      <c r="DT111" s="963"/>
      <c r="DU111" s="963"/>
      <c r="DV111" s="964" t="s">
        <v>122</v>
      </c>
      <c r="DW111" s="964"/>
      <c r="DX111" s="964"/>
      <c r="DY111" s="964"/>
      <c r="DZ111" s="965"/>
    </row>
    <row r="112" spans="1:131" s="228" customFormat="1" ht="26.25" customHeight="1" x14ac:dyDescent="0.2">
      <c r="A112" s="989" t="s">
        <v>420</v>
      </c>
      <c r="B112" s="990"/>
      <c r="C112" s="960" t="s">
        <v>421</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122</v>
      </c>
      <c r="AB112" s="996"/>
      <c r="AC112" s="996"/>
      <c r="AD112" s="996"/>
      <c r="AE112" s="997"/>
      <c r="AF112" s="998" t="s">
        <v>122</v>
      </c>
      <c r="AG112" s="996"/>
      <c r="AH112" s="996"/>
      <c r="AI112" s="996"/>
      <c r="AJ112" s="997"/>
      <c r="AK112" s="998" t="s">
        <v>122</v>
      </c>
      <c r="AL112" s="996"/>
      <c r="AM112" s="996"/>
      <c r="AN112" s="996"/>
      <c r="AO112" s="997"/>
      <c r="AP112" s="999" t="s">
        <v>122</v>
      </c>
      <c r="AQ112" s="1000"/>
      <c r="AR112" s="1000"/>
      <c r="AS112" s="1000"/>
      <c r="AT112" s="1001"/>
      <c r="AU112" s="945"/>
      <c r="AV112" s="946"/>
      <c r="AW112" s="946"/>
      <c r="AX112" s="946"/>
      <c r="AY112" s="946"/>
      <c r="AZ112" s="959" t="s">
        <v>422</v>
      </c>
      <c r="BA112" s="960"/>
      <c r="BB112" s="960"/>
      <c r="BC112" s="960"/>
      <c r="BD112" s="960"/>
      <c r="BE112" s="960"/>
      <c r="BF112" s="960"/>
      <c r="BG112" s="960"/>
      <c r="BH112" s="960"/>
      <c r="BI112" s="960"/>
      <c r="BJ112" s="960"/>
      <c r="BK112" s="960"/>
      <c r="BL112" s="960"/>
      <c r="BM112" s="960"/>
      <c r="BN112" s="960"/>
      <c r="BO112" s="960"/>
      <c r="BP112" s="961"/>
      <c r="BQ112" s="962">
        <v>580145</v>
      </c>
      <c r="BR112" s="963"/>
      <c r="BS112" s="963"/>
      <c r="BT112" s="963"/>
      <c r="BU112" s="963"/>
      <c r="BV112" s="963">
        <v>579616</v>
      </c>
      <c r="BW112" s="963"/>
      <c r="BX112" s="963"/>
      <c r="BY112" s="963"/>
      <c r="BZ112" s="963"/>
      <c r="CA112" s="963">
        <v>564024</v>
      </c>
      <c r="CB112" s="963"/>
      <c r="CC112" s="963"/>
      <c r="CD112" s="963"/>
      <c r="CE112" s="963"/>
      <c r="CF112" s="957">
        <v>11.7</v>
      </c>
      <c r="CG112" s="958"/>
      <c r="CH112" s="958"/>
      <c r="CI112" s="958"/>
      <c r="CJ112" s="958"/>
      <c r="CK112" s="985"/>
      <c r="CL112" s="986"/>
      <c r="CM112" s="959" t="s">
        <v>423</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122</v>
      </c>
      <c r="DH112" s="963"/>
      <c r="DI112" s="963"/>
      <c r="DJ112" s="963"/>
      <c r="DK112" s="963"/>
      <c r="DL112" s="963" t="s">
        <v>122</v>
      </c>
      <c r="DM112" s="963"/>
      <c r="DN112" s="963"/>
      <c r="DO112" s="963"/>
      <c r="DP112" s="963"/>
      <c r="DQ112" s="963" t="s">
        <v>122</v>
      </c>
      <c r="DR112" s="963"/>
      <c r="DS112" s="963"/>
      <c r="DT112" s="963"/>
      <c r="DU112" s="963"/>
      <c r="DV112" s="964" t="s">
        <v>122</v>
      </c>
      <c r="DW112" s="964"/>
      <c r="DX112" s="964"/>
      <c r="DY112" s="964"/>
      <c r="DZ112" s="965"/>
    </row>
    <row r="113" spans="1:130" s="228" customFormat="1" ht="26.25" customHeight="1" x14ac:dyDescent="0.2">
      <c r="A113" s="991"/>
      <c r="B113" s="992"/>
      <c r="C113" s="960" t="s">
        <v>424</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63418</v>
      </c>
      <c r="AB113" s="975"/>
      <c r="AC113" s="975"/>
      <c r="AD113" s="975"/>
      <c r="AE113" s="976"/>
      <c r="AF113" s="977">
        <v>62791</v>
      </c>
      <c r="AG113" s="975"/>
      <c r="AH113" s="975"/>
      <c r="AI113" s="975"/>
      <c r="AJ113" s="976"/>
      <c r="AK113" s="977">
        <v>66702</v>
      </c>
      <c r="AL113" s="975"/>
      <c r="AM113" s="975"/>
      <c r="AN113" s="975"/>
      <c r="AO113" s="976"/>
      <c r="AP113" s="978">
        <v>1.4</v>
      </c>
      <c r="AQ113" s="979"/>
      <c r="AR113" s="979"/>
      <c r="AS113" s="979"/>
      <c r="AT113" s="980"/>
      <c r="AU113" s="945"/>
      <c r="AV113" s="946"/>
      <c r="AW113" s="946"/>
      <c r="AX113" s="946"/>
      <c r="AY113" s="946"/>
      <c r="AZ113" s="959" t="s">
        <v>425</v>
      </c>
      <c r="BA113" s="960"/>
      <c r="BB113" s="960"/>
      <c r="BC113" s="960"/>
      <c r="BD113" s="960"/>
      <c r="BE113" s="960"/>
      <c r="BF113" s="960"/>
      <c r="BG113" s="960"/>
      <c r="BH113" s="960"/>
      <c r="BI113" s="960"/>
      <c r="BJ113" s="960"/>
      <c r="BK113" s="960"/>
      <c r="BL113" s="960"/>
      <c r="BM113" s="960"/>
      <c r="BN113" s="960"/>
      <c r="BO113" s="960"/>
      <c r="BP113" s="961"/>
      <c r="BQ113" s="962">
        <v>1316688</v>
      </c>
      <c r="BR113" s="963"/>
      <c r="BS113" s="963"/>
      <c r="BT113" s="963"/>
      <c r="BU113" s="963"/>
      <c r="BV113" s="963">
        <v>2386935</v>
      </c>
      <c r="BW113" s="963"/>
      <c r="BX113" s="963"/>
      <c r="BY113" s="963"/>
      <c r="BZ113" s="963"/>
      <c r="CA113" s="963">
        <v>2369491</v>
      </c>
      <c r="CB113" s="963"/>
      <c r="CC113" s="963"/>
      <c r="CD113" s="963"/>
      <c r="CE113" s="963"/>
      <c r="CF113" s="957">
        <v>49.1</v>
      </c>
      <c r="CG113" s="958"/>
      <c r="CH113" s="958"/>
      <c r="CI113" s="958"/>
      <c r="CJ113" s="958"/>
      <c r="CK113" s="985"/>
      <c r="CL113" s="986"/>
      <c r="CM113" s="959" t="s">
        <v>426</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122</v>
      </c>
      <c r="DH113" s="996"/>
      <c r="DI113" s="996"/>
      <c r="DJ113" s="996"/>
      <c r="DK113" s="997"/>
      <c r="DL113" s="998" t="s">
        <v>122</v>
      </c>
      <c r="DM113" s="996"/>
      <c r="DN113" s="996"/>
      <c r="DO113" s="996"/>
      <c r="DP113" s="997"/>
      <c r="DQ113" s="998" t="s">
        <v>122</v>
      </c>
      <c r="DR113" s="996"/>
      <c r="DS113" s="996"/>
      <c r="DT113" s="996"/>
      <c r="DU113" s="997"/>
      <c r="DV113" s="999" t="s">
        <v>122</v>
      </c>
      <c r="DW113" s="1000"/>
      <c r="DX113" s="1000"/>
      <c r="DY113" s="1000"/>
      <c r="DZ113" s="1001"/>
    </row>
    <row r="114" spans="1:130" s="228" customFormat="1" ht="26.25" customHeight="1" x14ac:dyDescent="0.2">
      <c r="A114" s="991"/>
      <c r="B114" s="992"/>
      <c r="C114" s="960" t="s">
        <v>427</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27733</v>
      </c>
      <c r="AB114" s="996"/>
      <c r="AC114" s="996"/>
      <c r="AD114" s="996"/>
      <c r="AE114" s="997"/>
      <c r="AF114" s="998">
        <v>25281</v>
      </c>
      <c r="AG114" s="996"/>
      <c r="AH114" s="996"/>
      <c r="AI114" s="996"/>
      <c r="AJ114" s="997"/>
      <c r="AK114" s="998">
        <v>87497</v>
      </c>
      <c r="AL114" s="996"/>
      <c r="AM114" s="996"/>
      <c r="AN114" s="996"/>
      <c r="AO114" s="997"/>
      <c r="AP114" s="999">
        <v>1.8</v>
      </c>
      <c r="AQ114" s="1000"/>
      <c r="AR114" s="1000"/>
      <c r="AS114" s="1000"/>
      <c r="AT114" s="1001"/>
      <c r="AU114" s="945"/>
      <c r="AV114" s="946"/>
      <c r="AW114" s="946"/>
      <c r="AX114" s="946"/>
      <c r="AY114" s="946"/>
      <c r="AZ114" s="959" t="s">
        <v>428</v>
      </c>
      <c r="BA114" s="960"/>
      <c r="BB114" s="960"/>
      <c r="BC114" s="960"/>
      <c r="BD114" s="960"/>
      <c r="BE114" s="960"/>
      <c r="BF114" s="960"/>
      <c r="BG114" s="960"/>
      <c r="BH114" s="960"/>
      <c r="BI114" s="960"/>
      <c r="BJ114" s="960"/>
      <c r="BK114" s="960"/>
      <c r="BL114" s="960"/>
      <c r="BM114" s="960"/>
      <c r="BN114" s="960"/>
      <c r="BO114" s="960"/>
      <c r="BP114" s="961"/>
      <c r="BQ114" s="962">
        <v>2183905</v>
      </c>
      <c r="BR114" s="963"/>
      <c r="BS114" s="963"/>
      <c r="BT114" s="963"/>
      <c r="BU114" s="963"/>
      <c r="BV114" s="963">
        <v>2084489</v>
      </c>
      <c r="BW114" s="963"/>
      <c r="BX114" s="963"/>
      <c r="BY114" s="963"/>
      <c r="BZ114" s="963"/>
      <c r="CA114" s="963">
        <v>2012048</v>
      </c>
      <c r="CB114" s="963"/>
      <c r="CC114" s="963"/>
      <c r="CD114" s="963"/>
      <c r="CE114" s="963"/>
      <c r="CF114" s="957">
        <v>41.7</v>
      </c>
      <c r="CG114" s="958"/>
      <c r="CH114" s="958"/>
      <c r="CI114" s="958"/>
      <c r="CJ114" s="958"/>
      <c r="CK114" s="985"/>
      <c r="CL114" s="986"/>
      <c r="CM114" s="959" t="s">
        <v>429</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122</v>
      </c>
      <c r="DH114" s="996"/>
      <c r="DI114" s="996"/>
      <c r="DJ114" s="996"/>
      <c r="DK114" s="997"/>
      <c r="DL114" s="998" t="s">
        <v>122</v>
      </c>
      <c r="DM114" s="996"/>
      <c r="DN114" s="996"/>
      <c r="DO114" s="996"/>
      <c r="DP114" s="997"/>
      <c r="DQ114" s="998" t="s">
        <v>122</v>
      </c>
      <c r="DR114" s="996"/>
      <c r="DS114" s="996"/>
      <c r="DT114" s="996"/>
      <c r="DU114" s="997"/>
      <c r="DV114" s="999" t="s">
        <v>122</v>
      </c>
      <c r="DW114" s="1000"/>
      <c r="DX114" s="1000"/>
      <c r="DY114" s="1000"/>
      <c r="DZ114" s="1001"/>
    </row>
    <row r="115" spans="1:130" s="228" customFormat="1" ht="26.25" customHeight="1" x14ac:dyDescent="0.2">
      <c r="A115" s="991"/>
      <c r="B115" s="992"/>
      <c r="C115" s="960" t="s">
        <v>430</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v>1222</v>
      </c>
      <c r="AB115" s="975"/>
      <c r="AC115" s="975"/>
      <c r="AD115" s="975"/>
      <c r="AE115" s="976"/>
      <c r="AF115" s="977">
        <v>1211</v>
      </c>
      <c r="AG115" s="975"/>
      <c r="AH115" s="975"/>
      <c r="AI115" s="975"/>
      <c r="AJ115" s="976"/>
      <c r="AK115" s="977">
        <v>12980</v>
      </c>
      <c r="AL115" s="975"/>
      <c r="AM115" s="975"/>
      <c r="AN115" s="975"/>
      <c r="AO115" s="976"/>
      <c r="AP115" s="978">
        <v>0.3</v>
      </c>
      <c r="AQ115" s="979"/>
      <c r="AR115" s="979"/>
      <c r="AS115" s="979"/>
      <c r="AT115" s="980"/>
      <c r="AU115" s="945"/>
      <c r="AV115" s="946"/>
      <c r="AW115" s="946"/>
      <c r="AX115" s="946"/>
      <c r="AY115" s="946"/>
      <c r="AZ115" s="959" t="s">
        <v>431</v>
      </c>
      <c r="BA115" s="960"/>
      <c r="BB115" s="960"/>
      <c r="BC115" s="960"/>
      <c r="BD115" s="960"/>
      <c r="BE115" s="960"/>
      <c r="BF115" s="960"/>
      <c r="BG115" s="960"/>
      <c r="BH115" s="960"/>
      <c r="BI115" s="960"/>
      <c r="BJ115" s="960"/>
      <c r="BK115" s="960"/>
      <c r="BL115" s="960"/>
      <c r="BM115" s="960"/>
      <c r="BN115" s="960"/>
      <c r="BO115" s="960"/>
      <c r="BP115" s="961"/>
      <c r="BQ115" s="962" t="s">
        <v>122</v>
      </c>
      <c r="BR115" s="963"/>
      <c r="BS115" s="963"/>
      <c r="BT115" s="963"/>
      <c r="BU115" s="963"/>
      <c r="BV115" s="963" t="s">
        <v>122</v>
      </c>
      <c r="BW115" s="963"/>
      <c r="BX115" s="963"/>
      <c r="BY115" s="963"/>
      <c r="BZ115" s="963"/>
      <c r="CA115" s="963" t="s">
        <v>122</v>
      </c>
      <c r="CB115" s="963"/>
      <c r="CC115" s="963"/>
      <c r="CD115" s="963"/>
      <c r="CE115" s="963"/>
      <c r="CF115" s="957" t="s">
        <v>122</v>
      </c>
      <c r="CG115" s="958"/>
      <c r="CH115" s="958"/>
      <c r="CI115" s="958"/>
      <c r="CJ115" s="958"/>
      <c r="CK115" s="985"/>
      <c r="CL115" s="986"/>
      <c r="CM115" s="959" t="s">
        <v>432</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122</v>
      </c>
      <c r="DH115" s="996"/>
      <c r="DI115" s="996"/>
      <c r="DJ115" s="996"/>
      <c r="DK115" s="997"/>
      <c r="DL115" s="998" t="s">
        <v>122</v>
      </c>
      <c r="DM115" s="996"/>
      <c r="DN115" s="996"/>
      <c r="DO115" s="996"/>
      <c r="DP115" s="997"/>
      <c r="DQ115" s="998" t="s">
        <v>122</v>
      </c>
      <c r="DR115" s="996"/>
      <c r="DS115" s="996"/>
      <c r="DT115" s="996"/>
      <c r="DU115" s="997"/>
      <c r="DV115" s="999" t="s">
        <v>122</v>
      </c>
      <c r="DW115" s="1000"/>
      <c r="DX115" s="1000"/>
      <c r="DY115" s="1000"/>
      <c r="DZ115" s="1001"/>
    </row>
    <row r="116" spans="1:130" s="228" customFormat="1" ht="26.25" customHeight="1" x14ac:dyDescent="0.2">
      <c r="A116" s="993"/>
      <c r="B116" s="994"/>
      <c r="C116" s="1002" t="s">
        <v>433</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t="s">
        <v>122</v>
      </c>
      <c r="AB116" s="996"/>
      <c r="AC116" s="996"/>
      <c r="AD116" s="996"/>
      <c r="AE116" s="997"/>
      <c r="AF116" s="998" t="s">
        <v>122</v>
      </c>
      <c r="AG116" s="996"/>
      <c r="AH116" s="996"/>
      <c r="AI116" s="996"/>
      <c r="AJ116" s="997"/>
      <c r="AK116" s="998" t="s">
        <v>122</v>
      </c>
      <c r="AL116" s="996"/>
      <c r="AM116" s="996"/>
      <c r="AN116" s="996"/>
      <c r="AO116" s="997"/>
      <c r="AP116" s="999" t="s">
        <v>122</v>
      </c>
      <c r="AQ116" s="1000"/>
      <c r="AR116" s="1000"/>
      <c r="AS116" s="1000"/>
      <c r="AT116" s="1001"/>
      <c r="AU116" s="945"/>
      <c r="AV116" s="946"/>
      <c r="AW116" s="946"/>
      <c r="AX116" s="946"/>
      <c r="AY116" s="946"/>
      <c r="AZ116" s="1004" t="s">
        <v>434</v>
      </c>
      <c r="BA116" s="1005"/>
      <c r="BB116" s="1005"/>
      <c r="BC116" s="1005"/>
      <c r="BD116" s="1005"/>
      <c r="BE116" s="1005"/>
      <c r="BF116" s="1005"/>
      <c r="BG116" s="1005"/>
      <c r="BH116" s="1005"/>
      <c r="BI116" s="1005"/>
      <c r="BJ116" s="1005"/>
      <c r="BK116" s="1005"/>
      <c r="BL116" s="1005"/>
      <c r="BM116" s="1005"/>
      <c r="BN116" s="1005"/>
      <c r="BO116" s="1005"/>
      <c r="BP116" s="1006"/>
      <c r="BQ116" s="962" t="s">
        <v>122</v>
      </c>
      <c r="BR116" s="963"/>
      <c r="BS116" s="963"/>
      <c r="BT116" s="963"/>
      <c r="BU116" s="963"/>
      <c r="BV116" s="963" t="s">
        <v>122</v>
      </c>
      <c r="BW116" s="963"/>
      <c r="BX116" s="963"/>
      <c r="BY116" s="963"/>
      <c r="BZ116" s="963"/>
      <c r="CA116" s="963" t="s">
        <v>122</v>
      </c>
      <c r="CB116" s="963"/>
      <c r="CC116" s="963"/>
      <c r="CD116" s="963"/>
      <c r="CE116" s="963"/>
      <c r="CF116" s="957" t="s">
        <v>122</v>
      </c>
      <c r="CG116" s="958"/>
      <c r="CH116" s="958"/>
      <c r="CI116" s="958"/>
      <c r="CJ116" s="958"/>
      <c r="CK116" s="985"/>
      <c r="CL116" s="986"/>
      <c r="CM116" s="959" t="s">
        <v>435</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v>1211</v>
      </c>
      <c r="DH116" s="996"/>
      <c r="DI116" s="996"/>
      <c r="DJ116" s="996"/>
      <c r="DK116" s="997"/>
      <c r="DL116" s="998" t="s">
        <v>122</v>
      </c>
      <c r="DM116" s="996"/>
      <c r="DN116" s="996"/>
      <c r="DO116" s="996"/>
      <c r="DP116" s="997"/>
      <c r="DQ116" s="998" t="s">
        <v>122</v>
      </c>
      <c r="DR116" s="996"/>
      <c r="DS116" s="996"/>
      <c r="DT116" s="996"/>
      <c r="DU116" s="997"/>
      <c r="DV116" s="999" t="s">
        <v>122</v>
      </c>
      <c r="DW116" s="1000"/>
      <c r="DX116" s="1000"/>
      <c r="DY116" s="1000"/>
      <c r="DZ116" s="1001"/>
    </row>
    <row r="117" spans="1:130" s="228" customFormat="1" ht="26.25" customHeight="1" x14ac:dyDescent="0.2">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436</v>
      </c>
      <c r="Z117" s="931"/>
      <c r="AA117" s="1015">
        <v>722111</v>
      </c>
      <c r="AB117" s="1016"/>
      <c r="AC117" s="1016"/>
      <c r="AD117" s="1016"/>
      <c r="AE117" s="1017"/>
      <c r="AF117" s="1018">
        <v>767588</v>
      </c>
      <c r="AG117" s="1016"/>
      <c r="AH117" s="1016"/>
      <c r="AI117" s="1016"/>
      <c r="AJ117" s="1017"/>
      <c r="AK117" s="1018">
        <v>912292</v>
      </c>
      <c r="AL117" s="1016"/>
      <c r="AM117" s="1016"/>
      <c r="AN117" s="1016"/>
      <c r="AO117" s="1017"/>
      <c r="AP117" s="1019"/>
      <c r="AQ117" s="1020"/>
      <c r="AR117" s="1020"/>
      <c r="AS117" s="1020"/>
      <c r="AT117" s="1021"/>
      <c r="AU117" s="945"/>
      <c r="AV117" s="946"/>
      <c r="AW117" s="946"/>
      <c r="AX117" s="946"/>
      <c r="AY117" s="946"/>
      <c r="AZ117" s="1011" t="s">
        <v>437</v>
      </c>
      <c r="BA117" s="1012"/>
      <c r="BB117" s="1012"/>
      <c r="BC117" s="1012"/>
      <c r="BD117" s="1012"/>
      <c r="BE117" s="1012"/>
      <c r="BF117" s="1012"/>
      <c r="BG117" s="1012"/>
      <c r="BH117" s="1012"/>
      <c r="BI117" s="1012"/>
      <c r="BJ117" s="1012"/>
      <c r="BK117" s="1012"/>
      <c r="BL117" s="1012"/>
      <c r="BM117" s="1012"/>
      <c r="BN117" s="1012"/>
      <c r="BO117" s="1012"/>
      <c r="BP117" s="1013"/>
      <c r="BQ117" s="962" t="s">
        <v>122</v>
      </c>
      <c r="BR117" s="963"/>
      <c r="BS117" s="963"/>
      <c r="BT117" s="963"/>
      <c r="BU117" s="963"/>
      <c r="BV117" s="963" t="s">
        <v>122</v>
      </c>
      <c r="BW117" s="963"/>
      <c r="BX117" s="963"/>
      <c r="BY117" s="963"/>
      <c r="BZ117" s="963"/>
      <c r="CA117" s="963" t="s">
        <v>122</v>
      </c>
      <c r="CB117" s="963"/>
      <c r="CC117" s="963"/>
      <c r="CD117" s="963"/>
      <c r="CE117" s="963"/>
      <c r="CF117" s="957" t="s">
        <v>122</v>
      </c>
      <c r="CG117" s="958"/>
      <c r="CH117" s="958"/>
      <c r="CI117" s="958"/>
      <c r="CJ117" s="958"/>
      <c r="CK117" s="985"/>
      <c r="CL117" s="986"/>
      <c r="CM117" s="959" t="s">
        <v>438</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122</v>
      </c>
      <c r="DH117" s="996"/>
      <c r="DI117" s="996"/>
      <c r="DJ117" s="996"/>
      <c r="DK117" s="997"/>
      <c r="DL117" s="998" t="s">
        <v>122</v>
      </c>
      <c r="DM117" s="996"/>
      <c r="DN117" s="996"/>
      <c r="DO117" s="996"/>
      <c r="DP117" s="997"/>
      <c r="DQ117" s="998" t="s">
        <v>122</v>
      </c>
      <c r="DR117" s="996"/>
      <c r="DS117" s="996"/>
      <c r="DT117" s="996"/>
      <c r="DU117" s="997"/>
      <c r="DV117" s="999" t="s">
        <v>122</v>
      </c>
      <c r="DW117" s="1000"/>
      <c r="DX117" s="1000"/>
      <c r="DY117" s="1000"/>
      <c r="DZ117" s="1001"/>
    </row>
    <row r="118" spans="1:130" s="228" customFormat="1" ht="26.25" customHeight="1" x14ac:dyDescent="0.2">
      <c r="A118" s="949" t="s">
        <v>412</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409</v>
      </c>
      <c r="AB118" s="930"/>
      <c r="AC118" s="930"/>
      <c r="AD118" s="930"/>
      <c r="AE118" s="931"/>
      <c r="AF118" s="929" t="s">
        <v>410</v>
      </c>
      <c r="AG118" s="930"/>
      <c r="AH118" s="930"/>
      <c r="AI118" s="930"/>
      <c r="AJ118" s="931"/>
      <c r="AK118" s="929" t="s">
        <v>294</v>
      </c>
      <c r="AL118" s="930"/>
      <c r="AM118" s="930"/>
      <c r="AN118" s="930"/>
      <c r="AO118" s="931"/>
      <c r="AP118" s="1007" t="s">
        <v>411</v>
      </c>
      <c r="AQ118" s="1008"/>
      <c r="AR118" s="1008"/>
      <c r="AS118" s="1008"/>
      <c r="AT118" s="1009"/>
      <c r="AU118" s="945"/>
      <c r="AV118" s="946"/>
      <c r="AW118" s="946"/>
      <c r="AX118" s="946"/>
      <c r="AY118" s="946"/>
      <c r="AZ118" s="1010" t="s">
        <v>439</v>
      </c>
      <c r="BA118" s="1002"/>
      <c r="BB118" s="1002"/>
      <c r="BC118" s="1002"/>
      <c r="BD118" s="1002"/>
      <c r="BE118" s="1002"/>
      <c r="BF118" s="1002"/>
      <c r="BG118" s="1002"/>
      <c r="BH118" s="1002"/>
      <c r="BI118" s="1002"/>
      <c r="BJ118" s="1002"/>
      <c r="BK118" s="1002"/>
      <c r="BL118" s="1002"/>
      <c r="BM118" s="1002"/>
      <c r="BN118" s="1002"/>
      <c r="BO118" s="1002"/>
      <c r="BP118" s="1003"/>
      <c r="BQ118" s="1036" t="s">
        <v>122</v>
      </c>
      <c r="BR118" s="1037"/>
      <c r="BS118" s="1037"/>
      <c r="BT118" s="1037"/>
      <c r="BU118" s="1037"/>
      <c r="BV118" s="1037" t="s">
        <v>122</v>
      </c>
      <c r="BW118" s="1037"/>
      <c r="BX118" s="1037"/>
      <c r="BY118" s="1037"/>
      <c r="BZ118" s="1037"/>
      <c r="CA118" s="1037" t="s">
        <v>122</v>
      </c>
      <c r="CB118" s="1037"/>
      <c r="CC118" s="1037"/>
      <c r="CD118" s="1037"/>
      <c r="CE118" s="1037"/>
      <c r="CF118" s="957" t="s">
        <v>122</v>
      </c>
      <c r="CG118" s="958"/>
      <c r="CH118" s="958"/>
      <c r="CI118" s="958"/>
      <c r="CJ118" s="958"/>
      <c r="CK118" s="985"/>
      <c r="CL118" s="986"/>
      <c r="CM118" s="959" t="s">
        <v>440</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122</v>
      </c>
      <c r="DH118" s="996"/>
      <c r="DI118" s="996"/>
      <c r="DJ118" s="996"/>
      <c r="DK118" s="997"/>
      <c r="DL118" s="998" t="s">
        <v>122</v>
      </c>
      <c r="DM118" s="996"/>
      <c r="DN118" s="996"/>
      <c r="DO118" s="996"/>
      <c r="DP118" s="997"/>
      <c r="DQ118" s="998" t="s">
        <v>122</v>
      </c>
      <c r="DR118" s="996"/>
      <c r="DS118" s="996"/>
      <c r="DT118" s="996"/>
      <c r="DU118" s="997"/>
      <c r="DV118" s="999" t="s">
        <v>122</v>
      </c>
      <c r="DW118" s="1000"/>
      <c r="DX118" s="1000"/>
      <c r="DY118" s="1000"/>
      <c r="DZ118" s="1001"/>
    </row>
    <row r="119" spans="1:130" s="228" customFormat="1" ht="26.25" customHeight="1" x14ac:dyDescent="0.2">
      <c r="A119" s="1093" t="s">
        <v>415</v>
      </c>
      <c r="B119" s="984"/>
      <c r="C119" s="966" t="s">
        <v>416</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122</v>
      </c>
      <c r="AB119" s="937"/>
      <c r="AC119" s="937"/>
      <c r="AD119" s="937"/>
      <c r="AE119" s="938"/>
      <c r="AF119" s="939" t="s">
        <v>122</v>
      </c>
      <c r="AG119" s="937"/>
      <c r="AH119" s="937"/>
      <c r="AI119" s="937"/>
      <c r="AJ119" s="938"/>
      <c r="AK119" s="939">
        <v>12980</v>
      </c>
      <c r="AL119" s="937"/>
      <c r="AM119" s="937"/>
      <c r="AN119" s="937"/>
      <c r="AO119" s="938"/>
      <c r="AP119" s="940">
        <v>0.3</v>
      </c>
      <c r="AQ119" s="941"/>
      <c r="AR119" s="941"/>
      <c r="AS119" s="941"/>
      <c r="AT119" s="942"/>
      <c r="AU119" s="947"/>
      <c r="AV119" s="948"/>
      <c r="AW119" s="948"/>
      <c r="AX119" s="948"/>
      <c r="AY119" s="948"/>
      <c r="AZ119" s="249" t="s">
        <v>177</v>
      </c>
      <c r="BA119" s="249"/>
      <c r="BB119" s="249"/>
      <c r="BC119" s="249"/>
      <c r="BD119" s="249"/>
      <c r="BE119" s="249"/>
      <c r="BF119" s="249"/>
      <c r="BG119" s="249"/>
      <c r="BH119" s="249"/>
      <c r="BI119" s="249"/>
      <c r="BJ119" s="249"/>
      <c r="BK119" s="249"/>
      <c r="BL119" s="249"/>
      <c r="BM119" s="249"/>
      <c r="BN119" s="249"/>
      <c r="BO119" s="1014" t="s">
        <v>441</v>
      </c>
      <c r="BP119" s="1042"/>
      <c r="BQ119" s="1036">
        <v>11536257</v>
      </c>
      <c r="BR119" s="1037"/>
      <c r="BS119" s="1037"/>
      <c r="BT119" s="1037"/>
      <c r="BU119" s="1037"/>
      <c r="BV119" s="1037">
        <v>12006227</v>
      </c>
      <c r="BW119" s="1037"/>
      <c r="BX119" s="1037"/>
      <c r="BY119" s="1037"/>
      <c r="BZ119" s="1037"/>
      <c r="CA119" s="1037">
        <v>12813470</v>
      </c>
      <c r="CB119" s="1037"/>
      <c r="CC119" s="1037"/>
      <c r="CD119" s="1037"/>
      <c r="CE119" s="1037"/>
      <c r="CF119" s="1038"/>
      <c r="CG119" s="1039"/>
      <c r="CH119" s="1039"/>
      <c r="CI119" s="1039"/>
      <c r="CJ119" s="1040"/>
      <c r="CK119" s="987"/>
      <c r="CL119" s="988"/>
      <c r="CM119" s="1010" t="s">
        <v>442</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122</v>
      </c>
      <c r="DH119" s="1023"/>
      <c r="DI119" s="1023"/>
      <c r="DJ119" s="1023"/>
      <c r="DK119" s="1024"/>
      <c r="DL119" s="1022" t="s">
        <v>122</v>
      </c>
      <c r="DM119" s="1023"/>
      <c r="DN119" s="1023"/>
      <c r="DO119" s="1023"/>
      <c r="DP119" s="1024"/>
      <c r="DQ119" s="1022" t="s">
        <v>122</v>
      </c>
      <c r="DR119" s="1023"/>
      <c r="DS119" s="1023"/>
      <c r="DT119" s="1023"/>
      <c r="DU119" s="1024"/>
      <c r="DV119" s="1025" t="s">
        <v>122</v>
      </c>
      <c r="DW119" s="1026"/>
      <c r="DX119" s="1026"/>
      <c r="DY119" s="1026"/>
      <c r="DZ119" s="1027"/>
    </row>
    <row r="120" spans="1:130" s="228" customFormat="1" ht="26.25" customHeight="1" x14ac:dyDescent="0.2">
      <c r="A120" s="1094"/>
      <c r="B120" s="986"/>
      <c r="C120" s="959" t="s">
        <v>419</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122</v>
      </c>
      <c r="AB120" s="996"/>
      <c r="AC120" s="996"/>
      <c r="AD120" s="996"/>
      <c r="AE120" s="997"/>
      <c r="AF120" s="998" t="s">
        <v>122</v>
      </c>
      <c r="AG120" s="996"/>
      <c r="AH120" s="996"/>
      <c r="AI120" s="996"/>
      <c r="AJ120" s="997"/>
      <c r="AK120" s="998" t="s">
        <v>122</v>
      </c>
      <c r="AL120" s="996"/>
      <c r="AM120" s="996"/>
      <c r="AN120" s="996"/>
      <c r="AO120" s="997"/>
      <c r="AP120" s="999" t="s">
        <v>122</v>
      </c>
      <c r="AQ120" s="1000"/>
      <c r="AR120" s="1000"/>
      <c r="AS120" s="1000"/>
      <c r="AT120" s="1001"/>
      <c r="AU120" s="1028" t="s">
        <v>443</v>
      </c>
      <c r="AV120" s="1029"/>
      <c r="AW120" s="1029"/>
      <c r="AX120" s="1029"/>
      <c r="AY120" s="1030"/>
      <c r="AZ120" s="966" t="s">
        <v>444</v>
      </c>
      <c r="BA120" s="934"/>
      <c r="BB120" s="934"/>
      <c r="BC120" s="934"/>
      <c r="BD120" s="934"/>
      <c r="BE120" s="934"/>
      <c r="BF120" s="934"/>
      <c r="BG120" s="934"/>
      <c r="BH120" s="934"/>
      <c r="BI120" s="934"/>
      <c r="BJ120" s="934"/>
      <c r="BK120" s="934"/>
      <c r="BL120" s="934"/>
      <c r="BM120" s="934"/>
      <c r="BN120" s="934"/>
      <c r="BO120" s="934"/>
      <c r="BP120" s="935"/>
      <c r="BQ120" s="967">
        <v>2822315</v>
      </c>
      <c r="BR120" s="968"/>
      <c r="BS120" s="968"/>
      <c r="BT120" s="968"/>
      <c r="BU120" s="968"/>
      <c r="BV120" s="968">
        <v>3263784</v>
      </c>
      <c r="BW120" s="968"/>
      <c r="BX120" s="968"/>
      <c r="BY120" s="968"/>
      <c r="BZ120" s="968"/>
      <c r="CA120" s="968">
        <v>3396545</v>
      </c>
      <c r="CB120" s="968"/>
      <c r="CC120" s="968"/>
      <c r="CD120" s="968"/>
      <c r="CE120" s="968"/>
      <c r="CF120" s="981">
        <v>70.400000000000006</v>
      </c>
      <c r="CG120" s="982"/>
      <c r="CH120" s="982"/>
      <c r="CI120" s="982"/>
      <c r="CJ120" s="982"/>
      <c r="CK120" s="1043" t="s">
        <v>445</v>
      </c>
      <c r="CL120" s="1044"/>
      <c r="CM120" s="1044"/>
      <c r="CN120" s="1044"/>
      <c r="CO120" s="1045"/>
      <c r="CP120" s="1051" t="s">
        <v>392</v>
      </c>
      <c r="CQ120" s="1052"/>
      <c r="CR120" s="1052"/>
      <c r="CS120" s="1052"/>
      <c r="CT120" s="1052"/>
      <c r="CU120" s="1052"/>
      <c r="CV120" s="1052"/>
      <c r="CW120" s="1052"/>
      <c r="CX120" s="1052"/>
      <c r="CY120" s="1052"/>
      <c r="CZ120" s="1052"/>
      <c r="DA120" s="1052"/>
      <c r="DB120" s="1052"/>
      <c r="DC120" s="1052"/>
      <c r="DD120" s="1052"/>
      <c r="DE120" s="1052"/>
      <c r="DF120" s="1053"/>
      <c r="DG120" s="967">
        <v>343706</v>
      </c>
      <c r="DH120" s="968"/>
      <c r="DI120" s="968"/>
      <c r="DJ120" s="968"/>
      <c r="DK120" s="968"/>
      <c r="DL120" s="968">
        <v>345574</v>
      </c>
      <c r="DM120" s="968"/>
      <c r="DN120" s="968"/>
      <c r="DO120" s="968"/>
      <c r="DP120" s="968"/>
      <c r="DQ120" s="968">
        <v>342996</v>
      </c>
      <c r="DR120" s="968"/>
      <c r="DS120" s="968"/>
      <c r="DT120" s="968"/>
      <c r="DU120" s="968"/>
      <c r="DV120" s="969">
        <v>7.1</v>
      </c>
      <c r="DW120" s="969"/>
      <c r="DX120" s="969"/>
      <c r="DY120" s="969"/>
      <c r="DZ120" s="970"/>
    </row>
    <row r="121" spans="1:130" s="228" customFormat="1" ht="26.25" customHeight="1" x14ac:dyDescent="0.2">
      <c r="A121" s="1094"/>
      <c r="B121" s="986"/>
      <c r="C121" s="1011" t="s">
        <v>446</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122</v>
      </c>
      <c r="AB121" s="996"/>
      <c r="AC121" s="996"/>
      <c r="AD121" s="996"/>
      <c r="AE121" s="997"/>
      <c r="AF121" s="998" t="s">
        <v>122</v>
      </c>
      <c r="AG121" s="996"/>
      <c r="AH121" s="996"/>
      <c r="AI121" s="996"/>
      <c r="AJ121" s="997"/>
      <c r="AK121" s="998" t="s">
        <v>122</v>
      </c>
      <c r="AL121" s="996"/>
      <c r="AM121" s="996"/>
      <c r="AN121" s="996"/>
      <c r="AO121" s="997"/>
      <c r="AP121" s="999" t="s">
        <v>122</v>
      </c>
      <c r="AQ121" s="1000"/>
      <c r="AR121" s="1000"/>
      <c r="AS121" s="1000"/>
      <c r="AT121" s="1001"/>
      <c r="AU121" s="1031"/>
      <c r="AV121" s="1032"/>
      <c r="AW121" s="1032"/>
      <c r="AX121" s="1032"/>
      <c r="AY121" s="1033"/>
      <c r="AZ121" s="959" t="s">
        <v>447</v>
      </c>
      <c r="BA121" s="960"/>
      <c r="BB121" s="960"/>
      <c r="BC121" s="960"/>
      <c r="BD121" s="960"/>
      <c r="BE121" s="960"/>
      <c r="BF121" s="960"/>
      <c r="BG121" s="960"/>
      <c r="BH121" s="960"/>
      <c r="BI121" s="960"/>
      <c r="BJ121" s="960"/>
      <c r="BK121" s="960"/>
      <c r="BL121" s="960"/>
      <c r="BM121" s="960"/>
      <c r="BN121" s="960"/>
      <c r="BO121" s="960"/>
      <c r="BP121" s="961"/>
      <c r="BQ121" s="962" t="s">
        <v>122</v>
      </c>
      <c r="BR121" s="963"/>
      <c r="BS121" s="963"/>
      <c r="BT121" s="963"/>
      <c r="BU121" s="963"/>
      <c r="BV121" s="963" t="s">
        <v>122</v>
      </c>
      <c r="BW121" s="963"/>
      <c r="BX121" s="963"/>
      <c r="BY121" s="963"/>
      <c r="BZ121" s="963"/>
      <c r="CA121" s="963">
        <v>354863</v>
      </c>
      <c r="CB121" s="963"/>
      <c r="CC121" s="963"/>
      <c r="CD121" s="963"/>
      <c r="CE121" s="963"/>
      <c r="CF121" s="957">
        <v>7.4</v>
      </c>
      <c r="CG121" s="958"/>
      <c r="CH121" s="958"/>
      <c r="CI121" s="958"/>
      <c r="CJ121" s="958"/>
      <c r="CK121" s="1046"/>
      <c r="CL121" s="1047"/>
      <c r="CM121" s="1047"/>
      <c r="CN121" s="1047"/>
      <c r="CO121" s="1048"/>
      <c r="CP121" s="1056" t="s">
        <v>394</v>
      </c>
      <c r="CQ121" s="1057"/>
      <c r="CR121" s="1057"/>
      <c r="CS121" s="1057"/>
      <c r="CT121" s="1057"/>
      <c r="CU121" s="1057"/>
      <c r="CV121" s="1057"/>
      <c r="CW121" s="1057"/>
      <c r="CX121" s="1057"/>
      <c r="CY121" s="1057"/>
      <c r="CZ121" s="1057"/>
      <c r="DA121" s="1057"/>
      <c r="DB121" s="1057"/>
      <c r="DC121" s="1057"/>
      <c r="DD121" s="1057"/>
      <c r="DE121" s="1057"/>
      <c r="DF121" s="1058"/>
      <c r="DG121" s="962" t="s">
        <v>122</v>
      </c>
      <c r="DH121" s="963"/>
      <c r="DI121" s="963"/>
      <c r="DJ121" s="963"/>
      <c r="DK121" s="963"/>
      <c r="DL121" s="963" t="s">
        <v>122</v>
      </c>
      <c r="DM121" s="963"/>
      <c r="DN121" s="963"/>
      <c r="DO121" s="963"/>
      <c r="DP121" s="963"/>
      <c r="DQ121" s="963">
        <v>221028</v>
      </c>
      <c r="DR121" s="963"/>
      <c r="DS121" s="963"/>
      <c r="DT121" s="963"/>
      <c r="DU121" s="963"/>
      <c r="DV121" s="964">
        <v>4.5999999999999996</v>
      </c>
      <c r="DW121" s="964"/>
      <c r="DX121" s="964"/>
      <c r="DY121" s="964"/>
      <c r="DZ121" s="965"/>
    </row>
    <row r="122" spans="1:130" s="228" customFormat="1" ht="26.25" customHeight="1" x14ac:dyDescent="0.2">
      <c r="A122" s="1094"/>
      <c r="B122" s="986"/>
      <c r="C122" s="959" t="s">
        <v>429</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122</v>
      </c>
      <c r="AB122" s="996"/>
      <c r="AC122" s="996"/>
      <c r="AD122" s="996"/>
      <c r="AE122" s="997"/>
      <c r="AF122" s="998" t="s">
        <v>122</v>
      </c>
      <c r="AG122" s="996"/>
      <c r="AH122" s="996"/>
      <c r="AI122" s="996"/>
      <c r="AJ122" s="997"/>
      <c r="AK122" s="998" t="s">
        <v>122</v>
      </c>
      <c r="AL122" s="996"/>
      <c r="AM122" s="996"/>
      <c r="AN122" s="996"/>
      <c r="AO122" s="997"/>
      <c r="AP122" s="999" t="s">
        <v>122</v>
      </c>
      <c r="AQ122" s="1000"/>
      <c r="AR122" s="1000"/>
      <c r="AS122" s="1000"/>
      <c r="AT122" s="1001"/>
      <c r="AU122" s="1031"/>
      <c r="AV122" s="1032"/>
      <c r="AW122" s="1032"/>
      <c r="AX122" s="1032"/>
      <c r="AY122" s="1033"/>
      <c r="AZ122" s="1010" t="s">
        <v>448</v>
      </c>
      <c r="BA122" s="1002"/>
      <c r="BB122" s="1002"/>
      <c r="BC122" s="1002"/>
      <c r="BD122" s="1002"/>
      <c r="BE122" s="1002"/>
      <c r="BF122" s="1002"/>
      <c r="BG122" s="1002"/>
      <c r="BH122" s="1002"/>
      <c r="BI122" s="1002"/>
      <c r="BJ122" s="1002"/>
      <c r="BK122" s="1002"/>
      <c r="BL122" s="1002"/>
      <c r="BM122" s="1002"/>
      <c r="BN122" s="1002"/>
      <c r="BO122" s="1002"/>
      <c r="BP122" s="1003"/>
      <c r="BQ122" s="1036">
        <v>6407396</v>
      </c>
      <c r="BR122" s="1037"/>
      <c r="BS122" s="1037"/>
      <c r="BT122" s="1037"/>
      <c r="BU122" s="1037"/>
      <c r="BV122" s="1037">
        <v>6168134</v>
      </c>
      <c r="BW122" s="1037"/>
      <c r="BX122" s="1037"/>
      <c r="BY122" s="1037"/>
      <c r="BZ122" s="1037"/>
      <c r="CA122" s="1037">
        <v>5874040</v>
      </c>
      <c r="CB122" s="1037"/>
      <c r="CC122" s="1037"/>
      <c r="CD122" s="1037"/>
      <c r="CE122" s="1037"/>
      <c r="CF122" s="1054">
        <v>121.8</v>
      </c>
      <c r="CG122" s="1055"/>
      <c r="CH122" s="1055"/>
      <c r="CI122" s="1055"/>
      <c r="CJ122" s="1055"/>
      <c r="CK122" s="1046"/>
      <c r="CL122" s="1047"/>
      <c r="CM122" s="1047"/>
      <c r="CN122" s="1047"/>
      <c r="CO122" s="1048"/>
      <c r="CP122" s="1056" t="s">
        <v>389</v>
      </c>
      <c r="CQ122" s="1057"/>
      <c r="CR122" s="1057"/>
      <c r="CS122" s="1057"/>
      <c r="CT122" s="1057"/>
      <c r="CU122" s="1057"/>
      <c r="CV122" s="1057"/>
      <c r="CW122" s="1057"/>
      <c r="CX122" s="1057"/>
      <c r="CY122" s="1057"/>
      <c r="CZ122" s="1057"/>
      <c r="DA122" s="1057"/>
      <c r="DB122" s="1057"/>
      <c r="DC122" s="1057"/>
      <c r="DD122" s="1057"/>
      <c r="DE122" s="1057"/>
      <c r="DF122" s="1058"/>
      <c r="DG122" s="962" t="s">
        <v>122</v>
      </c>
      <c r="DH122" s="963"/>
      <c r="DI122" s="963"/>
      <c r="DJ122" s="963"/>
      <c r="DK122" s="963"/>
      <c r="DL122" s="963" t="s">
        <v>122</v>
      </c>
      <c r="DM122" s="963"/>
      <c r="DN122" s="963"/>
      <c r="DO122" s="963"/>
      <c r="DP122" s="963"/>
      <c r="DQ122" s="963" t="s">
        <v>122</v>
      </c>
      <c r="DR122" s="963"/>
      <c r="DS122" s="963"/>
      <c r="DT122" s="963"/>
      <c r="DU122" s="963"/>
      <c r="DV122" s="964" t="s">
        <v>122</v>
      </c>
      <c r="DW122" s="964"/>
      <c r="DX122" s="964"/>
      <c r="DY122" s="964"/>
      <c r="DZ122" s="965"/>
    </row>
    <row r="123" spans="1:130" s="228" customFormat="1" ht="26.25" customHeight="1" x14ac:dyDescent="0.2">
      <c r="A123" s="1094"/>
      <c r="B123" s="986"/>
      <c r="C123" s="959" t="s">
        <v>435</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v>1222</v>
      </c>
      <c r="AB123" s="996"/>
      <c r="AC123" s="996"/>
      <c r="AD123" s="996"/>
      <c r="AE123" s="997"/>
      <c r="AF123" s="998">
        <v>1211</v>
      </c>
      <c r="AG123" s="996"/>
      <c r="AH123" s="996"/>
      <c r="AI123" s="996"/>
      <c r="AJ123" s="997"/>
      <c r="AK123" s="998" t="s">
        <v>122</v>
      </c>
      <c r="AL123" s="996"/>
      <c r="AM123" s="996"/>
      <c r="AN123" s="996"/>
      <c r="AO123" s="997"/>
      <c r="AP123" s="999" t="s">
        <v>122</v>
      </c>
      <c r="AQ123" s="1000"/>
      <c r="AR123" s="1000"/>
      <c r="AS123" s="1000"/>
      <c r="AT123" s="1001"/>
      <c r="AU123" s="1034"/>
      <c r="AV123" s="1035"/>
      <c r="AW123" s="1035"/>
      <c r="AX123" s="1035"/>
      <c r="AY123" s="1035"/>
      <c r="AZ123" s="249" t="s">
        <v>177</v>
      </c>
      <c r="BA123" s="249"/>
      <c r="BB123" s="249"/>
      <c r="BC123" s="249"/>
      <c r="BD123" s="249"/>
      <c r="BE123" s="249"/>
      <c r="BF123" s="249"/>
      <c r="BG123" s="249"/>
      <c r="BH123" s="249"/>
      <c r="BI123" s="249"/>
      <c r="BJ123" s="249"/>
      <c r="BK123" s="249"/>
      <c r="BL123" s="249"/>
      <c r="BM123" s="249"/>
      <c r="BN123" s="249"/>
      <c r="BO123" s="1014" t="s">
        <v>449</v>
      </c>
      <c r="BP123" s="1042"/>
      <c r="BQ123" s="1100">
        <v>9229711</v>
      </c>
      <c r="BR123" s="1101"/>
      <c r="BS123" s="1101"/>
      <c r="BT123" s="1101"/>
      <c r="BU123" s="1101"/>
      <c r="BV123" s="1101">
        <v>9431918</v>
      </c>
      <c r="BW123" s="1101"/>
      <c r="BX123" s="1101"/>
      <c r="BY123" s="1101"/>
      <c r="BZ123" s="1101"/>
      <c r="CA123" s="1101">
        <v>9625448</v>
      </c>
      <c r="CB123" s="1101"/>
      <c r="CC123" s="1101"/>
      <c r="CD123" s="1101"/>
      <c r="CE123" s="1101"/>
      <c r="CF123" s="1038"/>
      <c r="CG123" s="1039"/>
      <c r="CH123" s="1039"/>
      <c r="CI123" s="1039"/>
      <c r="CJ123" s="1040"/>
      <c r="CK123" s="1046"/>
      <c r="CL123" s="1047"/>
      <c r="CM123" s="1047"/>
      <c r="CN123" s="1047"/>
      <c r="CO123" s="1048"/>
      <c r="CP123" s="1056" t="s">
        <v>390</v>
      </c>
      <c r="CQ123" s="1057"/>
      <c r="CR123" s="1057"/>
      <c r="CS123" s="1057"/>
      <c r="CT123" s="1057"/>
      <c r="CU123" s="1057"/>
      <c r="CV123" s="1057"/>
      <c r="CW123" s="1057"/>
      <c r="CX123" s="1057"/>
      <c r="CY123" s="1057"/>
      <c r="CZ123" s="1057"/>
      <c r="DA123" s="1057"/>
      <c r="DB123" s="1057"/>
      <c r="DC123" s="1057"/>
      <c r="DD123" s="1057"/>
      <c r="DE123" s="1057"/>
      <c r="DF123" s="1058"/>
      <c r="DG123" s="995" t="s">
        <v>122</v>
      </c>
      <c r="DH123" s="996"/>
      <c r="DI123" s="996"/>
      <c r="DJ123" s="996"/>
      <c r="DK123" s="997"/>
      <c r="DL123" s="998" t="s">
        <v>122</v>
      </c>
      <c r="DM123" s="996"/>
      <c r="DN123" s="996"/>
      <c r="DO123" s="996"/>
      <c r="DP123" s="997"/>
      <c r="DQ123" s="998" t="s">
        <v>122</v>
      </c>
      <c r="DR123" s="996"/>
      <c r="DS123" s="996"/>
      <c r="DT123" s="996"/>
      <c r="DU123" s="997"/>
      <c r="DV123" s="999" t="s">
        <v>122</v>
      </c>
      <c r="DW123" s="1000"/>
      <c r="DX123" s="1000"/>
      <c r="DY123" s="1000"/>
      <c r="DZ123" s="1001"/>
    </row>
    <row r="124" spans="1:130" s="228" customFormat="1" ht="26.25" customHeight="1" thickBot="1" x14ac:dyDescent="0.25">
      <c r="A124" s="1094"/>
      <c r="B124" s="986"/>
      <c r="C124" s="959" t="s">
        <v>438</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122</v>
      </c>
      <c r="AB124" s="996"/>
      <c r="AC124" s="996"/>
      <c r="AD124" s="996"/>
      <c r="AE124" s="997"/>
      <c r="AF124" s="998" t="s">
        <v>122</v>
      </c>
      <c r="AG124" s="996"/>
      <c r="AH124" s="996"/>
      <c r="AI124" s="996"/>
      <c r="AJ124" s="997"/>
      <c r="AK124" s="998" t="s">
        <v>122</v>
      </c>
      <c r="AL124" s="996"/>
      <c r="AM124" s="996"/>
      <c r="AN124" s="996"/>
      <c r="AO124" s="997"/>
      <c r="AP124" s="999" t="s">
        <v>122</v>
      </c>
      <c r="AQ124" s="1000"/>
      <c r="AR124" s="1000"/>
      <c r="AS124" s="1000"/>
      <c r="AT124" s="1001"/>
      <c r="AU124" s="1096" t="s">
        <v>450</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46.1</v>
      </c>
      <c r="BR124" s="1064"/>
      <c r="BS124" s="1064"/>
      <c r="BT124" s="1064"/>
      <c r="BU124" s="1064"/>
      <c r="BV124" s="1064">
        <v>53.8</v>
      </c>
      <c r="BW124" s="1064"/>
      <c r="BX124" s="1064"/>
      <c r="BY124" s="1064"/>
      <c r="BZ124" s="1064"/>
      <c r="CA124" s="1064">
        <v>66</v>
      </c>
      <c r="CB124" s="1064"/>
      <c r="CC124" s="1064"/>
      <c r="CD124" s="1064"/>
      <c r="CE124" s="1064"/>
      <c r="CF124" s="1065"/>
      <c r="CG124" s="1066"/>
      <c r="CH124" s="1066"/>
      <c r="CI124" s="1066"/>
      <c r="CJ124" s="1067"/>
      <c r="CK124" s="1049"/>
      <c r="CL124" s="1049"/>
      <c r="CM124" s="1049"/>
      <c r="CN124" s="1049"/>
      <c r="CO124" s="1050"/>
      <c r="CP124" s="1056" t="s">
        <v>451</v>
      </c>
      <c r="CQ124" s="1057"/>
      <c r="CR124" s="1057"/>
      <c r="CS124" s="1057"/>
      <c r="CT124" s="1057"/>
      <c r="CU124" s="1057"/>
      <c r="CV124" s="1057"/>
      <c r="CW124" s="1057"/>
      <c r="CX124" s="1057"/>
      <c r="CY124" s="1057"/>
      <c r="CZ124" s="1057"/>
      <c r="DA124" s="1057"/>
      <c r="DB124" s="1057"/>
      <c r="DC124" s="1057"/>
      <c r="DD124" s="1057"/>
      <c r="DE124" s="1057"/>
      <c r="DF124" s="1058"/>
      <c r="DG124" s="1041">
        <v>236439</v>
      </c>
      <c r="DH124" s="1023"/>
      <c r="DI124" s="1023"/>
      <c r="DJ124" s="1023"/>
      <c r="DK124" s="1024"/>
      <c r="DL124" s="1022">
        <v>234042</v>
      </c>
      <c r="DM124" s="1023"/>
      <c r="DN124" s="1023"/>
      <c r="DO124" s="1023"/>
      <c r="DP124" s="1024"/>
      <c r="DQ124" s="1022" t="s">
        <v>122</v>
      </c>
      <c r="DR124" s="1023"/>
      <c r="DS124" s="1023"/>
      <c r="DT124" s="1023"/>
      <c r="DU124" s="1024"/>
      <c r="DV124" s="1025" t="s">
        <v>122</v>
      </c>
      <c r="DW124" s="1026"/>
      <c r="DX124" s="1026"/>
      <c r="DY124" s="1026"/>
      <c r="DZ124" s="1027"/>
    </row>
    <row r="125" spans="1:130" s="228" customFormat="1" ht="26.25" customHeight="1" x14ac:dyDescent="0.2">
      <c r="A125" s="1094"/>
      <c r="B125" s="986"/>
      <c r="C125" s="959" t="s">
        <v>440</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122</v>
      </c>
      <c r="AB125" s="996"/>
      <c r="AC125" s="996"/>
      <c r="AD125" s="996"/>
      <c r="AE125" s="997"/>
      <c r="AF125" s="998" t="s">
        <v>122</v>
      </c>
      <c r="AG125" s="996"/>
      <c r="AH125" s="996"/>
      <c r="AI125" s="996"/>
      <c r="AJ125" s="997"/>
      <c r="AK125" s="998" t="s">
        <v>122</v>
      </c>
      <c r="AL125" s="996"/>
      <c r="AM125" s="996"/>
      <c r="AN125" s="996"/>
      <c r="AO125" s="997"/>
      <c r="AP125" s="999" t="s">
        <v>122</v>
      </c>
      <c r="AQ125" s="1000"/>
      <c r="AR125" s="1000"/>
      <c r="AS125" s="1000"/>
      <c r="AT125" s="1001"/>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59" t="s">
        <v>452</v>
      </c>
      <c r="CL125" s="1044"/>
      <c r="CM125" s="1044"/>
      <c r="CN125" s="1044"/>
      <c r="CO125" s="1045"/>
      <c r="CP125" s="966" t="s">
        <v>453</v>
      </c>
      <c r="CQ125" s="934"/>
      <c r="CR125" s="934"/>
      <c r="CS125" s="934"/>
      <c r="CT125" s="934"/>
      <c r="CU125" s="934"/>
      <c r="CV125" s="934"/>
      <c r="CW125" s="934"/>
      <c r="CX125" s="934"/>
      <c r="CY125" s="934"/>
      <c r="CZ125" s="934"/>
      <c r="DA125" s="934"/>
      <c r="DB125" s="934"/>
      <c r="DC125" s="934"/>
      <c r="DD125" s="934"/>
      <c r="DE125" s="934"/>
      <c r="DF125" s="935"/>
      <c r="DG125" s="967" t="s">
        <v>122</v>
      </c>
      <c r="DH125" s="968"/>
      <c r="DI125" s="968"/>
      <c r="DJ125" s="968"/>
      <c r="DK125" s="968"/>
      <c r="DL125" s="968" t="s">
        <v>122</v>
      </c>
      <c r="DM125" s="968"/>
      <c r="DN125" s="968"/>
      <c r="DO125" s="968"/>
      <c r="DP125" s="968"/>
      <c r="DQ125" s="968" t="s">
        <v>122</v>
      </c>
      <c r="DR125" s="968"/>
      <c r="DS125" s="968"/>
      <c r="DT125" s="968"/>
      <c r="DU125" s="968"/>
      <c r="DV125" s="969" t="s">
        <v>122</v>
      </c>
      <c r="DW125" s="969"/>
      <c r="DX125" s="969"/>
      <c r="DY125" s="969"/>
      <c r="DZ125" s="970"/>
    </row>
    <row r="126" spans="1:130" s="228" customFormat="1" ht="26.25" customHeight="1" thickBot="1" x14ac:dyDescent="0.25">
      <c r="A126" s="1094"/>
      <c r="B126" s="986"/>
      <c r="C126" s="959" t="s">
        <v>442</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122</v>
      </c>
      <c r="AB126" s="996"/>
      <c r="AC126" s="996"/>
      <c r="AD126" s="996"/>
      <c r="AE126" s="997"/>
      <c r="AF126" s="998" t="s">
        <v>122</v>
      </c>
      <c r="AG126" s="996"/>
      <c r="AH126" s="996"/>
      <c r="AI126" s="996"/>
      <c r="AJ126" s="997"/>
      <c r="AK126" s="998" t="s">
        <v>122</v>
      </c>
      <c r="AL126" s="996"/>
      <c r="AM126" s="996"/>
      <c r="AN126" s="996"/>
      <c r="AO126" s="997"/>
      <c r="AP126" s="999" t="s">
        <v>122</v>
      </c>
      <c r="AQ126" s="1000"/>
      <c r="AR126" s="1000"/>
      <c r="AS126" s="1000"/>
      <c r="AT126" s="1001"/>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60"/>
      <c r="CL126" s="1047"/>
      <c r="CM126" s="1047"/>
      <c r="CN126" s="1047"/>
      <c r="CO126" s="1048"/>
      <c r="CP126" s="959" t="s">
        <v>454</v>
      </c>
      <c r="CQ126" s="960"/>
      <c r="CR126" s="960"/>
      <c r="CS126" s="960"/>
      <c r="CT126" s="960"/>
      <c r="CU126" s="960"/>
      <c r="CV126" s="960"/>
      <c r="CW126" s="960"/>
      <c r="CX126" s="960"/>
      <c r="CY126" s="960"/>
      <c r="CZ126" s="960"/>
      <c r="DA126" s="960"/>
      <c r="DB126" s="960"/>
      <c r="DC126" s="960"/>
      <c r="DD126" s="960"/>
      <c r="DE126" s="960"/>
      <c r="DF126" s="961"/>
      <c r="DG126" s="962" t="s">
        <v>122</v>
      </c>
      <c r="DH126" s="963"/>
      <c r="DI126" s="963"/>
      <c r="DJ126" s="963"/>
      <c r="DK126" s="963"/>
      <c r="DL126" s="963" t="s">
        <v>122</v>
      </c>
      <c r="DM126" s="963"/>
      <c r="DN126" s="963"/>
      <c r="DO126" s="963"/>
      <c r="DP126" s="963"/>
      <c r="DQ126" s="963" t="s">
        <v>122</v>
      </c>
      <c r="DR126" s="963"/>
      <c r="DS126" s="963"/>
      <c r="DT126" s="963"/>
      <c r="DU126" s="963"/>
      <c r="DV126" s="964" t="s">
        <v>122</v>
      </c>
      <c r="DW126" s="964"/>
      <c r="DX126" s="964"/>
      <c r="DY126" s="964"/>
      <c r="DZ126" s="965"/>
    </row>
    <row r="127" spans="1:130" s="228" customFormat="1" ht="26.25" customHeight="1" x14ac:dyDescent="0.2">
      <c r="A127" s="1095"/>
      <c r="B127" s="988"/>
      <c r="C127" s="1010" t="s">
        <v>455</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122</v>
      </c>
      <c r="AB127" s="996"/>
      <c r="AC127" s="996"/>
      <c r="AD127" s="996"/>
      <c r="AE127" s="997"/>
      <c r="AF127" s="998" t="s">
        <v>122</v>
      </c>
      <c r="AG127" s="996"/>
      <c r="AH127" s="996"/>
      <c r="AI127" s="996"/>
      <c r="AJ127" s="997"/>
      <c r="AK127" s="998" t="s">
        <v>122</v>
      </c>
      <c r="AL127" s="996"/>
      <c r="AM127" s="996"/>
      <c r="AN127" s="996"/>
      <c r="AO127" s="997"/>
      <c r="AP127" s="999" t="s">
        <v>122</v>
      </c>
      <c r="AQ127" s="1000"/>
      <c r="AR127" s="1000"/>
      <c r="AS127" s="1000"/>
      <c r="AT127" s="1001"/>
      <c r="AU127" s="230"/>
      <c r="AV127" s="230"/>
      <c r="AW127" s="230"/>
      <c r="AX127" s="1068" t="s">
        <v>456</v>
      </c>
      <c r="AY127" s="1069"/>
      <c r="AZ127" s="1069"/>
      <c r="BA127" s="1069"/>
      <c r="BB127" s="1069"/>
      <c r="BC127" s="1069"/>
      <c r="BD127" s="1069"/>
      <c r="BE127" s="1070"/>
      <c r="BF127" s="1071" t="s">
        <v>457</v>
      </c>
      <c r="BG127" s="1069"/>
      <c r="BH127" s="1069"/>
      <c r="BI127" s="1069"/>
      <c r="BJ127" s="1069"/>
      <c r="BK127" s="1069"/>
      <c r="BL127" s="1070"/>
      <c r="BM127" s="1071" t="s">
        <v>458</v>
      </c>
      <c r="BN127" s="1069"/>
      <c r="BO127" s="1069"/>
      <c r="BP127" s="1069"/>
      <c r="BQ127" s="1069"/>
      <c r="BR127" s="1069"/>
      <c r="BS127" s="1070"/>
      <c r="BT127" s="1071" t="s">
        <v>459</v>
      </c>
      <c r="BU127" s="1069"/>
      <c r="BV127" s="1069"/>
      <c r="BW127" s="1069"/>
      <c r="BX127" s="1069"/>
      <c r="BY127" s="1069"/>
      <c r="BZ127" s="1092"/>
      <c r="CA127" s="230"/>
      <c r="CB127" s="230"/>
      <c r="CC127" s="230"/>
      <c r="CD127" s="253"/>
      <c r="CE127" s="253"/>
      <c r="CF127" s="253"/>
      <c r="CG127" s="230"/>
      <c r="CH127" s="230"/>
      <c r="CI127" s="230"/>
      <c r="CJ127" s="252"/>
      <c r="CK127" s="1060"/>
      <c r="CL127" s="1047"/>
      <c r="CM127" s="1047"/>
      <c r="CN127" s="1047"/>
      <c r="CO127" s="1048"/>
      <c r="CP127" s="959" t="s">
        <v>460</v>
      </c>
      <c r="CQ127" s="960"/>
      <c r="CR127" s="960"/>
      <c r="CS127" s="960"/>
      <c r="CT127" s="960"/>
      <c r="CU127" s="960"/>
      <c r="CV127" s="960"/>
      <c r="CW127" s="960"/>
      <c r="CX127" s="960"/>
      <c r="CY127" s="960"/>
      <c r="CZ127" s="960"/>
      <c r="DA127" s="960"/>
      <c r="DB127" s="960"/>
      <c r="DC127" s="960"/>
      <c r="DD127" s="960"/>
      <c r="DE127" s="960"/>
      <c r="DF127" s="961"/>
      <c r="DG127" s="962" t="s">
        <v>122</v>
      </c>
      <c r="DH127" s="963"/>
      <c r="DI127" s="963"/>
      <c r="DJ127" s="963"/>
      <c r="DK127" s="963"/>
      <c r="DL127" s="963" t="s">
        <v>122</v>
      </c>
      <c r="DM127" s="963"/>
      <c r="DN127" s="963"/>
      <c r="DO127" s="963"/>
      <c r="DP127" s="963"/>
      <c r="DQ127" s="963" t="s">
        <v>122</v>
      </c>
      <c r="DR127" s="963"/>
      <c r="DS127" s="963"/>
      <c r="DT127" s="963"/>
      <c r="DU127" s="963"/>
      <c r="DV127" s="964" t="s">
        <v>122</v>
      </c>
      <c r="DW127" s="964"/>
      <c r="DX127" s="964"/>
      <c r="DY127" s="964"/>
      <c r="DZ127" s="965"/>
    </row>
    <row r="128" spans="1:130" s="228" customFormat="1" ht="26.25" customHeight="1" thickBot="1" x14ac:dyDescent="0.25">
      <c r="A128" s="1078" t="s">
        <v>461</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462</v>
      </c>
      <c r="X128" s="1080"/>
      <c r="Y128" s="1080"/>
      <c r="Z128" s="1081"/>
      <c r="AA128" s="1082" t="s">
        <v>122</v>
      </c>
      <c r="AB128" s="1083"/>
      <c r="AC128" s="1083"/>
      <c r="AD128" s="1083"/>
      <c r="AE128" s="1084"/>
      <c r="AF128" s="1085" t="s">
        <v>122</v>
      </c>
      <c r="AG128" s="1083"/>
      <c r="AH128" s="1083"/>
      <c r="AI128" s="1083"/>
      <c r="AJ128" s="1084"/>
      <c r="AK128" s="1085" t="s">
        <v>122</v>
      </c>
      <c r="AL128" s="1083"/>
      <c r="AM128" s="1083"/>
      <c r="AN128" s="1083"/>
      <c r="AO128" s="1084"/>
      <c r="AP128" s="1086"/>
      <c r="AQ128" s="1087"/>
      <c r="AR128" s="1087"/>
      <c r="AS128" s="1087"/>
      <c r="AT128" s="1088"/>
      <c r="AU128" s="230"/>
      <c r="AV128" s="230"/>
      <c r="AW128" s="230"/>
      <c r="AX128" s="933" t="s">
        <v>463</v>
      </c>
      <c r="AY128" s="934"/>
      <c r="AZ128" s="934"/>
      <c r="BA128" s="934"/>
      <c r="BB128" s="934"/>
      <c r="BC128" s="934"/>
      <c r="BD128" s="934"/>
      <c r="BE128" s="935"/>
      <c r="BF128" s="1089" t="s">
        <v>122</v>
      </c>
      <c r="BG128" s="1090"/>
      <c r="BH128" s="1090"/>
      <c r="BI128" s="1090"/>
      <c r="BJ128" s="1090"/>
      <c r="BK128" s="1090"/>
      <c r="BL128" s="1091"/>
      <c r="BM128" s="1089">
        <v>14.81</v>
      </c>
      <c r="BN128" s="1090"/>
      <c r="BO128" s="1090"/>
      <c r="BP128" s="1090"/>
      <c r="BQ128" s="1090"/>
      <c r="BR128" s="1090"/>
      <c r="BS128" s="1091"/>
      <c r="BT128" s="1089">
        <v>20</v>
      </c>
      <c r="BU128" s="1090"/>
      <c r="BV128" s="1090"/>
      <c r="BW128" s="1090"/>
      <c r="BX128" s="1090"/>
      <c r="BY128" s="1090"/>
      <c r="BZ128" s="1113"/>
      <c r="CA128" s="253"/>
      <c r="CB128" s="253"/>
      <c r="CC128" s="253"/>
      <c r="CD128" s="253"/>
      <c r="CE128" s="253"/>
      <c r="CF128" s="253"/>
      <c r="CG128" s="230"/>
      <c r="CH128" s="230"/>
      <c r="CI128" s="230"/>
      <c r="CJ128" s="252"/>
      <c r="CK128" s="1061"/>
      <c r="CL128" s="1062"/>
      <c r="CM128" s="1062"/>
      <c r="CN128" s="1062"/>
      <c r="CO128" s="1063"/>
      <c r="CP128" s="1072" t="s">
        <v>464</v>
      </c>
      <c r="CQ128" s="763"/>
      <c r="CR128" s="763"/>
      <c r="CS128" s="763"/>
      <c r="CT128" s="763"/>
      <c r="CU128" s="763"/>
      <c r="CV128" s="763"/>
      <c r="CW128" s="763"/>
      <c r="CX128" s="763"/>
      <c r="CY128" s="763"/>
      <c r="CZ128" s="763"/>
      <c r="DA128" s="763"/>
      <c r="DB128" s="763"/>
      <c r="DC128" s="763"/>
      <c r="DD128" s="763"/>
      <c r="DE128" s="763"/>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28" customFormat="1" ht="26.25" customHeight="1" x14ac:dyDescent="0.2">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465</v>
      </c>
      <c r="X129" s="1108"/>
      <c r="Y129" s="1108"/>
      <c r="Z129" s="1109"/>
      <c r="AA129" s="995">
        <v>5461253</v>
      </c>
      <c r="AB129" s="996"/>
      <c r="AC129" s="996"/>
      <c r="AD129" s="996"/>
      <c r="AE129" s="997"/>
      <c r="AF129" s="998">
        <v>5257327</v>
      </c>
      <c r="AG129" s="996"/>
      <c r="AH129" s="996"/>
      <c r="AI129" s="996"/>
      <c r="AJ129" s="997"/>
      <c r="AK129" s="998">
        <v>5303494</v>
      </c>
      <c r="AL129" s="996"/>
      <c r="AM129" s="996"/>
      <c r="AN129" s="996"/>
      <c r="AO129" s="997"/>
      <c r="AP129" s="1110"/>
      <c r="AQ129" s="1111"/>
      <c r="AR129" s="1111"/>
      <c r="AS129" s="1111"/>
      <c r="AT129" s="1112"/>
      <c r="AU129" s="231"/>
      <c r="AV129" s="231"/>
      <c r="AW129" s="231"/>
      <c r="AX129" s="1102" t="s">
        <v>466</v>
      </c>
      <c r="AY129" s="960"/>
      <c r="AZ129" s="960"/>
      <c r="BA129" s="960"/>
      <c r="BB129" s="960"/>
      <c r="BC129" s="960"/>
      <c r="BD129" s="960"/>
      <c r="BE129" s="961"/>
      <c r="BF129" s="1103" t="s">
        <v>122</v>
      </c>
      <c r="BG129" s="1104"/>
      <c r="BH129" s="1104"/>
      <c r="BI129" s="1104"/>
      <c r="BJ129" s="1104"/>
      <c r="BK129" s="1104"/>
      <c r="BL129" s="1105"/>
      <c r="BM129" s="1103">
        <v>19.809999999999999</v>
      </c>
      <c r="BN129" s="1104"/>
      <c r="BO129" s="1104"/>
      <c r="BP129" s="1104"/>
      <c r="BQ129" s="1104"/>
      <c r="BR129" s="1104"/>
      <c r="BS129" s="1105"/>
      <c r="BT129" s="1103">
        <v>30</v>
      </c>
      <c r="BU129" s="1104"/>
      <c r="BV129" s="1104"/>
      <c r="BW129" s="1104"/>
      <c r="BX129" s="1104"/>
      <c r="BY129" s="1104"/>
      <c r="BZ129" s="1106"/>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971" t="s">
        <v>467</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468</v>
      </c>
      <c r="X130" s="1108"/>
      <c r="Y130" s="1108"/>
      <c r="Z130" s="1109"/>
      <c r="AA130" s="995">
        <v>466172</v>
      </c>
      <c r="AB130" s="996"/>
      <c r="AC130" s="996"/>
      <c r="AD130" s="996"/>
      <c r="AE130" s="997"/>
      <c r="AF130" s="998">
        <v>472369</v>
      </c>
      <c r="AG130" s="996"/>
      <c r="AH130" s="996"/>
      <c r="AI130" s="996"/>
      <c r="AJ130" s="997"/>
      <c r="AK130" s="998">
        <v>479856</v>
      </c>
      <c r="AL130" s="996"/>
      <c r="AM130" s="996"/>
      <c r="AN130" s="996"/>
      <c r="AO130" s="997"/>
      <c r="AP130" s="1110"/>
      <c r="AQ130" s="1111"/>
      <c r="AR130" s="1111"/>
      <c r="AS130" s="1111"/>
      <c r="AT130" s="1112"/>
      <c r="AU130" s="231"/>
      <c r="AV130" s="231"/>
      <c r="AW130" s="231"/>
      <c r="AX130" s="1102" t="s">
        <v>469</v>
      </c>
      <c r="AY130" s="960"/>
      <c r="AZ130" s="960"/>
      <c r="BA130" s="960"/>
      <c r="BB130" s="960"/>
      <c r="BC130" s="960"/>
      <c r="BD130" s="960"/>
      <c r="BE130" s="961"/>
      <c r="BF130" s="1138">
        <v>6.7</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470</v>
      </c>
      <c r="X131" s="1145"/>
      <c r="Y131" s="1145"/>
      <c r="Z131" s="1146"/>
      <c r="AA131" s="1041">
        <v>4995081</v>
      </c>
      <c r="AB131" s="1023"/>
      <c r="AC131" s="1023"/>
      <c r="AD131" s="1023"/>
      <c r="AE131" s="1024"/>
      <c r="AF131" s="1022">
        <v>4784958</v>
      </c>
      <c r="AG131" s="1023"/>
      <c r="AH131" s="1023"/>
      <c r="AI131" s="1023"/>
      <c r="AJ131" s="1024"/>
      <c r="AK131" s="1022">
        <v>4823638</v>
      </c>
      <c r="AL131" s="1023"/>
      <c r="AM131" s="1023"/>
      <c r="AN131" s="1023"/>
      <c r="AO131" s="1024"/>
      <c r="AP131" s="1147"/>
      <c r="AQ131" s="1148"/>
      <c r="AR131" s="1148"/>
      <c r="AS131" s="1148"/>
      <c r="AT131" s="1149"/>
      <c r="AU131" s="231"/>
      <c r="AV131" s="231"/>
      <c r="AW131" s="231"/>
      <c r="AX131" s="1120" t="s">
        <v>471</v>
      </c>
      <c r="AY131" s="763"/>
      <c r="AZ131" s="763"/>
      <c r="BA131" s="763"/>
      <c r="BB131" s="763"/>
      <c r="BC131" s="763"/>
      <c r="BD131" s="763"/>
      <c r="BE131" s="1073"/>
      <c r="BF131" s="1121">
        <v>66</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5.1238208150000002</v>
      </c>
      <c r="AB132" s="1134"/>
      <c r="AC132" s="1134"/>
      <c r="AD132" s="1134"/>
      <c r="AE132" s="1135"/>
      <c r="AF132" s="1136">
        <v>6.1697302250000003</v>
      </c>
      <c r="AG132" s="1134"/>
      <c r="AH132" s="1134"/>
      <c r="AI132" s="1134"/>
      <c r="AJ132" s="1135"/>
      <c r="AK132" s="1136">
        <v>8.9649347650000006</v>
      </c>
      <c r="AL132" s="1134"/>
      <c r="AM132" s="1134"/>
      <c r="AN132" s="1134"/>
      <c r="AO132" s="1135"/>
      <c r="AP132" s="1038"/>
      <c r="AQ132" s="1039"/>
      <c r="AR132" s="1039"/>
      <c r="AS132" s="1039"/>
      <c r="AT132" s="1137"/>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474</v>
      </c>
      <c r="W133" s="1114"/>
      <c r="X133" s="1114"/>
      <c r="Y133" s="1114"/>
      <c r="Z133" s="1115"/>
      <c r="AA133" s="1116">
        <v>5.4</v>
      </c>
      <c r="AB133" s="1117"/>
      <c r="AC133" s="1117"/>
      <c r="AD133" s="1117"/>
      <c r="AE133" s="1118"/>
      <c r="AF133" s="1116">
        <v>5.7</v>
      </c>
      <c r="AG133" s="1117"/>
      <c r="AH133" s="1117"/>
      <c r="AI133" s="1117"/>
      <c r="AJ133" s="1118"/>
      <c r="AK133" s="1116">
        <v>6.7</v>
      </c>
      <c r="AL133" s="1117"/>
      <c r="AM133" s="1117"/>
      <c r="AN133" s="1117"/>
      <c r="AO133" s="1118"/>
      <c r="AP133" s="1065"/>
      <c r="AQ133" s="1066"/>
      <c r="AR133" s="1066"/>
      <c r="AS133" s="1066"/>
      <c r="AT133" s="1119"/>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USbu3MtI2AgQaLa61dnOwbWRLxgQuFdUYhn1THG1TtaNC9Jb9OuvcQSuFYqZpqekLprDRnlXgiuTDTBZ9GClSw==" saltValue="K1SveWYW9sSHfo/1gXLx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70" workbookViewId="0"/>
  </sheetViews>
  <sheetFormatPr defaultColWidth="0" defaultRowHeight="13.5" customHeight="1" zeroHeight="1" x14ac:dyDescent="0.2"/>
  <cols>
    <col min="1" max="120" width="2.7265625" style="258" customWidth="1"/>
    <col min="121" max="121" width="0" style="257" hidden="1" customWidth="1"/>
    <col min="122" max="16384" width="9" style="257" hidden="1"/>
  </cols>
  <sheetData>
    <row r="1" spans="1:120" ht="13"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7"/>
    </row>
    <row r="17" spans="119:120" ht="13" x14ac:dyDescent="0.2">
      <c r="DP17" s="257"/>
    </row>
    <row r="18" spans="119:120" ht="13" x14ac:dyDescent="0.2"/>
    <row r="19" spans="119:120" ht="13" x14ac:dyDescent="0.2"/>
    <row r="20" spans="119:120" ht="13" x14ac:dyDescent="0.2">
      <c r="DO20" s="257"/>
      <c r="DP20" s="257"/>
    </row>
    <row r="21" spans="119:120" ht="13" x14ac:dyDescent="0.2">
      <c r="DP21" s="257"/>
    </row>
    <row r="22" spans="119:120" ht="13" x14ac:dyDescent="0.2"/>
    <row r="23" spans="119:120" ht="13" x14ac:dyDescent="0.2">
      <c r="DO23" s="257"/>
      <c r="DP23" s="257"/>
    </row>
    <row r="24" spans="119:120" ht="13" x14ac:dyDescent="0.2">
      <c r="DP24" s="257"/>
    </row>
    <row r="25" spans="119:120" ht="13" x14ac:dyDescent="0.2">
      <c r="DP25" s="257"/>
    </row>
    <row r="26" spans="119:120" ht="13" x14ac:dyDescent="0.2">
      <c r="DO26" s="257"/>
      <c r="DP26" s="257"/>
    </row>
    <row r="27" spans="119:120" ht="13" x14ac:dyDescent="0.2"/>
    <row r="28" spans="119:120" ht="13" x14ac:dyDescent="0.2">
      <c r="DO28" s="257"/>
      <c r="DP28" s="257"/>
    </row>
    <row r="29" spans="119:120" ht="13" x14ac:dyDescent="0.2">
      <c r="DP29" s="257"/>
    </row>
    <row r="30" spans="119:120" ht="13" x14ac:dyDescent="0.2"/>
    <row r="31" spans="119:120" ht="13" x14ac:dyDescent="0.2">
      <c r="DO31" s="257"/>
      <c r="DP31" s="257"/>
    </row>
    <row r="32" spans="119:120" ht="13" x14ac:dyDescent="0.2"/>
    <row r="33" spans="98:120" ht="13" x14ac:dyDescent="0.2">
      <c r="DO33" s="257"/>
      <c r="DP33" s="257"/>
    </row>
    <row r="34" spans="98:120" ht="13" x14ac:dyDescent="0.2">
      <c r="DM34" s="257"/>
    </row>
    <row r="35" spans="98:120" ht="13" x14ac:dyDescent="0.2">
      <c r="CT35" s="257"/>
      <c r="CU35" s="257"/>
      <c r="CV35" s="257"/>
      <c r="CY35" s="257"/>
      <c r="CZ35" s="257"/>
      <c r="DA35" s="257"/>
      <c r="DD35" s="257"/>
      <c r="DE35" s="257"/>
      <c r="DF35" s="257"/>
      <c r="DI35" s="257"/>
      <c r="DJ35" s="257"/>
      <c r="DK35" s="257"/>
      <c r="DM35" s="257"/>
      <c r="DN35" s="257"/>
      <c r="DO35" s="257"/>
      <c r="DP35" s="257"/>
    </row>
    <row r="36" spans="98:120" ht="13" x14ac:dyDescent="0.2"/>
    <row r="37" spans="98:120" ht="13" x14ac:dyDescent="0.2">
      <c r="CW37" s="257"/>
      <c r="DB37" s="257"/>
      <c r="DG37" s="257"/>
      <c r="DL37" s="257"/>
      <c r="DP37" s="257"/>
    </row>
    <row r="38" spans="98:120" ht="13"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7"/>
      <c r="DO49" s="257"/>
      <c r="DP49" s="25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7"/>
      <c r="CS63" s="257"/>
      <c r="CX63" s="257"/>
      <c r="DC63" s="257"/>
      <c r="DH63" s="257"/>
    </row>
    <row r="64" spans="22:120" ht="13" x14ac:dyDescent="0.2">
      <c r="V64" s="257"/>
    </row>
    <row r="65" spans="15:120" ht="13"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 x14ac:dyDescent="0.2">
      <c r="Q66" s="257"/>
      <c r="S66" s="257"/>
      <c r="U66" s="257"/>
      <c r="DM66" s="257"/>
    </row>
    <row r="67" spans="15:120" ht="13"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 x14ac:dyDescent="0.2"/>
    <row r="69" spans="15:120" ht="13" x14ac:dyDescent="0.2"/>
    <row r="70" spans="15:120" ht="13" x14ac:dyDescent="0.2"/>
    <row r="71" spans="15:120" ht="13" x14ac:dyDescent="0.2"/>
    <row r="72" spans="15:120" ht="13" x14ac:dyDescent="0.2">
      <c r="DP72" s="257"/>
    </row>
    <row r="73" spans="15:120" ht="13" x14ac:dyDescent="0.2">
      <c r="DP73" s="25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7"/>
      <c r="CX96" s="257"/>
      <c r="DC96" s="257"/>
      <c r="DH96" s="257"/>
    </row>
    <row r="97" spans="24:120" ht="13" x14ac:dyDescent="0.2">
      <c r="CS97" s="257"/>
      <c r="CX97" s="257"/>
      <c r="DC97" s="257"/>
      <c r="DH97" s="257"/>
      <c r="DP97" s="258" t="s">
        <v>475</v>
      </c>
    </row>
    <row r="98" spans="24:120" ht="13" hidden="1" x14ac:dyDescent="0.2">
      <c r="CS98" s="257"/>
      <c r="CX98" s="257"/>
      <c r="DC98" s="257"/>
      <c r="DH98" s="257"/>
    </row>
    <row r="99" spans="24:120" ht="13"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 hidden="1" x14ac:dyDescent="0.2">
      <c r="CT103" s="257"/>
      <c r="CV103" s="257"/>
      <c r="CW103" s="257"/>
      <c r="CY103" s="257"/>
      <c r="DA103" s="257"/>
      <c r="DB103" s="257"/>
      <c r="DD103" s="257"/>
      <c r="DF103" s="257"/>
      <c r="DG103" s="257"/>
      <c r="DI103" s="257"/>
      <c r="DK103" s="257"/>
      <c r="DL103" s="257"/>
      <c r="DM103" s="257"/>
      <c r="DN103" s="257"/>
      <c r="DO103" s="257"/>
      <c r="DP103" s="257"/>
    </row>
    <row r="104" spans="24:120" ht="13"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WrIXn53h9c254th5dY0xuqGtnQEWDu/+k9yS+BEM1ebOdEgjP/7lgXjGq4KLc2TvrtloIlaaO690rh12y3TQiA==" saltValue="B/SXLy/T1NjIOgqcl2oJ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8" customWidth="1"/>
    <col min="117" max="16384" width="9" style="257" hidden="1"/>
  </cols>
  <sheetData>
    <row r="1" spans="2:116" ht="13"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 x14ac:dyDescent="0.2"/>
    <row r="3" spans="2:116" ht="13" x14ac:dyDescent="0.2"/>
    <row r="4" spans="2:116" ht="13"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 x14ac:dyDescent="0.2"/>
    <row r="20" spans="9:116" ht="13" x14ac:dyDescent="0.2"/>
    <row r="21" spans="9:116" ht="13" x14ac:dyDescent="0.2">
      <c r="DL21" s="257"/>
    </row>
    <row r="22" spans="9:116" ht="13" x14ac:dyDescent="0.2">
      <c r="DI22" s="257"/>
      <c r="DJ22" s="257"/>
      <c r="DK22" s="257"/>
      <c r="DL22" s="257"/>
    </row>
    <row r="23" spans="9:116" ht="13" x14ac:dyDescent="0.2">
      <c r="CY23" s="257"/>
      <c r="CZ23" s="257"/>
      <c r="DA23" s="257"/>
      <c r="DB23" s="257"/>
      <c r="DC23" s="257"/>
      <c r="DD23" s="257"/>
      <c r="DE23" s="257"/>
      <c r="DF23" s="257"/>
      <c r="DG23" s="257"/>
      <c r="DH23" s="257"/>
      <c r="DI23" s="257"/>
      <c r="DJ23" s="257"/>
      <c r="DK23" s="257"/>
      <c r="DL23" s="25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7"/>
      <c r="DA35" s="257"/>
      <c r="DB35" s="257"/>
      <c r="DC35" s="257"/>
      <c r="DD35" s="257"/>
      <c r="DE35" s="257"/>
      <c r="DF35" s="257"/>
      <c r="DG35" s="257"/>
      <c r="DH35" s="257"/>
      <c r="DI35" s="257"/>
      <c r="DJ35" s="257"/>
      <c r="DK35" s="257"/>
      <c r="DL35" s="257"/>
    </row>
    <row r="36" spans="15:116" ht="13" x14ac:dyDescent="0.2"/>
    <row r="37" spans="15:116" ht="13" x14ac:dyDescent="0.2">
      <c r="DL37" s="257"/>
    </row>
    <row r="38" spans="15:116" ht="13" x14ac:dyDescent="0.2">
      <c r="DI38" s="257"/>
      <c r="DJ38" s="257"/>
      <c r="DK38" s="257"/>
      <c r="DL38" s="257"/>
    </row>
    <row r="39" spans="15:116" ht="13" x14ac:dyDescent="0.2"/>
    <row r="40" spans="15:116" ht="13" x14ac:dyDescent="0.2"/>
    <row r="41" spans="15:116" ht="13" x14ac:dyDescent="0.2"/>
    <row r="42" spans="15:116" ht="13" x14ac:dyDescent="0.2"/>
    <row r="43" spans="15:116" ht="13"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 x14ac:dyDescent="0.2">
      <c r="DL44" s="257"/>
    </row>
    <row r="45" spans="15:116" ht="13" x14ac:dyDescent="0.2"/>
    <row r="46" spans="15:116" ht="13" x14ac:dyDescent="0.2">
      <c r="DA46" s="257"/>
      <c r="DB46" s="257"/>
      <c r="DC46" s="257"/>
      <c r="DD46" s="257"/>
      <c r="DE46" s="257"/>
      <c r="DF46" s="257"/>
      <c r="DG46" s="257"/>
      <c r="DH46" s="257"/>
      <c r="DI46" s="257"/>
      <c r="DJ46" s="257"/>
      <c r="DK46" s="257"/>
      <c r="DL46" s="257"/>
    </row>
    <row r="47" spans="15:116" ht="13" x14ac:dyDescent="0.2"/>
    <row r="48" spans="15:116" ht="13" x14ac:dyDescent="0.2"/>
    <row r="49" spans="104:116" ht="13" x14ac:dyDescent="0.2"/>
    <row r="50" spans="104:116" ht="13" x14ac:dyDescent="0.2">
      <c r="CZ50" s="257"/>
      <c r="DA50" s="257"/>
      <c r="DB50" s="257"/>
      <c r="DC50" s="257"/>
      <c r="DD50" s="257"/>
      <c r="DE50" s="257"/>
      <c r="DF50" s="257"/>
      <c r="DG50" s="257"/>
      <c r="DH50" s="257"/>
      <c r="DI50" s="257"/>
      <c r="DJ50" s="257"/>
      <c r="DK50" s="257"/>
      <c r="DL50" s="257"/>
    </row>
    <row r="51" spans="104:116" ht="13" x14ac:dyDescent="0.2"/>
    <row r="52" spans="104:116" ht="13" x14ac:dyDescent="0.2"/>
    <row r="53" spans="104:116" ht="13" x14ac:dyDescent="0.2">
      <c r="DL53" s="25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7"/>
      <c r="DD67" s="257"/>
      <c r="DE67" s="257"/>
      <c r="DF67" s="257"/>
      <c r="DG67" s="257"/>
      <c r="DH67" s="257"/>
      <c r="DI67" s="257"/>
      <c r="DJ67" s="257"/>
      <c r="DK67" s="257"/>
      <c r="DL67" s="25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eYfRLdJ2qt0qzSF7wXd7gI8ERTsfGADDwfHAascQc6DLVdCZRhttEO0JHV94LObECvxjqYmaJXWZ0PJ2eblMw==" saltValue="vhSkqPYL+clCMQQKecsr7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5" workbookViewId="0"/>
  </sheetViews>
  <sheetFormatPr defaultColWidth="0" defaultRowHeight="13.5" customHeight="1" zeroHeight="1" x14ac:dyDescent="0.2"/>
  <cols>
    <col min="1" max="36" width="2.453125" style="259" customWidth="1"/>
    <col min="37" max="44" width="17" style="259" customWidth="1"/>
    <col min="45" max="45" width="6.08984375" style="266" customWidth="1"/>
    <col min="46" max="46" width="3" style="264" customWidth="1"/>
    <col min="47" max="47" width="19.08984375" style="259" hidden="1" customWidth="1"/>
    <col min="48" max="52" width="12.6328125" style="259" hidden="1" customWidth="1"/>
    <col min="53" max="16384" width="8.6328125" style="259" hidden="1"/>
  </cols>
  <sheetData>
    <row r="1" spans="1:46" ht="13" x14ac:dyDescent="0.2">
      <c r="AS1" s="260"/>
      <c r="AT1" s="260"/>
    </row>
    <row r="2" spans="1:46" ht="13" x14ac:dyDescent="0.2">
      <c r="AS2" s="260"/>
      <c r="AT2" s="260"/>
    </row>
    <row r="3" spans="1:46" ht="13" x14ac:dyDescent="0.2">
      <c r="AS3" s="260"/>
      <c r="AT3" s="260"/>
    </row>
    <row r="4" spans="1:46" ht="13" x14ac:dyDescent="0.2">
      <c r="AS4" s="260"/>
      <c r="AT4" s="260"/>
    </row>
    <row r="5" spans="1:46" ht="16.5" x14ac:dyDescent="0.2">
      <c r="A5" s="261" t="s">
        <v>476</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477</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51" t="s">
        <v>478</v>
      </c>
      <c r="AP7" s="270"/>
      <c r="AQ7" s="271" t="s">
        <v>479</v>
      </c>
      <c r="AR7" s="272"/>
    </row>
    <row r="8" spans="1:46" ht="13"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52"/>
      <c r="AP8" s="276" t="s">
        <v>480</v>
      </c>
      <c r="AQ8" s="277" t="s">
        <v>481</v>
      </c>
      <c r="AR8" s="278" t="s">
        <v>482</v>
      </c>
    </row>
    <row r="9" spans="1:46" ht="13"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53" t="s">
        <v>483</v>
      </c>
      <c r="AL9" s="1154"/>
      <c r="AM9" s="1154"/>
      <c r="AN9" s="1155"/>
      <c r="AO9" s="279">
        <v>1572818</v>
      </c>
      <c r="AP9" s="279">
        <v>98197</v>
      </c>
      <c r="AQ9" s="280">
        <v>121399</v>
      </c>
      <c r="AR9" s="281">
        <v>-19.100000000000001</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53" t="s">
        <v>484</v>
      </c>
      <c r="AL10" s="1154"/>
      <c r="AM10" s="1154"/>
      <c r="AN10" s="1155"/>
      <c r="AO10" s="282">
        <v>345982</v>
      </c>
      <c r="AP10" s="282">
        <v>21601</v>
      </c>
      <c r="AQ10" s="283">
        <v>14890</v>
      </c>
      <c r="AR10" s="284">
        <v>45.1</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53" t="s">
        <v>485</v>
      </c>
      <c r="AL11" s="1154"/>
      <c r="AM11" s="1154"/>
      <c r="AN11" s="1155"/>
      <c r="AO11" s="282">
        <v>3484</v>
      </c>
      <c r="AP11" s="282">
        <v>218</v>
      </c>
      <c r="AQ11" s="283">
        <v>3495</v>
      </c>
      <c r="AR11" s="284">
        <v>-93.8</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53" t="s">
        <v>486</v>
      </c>
      <c r="AL12" s="1154"/>
      <c r="AM12" s="1154"/>
      <c r="AN12" s="1155"/>
      <c r="AO12" s="282" t="s">
        <v>487</v>
      </c>
      <c r="AP12" s="282" t="s">
        <v>487</v>
      </c>
      <c r="AQ12" s="283" t="s">
        <v>487</v>
      </c>
      <c r="AR12" s="284" t="s">
        <v>487</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53" t="s">
        <v>488</v>
      </c>
      <c r="AL13" s="1154"/>
      <c r="AM13" s="1154"/>
      <c r="AN13" s="1155"/>
      <c r="AO13" s="282">
        <v>32625</v>
      </c>
      <c r="AP13" s="282">
        <v>2037</v>
      </c>
      <c r="AQ13" s="283">
        <v>5676</v>
      </c>
      <c r="AR13" s="284">
        <v>-64.099999999999994</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53" t="s">
        <v>489</v>
      </c>
      <c r="AL14" s="1154"/>
      <c r="AM14" s="1154"/>
      <c r="AN14" s="1155"/>
      <c r="AO14" s="282">
        <v>26536</v>
      </c>
      <c r="AP14" s="282">
        <v>1657</v>
      </c>
      <c r="AQ14" s="283">
        <v>1839</v>
      </c>
      <c r="AR14" s="284">
        <v>-9.9</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56" t="s">
        <v>490</v>
      </c>
      <c r="AL15" s="1157"/>
      <c r="AM15" s="1157"/>
      <c r="AN15" s="1158"/>
      <c r="AO15" s="282">
        <v>-99976</v>
      </c>
      <c r="AP15" s="282">
        <v>-6242</v>
      </c>
      <c r="AQ15" s="283">
        <v>-7293</v>
      </c>
      <c r="AR15" s="284">
        <v>-14.4</v>
      </c>
    </row>
    <row r="16" spans="1:46" ht="13"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56" t="s">
        <v>177</v>
      </c>
      <c r="AL16" s="1157"/>
      <c r="AM16" s="1157"/>
      <c r="AN16" s="1158"/>
      <c r="AO16" s="282">
        <v>1881469</v>
      </c>
      <c r="AP16" s="282">
        <v>117467</v>
      </c>
      <c r="AQ16" s="283">
        <v>140006</v>
      </c>
      <c r="AR16" s="284">
        <v>-16.100000000000001</v>
      </c>
    </row>
    <row r="17" spans="1:46" ht="13"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491</v>
      </c>
      <c r="AL19" s="260"/>
      <c r="AM19" s="260"/>
      <c r="AN19" s="260"/>
      <c r="AO19" s="260"/>
      <c r="AP19" s="260"/>
      <c r="AQ19" s="260"/>
      <c r="AR19" s="260"/>
    </row>
    <row r="20" spans="1:46" ht="13"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492</v>
      </c>
      <c r="AP20" s="291" t="s">
        <v>493</v>
      </c>
      <c r="AQ20" s="292" t="s">
        <v>494</v>
      </c>
      <c r="AR20" s="293"/>
    </row>
    <row r="21" spans="1:46" s="299" customFormat="1" ht="13"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59" t="s">
        <v>495</v>
      </c>
      <c r="AL21" s="1160"/>
      <c r="AM21" s="1160"/>
      <c r="AN21" s="1161"/>
      <c r="AO21" s="295">
        <v>11.18</v>
      </c>
      <c r="AP21" s="296">
        <v>12.39</v>
      </c>
      <c r="AQ21" s="297">
        <v>-1.21</v>
      </c>
      <c r="AR21" s="265"/>
      <c r="AS21" s="298"/>
      <c r="AT21" s="294"/>
    </row>
    <row r="22" spans="1:46" s="299" customFormat="1" ht="13"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59" t="s">
        <v>496</v>
      </c>
      <c r="AL22" s="1160"/>
      <c r="AM22" s="1160"/>
      <c r="AN22" s="1161"/>
      <c r="AO22" s="300">
        <v>97</v>
      </c>
      <c r="AP22" s="301">
        <v>95.4</v>
      </c>
      <c r="AQ22" s="302">
        <v>1.6</v>
      </c>
      <c r="AR22" s="286"/>
      <c r="AS22" s="298"/>
      <c r="AT22" s="294"/>
    </row>
    <row r="23" spans="1:46" s="299" customFormat="1" ht="13"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 x14ac:dyDescent="0.2">
      <c r="A26" s="1150" t="s">
        <v>497</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5"/>
    </row>
    <row r="27" spans="1:46" ht="13" x14ac:dyDescent="0.2">
      <c r="A27" s="307"/>
      <c r="AO27" s="260"/>
      <c r="AP27" s="260"/>
      <c r="AQ27" s="260"/>
      <c r="AR27" s="260"/>
      <c r="AS27" s="260"/>
      <c r="AT27" s="260"/>
    </row>
    <row r="28" spans="1:46" ht="16.5" x14ac:dyDescent="0.2">
      <c r="A28" s="261" t="s">
        <v>498</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499</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51" t="s">
        <v>478</v>
      </c>
      <c r="AP30" s="270"/>
      <c r="AQ30" s="271" t="s">
        <v>479</v>
      </c>
      <c r="AR30" s="272"/>
    </row>
    <row r="31" spans="1:46" ht="13"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52"/>
      <c r="AP31" s="276" t="s">
        <v>480</v>
      </c>
      <c r="AQ31" s="277" t="s">
        <v>481</v>
      </c>
      <c r="AR31" s="278" t="s">
        <v>482</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67" t="s">
        <v>500</v>
      </c>
      <c r="AL32" s="1168"/>
      <c r="AM32" s="1168"/>
      <c r="AN32" s="1169"/>
      <c r="AO32" s="310">
        <v>745113</v>
      </c>
      <c r="AP32" s="310">
        <v>46520</v>
      </c>
      <c r="AQ32" s="311">
        <v>82032</v>
      </c>
      <c r="AR32" s="312">
        <v>-43.3</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67" t="s">
        <v>501</v>
      </c>
      <c r="AL33" s="1168"/>
      <c r="AM33" s="1168"/>
      <c r="AN33" s="1169"/>
      <c r="AO33" s="310" t="s">
        <v>487</v>
      </c>
      <c r="AP33" s="310" t="s">
        <v>487</v>
      </c>
      <c r="AQ33" s="311" t="s">
        <v>487</v>
      </c>
      <c r="AR33" s="312" t="s">
        <v>487</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67" t="s">
        <v>502</v>
      </c>
      <c r="AL34" s="1168"/>
      <c r="AM34" s="1168"/>
      <c r="AN34" s="1169"/>
      <c r="AO34" s="310" t="s">
        <v>487</v>
      </c>
      <c r="AP34" s="310" t="s">
        <v>487</v>
      </c>
      <c r="AQ34" s="311" t="s">
        <v>487</v>
      </c>
      <c r="AR34" s="312" t="s">
        <v>487</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67" t="s">
        <v>503</v>
      </c>
      <c r="AL35" s="1168"/>
      <c r="AM35" s="1168"/>
      <c r="AN35" s="1169"/>
      <c r="AO35" s="310">
        <v>66702</v>
      </c>
      <c r="AP35" s="310">
        <v>4164</v>
      </c>
      <c r="AQ35" s="311">
        <v>19007</v>
      </c>
      <c r="AR35" s="312">
        <v>-78.099999999999994</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67" t="s">
        <v>504</v>
      </c>
      <c r="AL36" s="1168"/>
      <c r="AM36" s="1168"/>
      <c r="AN36" s="1169"/>
      <c r="AO36" s="310">
        <v>87497</v>
      </c>
      <c r="AP36" s="310">
        <v>5463</v>
      </c>
      <c r="AQ36" s="311">
        <v>3652</v>
      </c>
      <c r="AR36" s="312">
        <v>49.6</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67" t="s">
        <v>505</v>
      </c>
      <c r="AL37" s="1168"/>
      <c r="AM37" s="1168"/>
      <c r="AN37" s="1169"/>
      <c r="AO37" s="310">
        <v>12980</v>
      </c>
      <c r="AP37" s="310">
        <v>810</v>
      </c>
      <c r="AQ37" s="311">
        <v>1064</v>
      </c>
      <c r="AR37" s="312">
        <v>-23.9</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70" t="s">
        <v>506</v>
      </c>
      <c r="AL38" s="1171"/>
      <c r="AM38" s="1171"/>
      <c r="AN38" s="1172"/>
      <c r="AO38" s="313" t="s">
        <v>487</v>
      </c>
      <c r="AP38" s="313" t="s">
        <v>487</v>
      </c>
      <c r="AQ38" s="314">
        <v>6</v>
      </c>
      <c r="AR38" s="302" t="s">
        <v>487</v>
      </c>
      <c r="AS38" s="309"/>
    </row>
    <row r="39" spans="1:46" ht="13"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70" t="s">
        <v>507</v>
      </c>
      <c r="AL39" s="1171"/>
      <c r="AM39" s="1171"/>
      <c r="AN39" s="1172"/>
      <c r="AO39" s="310" t="s">
        <v>487</v>
      </c>
      <c r="AP39" s="310" t="s">
        <v>487</v>
      </c>
      <c r="AQ39" s="311">
        <v>-1926</v>
      </c>
      <c r="AR39" s="312" t="s">
        <v>487</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67" t="s">
        <v>508</v>
      </c>
      <c r="AL40" s="1168"/>
      <c r="AM40" s="1168"/>
      <c r="AN40" s="1169"/>
      <c r="AO40" s="310">
        <v>-479856</v>
      </c>
      <c r="AP40" s="310">
        <v>-29959</v>
      </c>
      <c r="AQ40" s="311">
        <v>-70284</v>
      </c>
      <c r="AR40" s="312">
        <v>-57.4</v>
      </c>
      <c r="AS40" s="309"/>
    </row>
    <row r="41" spans="1:46" ht="13"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73" t="s">
        <v>287</v>
      </c>
      <c r="AL41" s="1174"/>
      <c r="AM41" s="1174"/>
      <c r="AN41" s="1175"/>
      <c r="AO41" s="310">
        <v>432436</v>
      </c>
      <c r="AP41" s="310">
        <v>26999</v>
      </c>
      <c r="AQ41" s="311">
        <v>33551</v>
      </c>
      <c r="AR41" s="312">
        <v>-19.5</v>
      </c>
      <c r="AS41" s="309"/>
    </row>
    <row r="42" spans="1:46" ht="13"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c r="AL42" s="260"/>
      <c r="AM42" s="260"/>
      <c r="AN42" s="260"/>
      <c r="AO42" s="260"/>
      <c r="AP42" s="260"/>
      <c r="AQ42" s="286"/>
      <c r="AR42" s="286"/>
      <c r="AS42" s="309"/>
    </row>
    <row r="43" spans="1:46" ht="13"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509</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510</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62" t="s">
        <v>478</v>
      </c>
      <c r="AN49" s="1164" t="s">
        <v>511</v>
      </c>
      <c r="AO49" s="1165"/>
      <c r="AP49" s="1165"/>
      <c r="AQ49" s="1165"/>
      <c r="AR49" s="1166"/>
    </row>
    <row r="50" spans="1:44" ht="13"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63"/>
      <c r="AN50" s="326" t="s">
        <v>512</v>
      </c>
      <c r="AO50" s="327" t="s">
        <v>513</v>
      </c>
      <c r="AP50" s="328" t="s">
        <v>514</v>
      </c>
      <c r="AQ50" s="329" t="s">
        <v>515</v>
      </c>
      <c r="AR50" s="330" t="s">
        <v>516</v>
      </c>
    </row>
    <row r="51" spans="1:44" ht="13"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517</v>
      </c>
      <c r="AL51" s="323"/>
      <c r="AM51" s="331">
        <v>786496</v>
      </c>
      <c r="AN51" s="332">
        <v>44452</v>
      </c>
      <c r="AO51" s="333">
        <v>-1.3</v>
      </c>
      <c r="AP51" s="334">
        <v>113347</v>
      </c>
      <c r="AQ51" s="335">
        <v>15.1</v>
      </c>
      <c r="AR51" s="336">
        <v>-16.399999999999999</v>
      </c>
    </row>
    <row r="52" spans="1:44" ht="13"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518</v>
      </c>
      <c r="AM52" s="339">
        <v>317548</v>
      </c>
      <c r="AN52" s="340">
        <v>17948</v>
      </c>
      <c r="AO52" s="341">
        <v>-15.5</v>
      </c>
      <c r="AP52" s="342">
        <v>58728</v>
      </c>
      <c r="AQ52" s="343">
        <v>23.5</v>
      </c>
      <c r="AR52" s="344">
        <v>-39</v>
      </c>
    </row>
    <row r="53" spans="1:44" ht="13"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519</v>
      </c>
      <c r="AL53" s="323"/>
      <c r="AM53" s="331">
        <v>1289085</v>
      </c>
      <c r="AN53" s="332">
        <v>75271</v>
      </c>
      <c r="AO53" s="333">
        <v>69.3</v>
      </c>
      <c r="AP53" s="334">
        <v>125418</v>
      </c>
      <c r="AQ53" s="335">
        <v>10.6</v>
      </c>
      <c r="AR53" s="336">
        <v>58.7</v>
      </c>
    </row>
    <row r="54" spans="1:44" ht="13"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518</v>
      </c>
      <c r="AM54" s="339">
        <v>638629</v>
      </c>
      <c r="AN54" s="340">
        <v>37290</v>
      </c>
      <c r="AO54" s="341">
        <v>107.8</v>
      </c>
      <c r="AP54" s="342">
        <v>60445</v>
      </c>
      <c r="AQ54" s="343">
        <v>2.9</v>
      </c>
      <c r="AR54" s="344">
        <v>104.9</v>
      </c>
    </row>
    <row r="55" spans="1:44" ht="13"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520</v>
      </c>
      <c r="AL55" s="323"/>
      <c r="AM55" s="331">
        <v>1321131</v>
      </c>
      <c r="AN55" s="332">
        <v>79300</v>
      </c>
      <c r="AO55" s="333">
        <v>5.4</v>
      </c>
      <c r="AP55" s="334">
        <v>108384</v>
      </c>
      <c r="AQ55" s="335">
        <v>-13.6</v>
      </c>
      <c r="AR55" s="336">
        <v>19</v>
      </c>
    </row>
    <row r="56" spans="1:44" ht="13"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518</v>
      </c>
      <c r="AM56" s="339">
        <v>274783</v>
      </c>
      <c r="AN56" s="340">
        <v>16494</v>
      </c>
      <c r="AO56" s="341">
        <v>-55.8</v>
      </c>
      <c r="AP56" s="342">
        <v>51153</v>
      </c>
      <c r="AQ56" s="343">
        <v>-15.4</v>
      </c>
      <c r="AR56" s="344">
        <v>-40.4</v>
      </c>
    </row>
    <row r="57" spans="1:44" ht="13"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521</v>
      </c>
      <c r="AL57" s="323"/>
      <c r="AM57" s="331">
        <v>832352</v>
      </c>
      <c r="AN57" s="332">
        <v>50996</v>
      </c>
      <c r="AO57" s="333">
        <v>-35.700000000000003</v>
      </c>
      <c r="AP57" s="334">
        <v>80959</v>
      </c>
      <c r="AQ57" s="335">
        <v>-25.3</v>
      </c>
      <c r="AR57" s="336">
        <v>-10.4</v>
      </c>
    </row>
    <row r="58" spans="1:44" ht="13"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518</v>
      </c>
      <c r="AM58" s="339">
        <v>235788</v>
      </c>
      <c r="AN58" s="340">
        <v>14446</v>
      </c>
      <c r="AO58" s="341">
        <v>-12.4</v>
      </c>
      <c r="AP58" s="342">
        <v>43928</v>
      </c>
      <c r="AQ58" s="343">
        <v>-14.1</v>
      </c>
      <c r="AR58" s="344">
        <v>1.7</v>
      </c>
    </row>
    <row r="59" spans="1:44" ht="13"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522</v>
      </c>
      <c r="AL59" s="323"/>
      <c r="AM59" s="331">
        <v>642581</v>
      </c>
      <c r="AN59" s="332">
        <v>40119</v>
      </c>
      <c r="AO59" s="333">
        <v>-21.3</v>
      </c>
      <c r="AP59" s="334">
        <v>117242</v>
      </c>
      <c r="AQ59" s="335">
        <v>44.8</v>
      </c>
      <c r="AR59" s="336">
        <v>-66.099999999999994</v>
      </c>
    </row>
    <row r="60" spans="1:44" ht="13"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518</v>
      </c>
      <c r="AM60" s="339">
        <v>220928</v>
      </c>
      <c r="AN60" s="340">
        <v>13793</v>
      </c>
      <c r="AO60" s="341">
        <v>-4.5</v>
      </c>
      <c r="AP60" s="342">
        <v>59234</v>
      </c>
      <c r="AQ60" s="343">
        <v>34.799999999999997</v>
      </c>
      <c r="AR60" s="344">
        <v>-39.299999999999997</v>
      </c>
    </row>
    <row r="61" spans="1:44" ht="13"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523</v>
      </c>
      <c r="AL61" s="345"/>
      <c r="AM61" s="346">
        <v>974329</v>
      </c>
      <c r="AN61" s="347">
        <v>58028</v>
      </c>
      <c r="AO61" s="348">
        <v>3.3</v>
      </c>
      <c r="AP61" s="349">
        <v>109070</v>
      </c>
      <c r="AQ61" s="350">
        <v>6.3</v>
      </c>
      <c r="AR61" s="336">
        <v>-3</v>
      </c>
    </row>
    <row r="62" spans="1:44" ht="13"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518</v>
      </c>
      <c r="AM62" s="339">
        <v>337535</v>
      </c>
      <c r="AN62" s="340">
        <v>19994</v>
      </c>
      <c r="AO62" s="341">
        <v>3.9</v>
      </c>
      <c r="AP62" s="342">
        <v>54698</v>
      </c>
      <c r="AQ62" s="343">
        <v>6.3</v>
      </c>
      <c r="AR62" s="344">
        <v>-2.4</v>
      </c>
    </row>
    <row r="63" spans="1:44" ht="13"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 hidden="1" x14ac:dyDescent="0.2">
      <c r="AK70" s="260"/>
      <c r="AL70" s="260"/>
      <c r="AM70" s="260"/>
      <c r="AN70" s="260"/>
      <c r="AO70" s="260"/>
      <c r="AP70" s="260"/>
      <c r="AQ70" s="260"/>
      <c r="AR70" s="260"/>
    </row>
    <row r="71" spans="1:46" ht="13" hidden="1" x14ac:dyDescent="0.2">
      <c r="AK71" s="260"/>
      <c r="AL71" s="260"/>
      <c r="AM71" s="260"/>
      <c r="AN71" s="260"/>
      <c r="AO71" s="260"/>
      <c r="AP71" s="260"/>
      <c r="AQ71" s="260"/>
      <c r="AR71" s="260"/>
    </row>
    <row r="72" spans="1:46" ht="13" hidden="1" x14ac:dyDescent="0.2">
      <c r="AK72" s="260"/>
      <c r="AL72" s="260"/>
      <c r="AM72" s="260"/>
      <c r="AN72" s="260"/>
      <c r="AO72" s="260"/>
      <c r="AP72" s="260"/>
      <c r="AQ72" s="260"/>
      <c r="AR72" s="260"/>
    </row>
    <row r="73" spans="1:46" ht="13" hidden="1" x14ac:dyDescent="0.2">
      <c r="AK73" s="260"/>
      <c r="AL73" s="260"/>
      <c r="AM73" s="260"/>
      <c r="AN73" s="260"/>
      <c r="AO73" s="260"/>
      <c r="AP73" s="260"/>
      <c r="AQ73" s="260"/>
      <c r="AR73" s="260"/>
    </row>
  </sheetData>
  <sheetProtection algorithmName="SHA-512" hashValue="VF/J2Daq9pZCZGj2Y/Oc8tMwold5jGaWhfWgmO/zK7vW/VTlejPT2NIwPsqkBbunDB5ufRbXbKTL2BCU9hIpQQ==" saltValue="bM/NfnL/AwhmP5HvHXhU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 x14ac:dyDescent="0.2">
      <c r="B2" s="257"/>
      <c r="DG2" s="257"/>
    </row>
    <row r="3" spans="2:125" ht="13"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 x14ac:dyDescent="0.2"/>
    <row r="5" spans="2:125" ht="13" x14ac:dyDescent="0.2"/>
    <row r="6" spans="2:125" ht="13" x14ac:dyDescent="0.2"/>
    <row r="7" spans="2:125" ht="13" x14ac:dyDescent="0.2"/>
    <row r="8" spans="2:125" ht="13" x14ac:dyDescent="0.2"/>
    <row r="9" spans="2:125" ht="13" x14ac:dyDescent="0.2">
      <c r="DU9" s="25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7"/>
    </row>
    <row r="18" spans="125:125" ht="13" x14ac:dyDescent="0.2"/>
    <row r="19" spans="125:125" ht="13" x14ac:dyDescent="0.2"/>
    <row r="20" spans="125:125" ht="13" x14ac:dyDescent="0.2">
      <c r="DU20" s="257"/>
    </row>
    <row r="21" spans="125:125" ht="13" x14ac:dyDescent="0.2">
      <c r="DU21" s="25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7"/>
    </row>
    <row r="29" spans="125:125" ht="13" x14ac:dyDescent="0.2"/>
    <row r="30" spans="125:125" ht="13" x14ac:dyDescent="0.2"/>
    <row r="31" spans="125:125" ht="13" x14ac:dyDescent="0.2"/>
    <row r="32" spans="125:125" ht="13" x14ac:dyDescent="0.2"/>
    <row r="33" spans="2:125" ht="13" x14ac:dyDescent="0.2">
      <c r="B33" s="257"/>
      <c r="G33" s="257"/>
      <c r="I33" s="257"/>
    </row>
    <row r="34" spans="2:125" ht="13" x14ac:dyDescent="0.2">
      <c r="C34" s="257"/>
      <c r="P34" s="257"/>
      <c r="DE34" s="257"/>
      <c r="DH34" s="257"/>
    </row>
    <row r="35" spans="2:125" ht="13" x14ac:dyDescent="0.2">
      <c r="D35" s="257"/>
      <c r="E35" s="257"/>
      <c r="DG35" s="257"/>
      <c r="DJ35" s="257"/>
      <c r="DP35" s="257"/>
      <c r="DQ35" s="257"/>
      <c r="DR35" s="257"/>
      <c r="DS35" s="257"/>
      <c r="DT35" s="257"/>
      <c r="DU35" s="257"/>
    </row>
    <row r="36" spans="2:125" ht="13"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 x14ac:dyDescent="0.2">
      <c r="DU37" s="257"/>
    </row>
    <row r="38" spans="2:125" ht="13" x14ac:dyDescent="0.2">
      <c r="DT38" s="257"/>
      <c r="DU38" s="257"/>
    </row>
    <row r="39" spans="2:125" ht="13" x14ac:dyDescent="0.2"/>
    <row r="40" spans="2:125" ht="13" x14ac:dyDescent="0.2">
      <c r="DH40" s="257"/>
    </row>
    <row r="41" spans="2:125" ht="13" x14ac:dyDescent="0.2">
      <c r="DE41" s="257"/>
    </row>
    <row r="42" spans="2:125" ht="13" x14ac:dyDescent="0.2">
      <c r="DG42" s="257"/>
      <c r="DJ42" s="257"/>
    </row>
    <row r="43" spans="2:125" ht="13"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 x14ac:dyDescent="0.2">
      <c r="DU44" s="257"/>
    </row>
    <row r="45" spans="2:125" ht="13" x14ac:dyDescent="0.2"/>
    <row r="46" spans="2:125" ht="13" x14ac:dyDescent="0.2"/>
    <row r="47" spans="2:125" ht="13" x14ac:dyDescent="0.2"/>
    <row r="48" spans="2:125" ht="13" x14ac:dyDescent="0.2">
      <c r="DT48" s="257"/>
      <c r="DU48" s="257"/>
    </row>
    <row r="49" spans="120:125" ht="13" x14ac:dyDescent="0.2">
      <c r="DU49" s="257"/>
    </row>
    <row r="50" spans="120:125" ht="13" x14ac:dyDescent="0.2">
      <c r="DU50" s="257"/>
    </row>
    <row r="51" spans="120:125" ht="13" x14ac:dyDescent="0.2">
      <c r="DP51" s="257"/>
      <c r="DQ51" s="257"/>
      <c r="DR51" s="257"/>
      <c r="DS51" s="257"/>
      <c r="DT51" s="257"/>
      <c r="DU51" s="257"/>
    </row>
    <row r="52" spans="120:125" ht="13" x14ac:dyDescent="0.2"/>
    <row r="53" spans="120:125" ht="13" x14ac:dyDescent="0.2"/>
    <row r="54" spans="120:125" ht="13" x14ac:dyDescent="0.2">
      <c r="DU54" s="257"/>
    </row>
    <row r="55" spans="120:125" ht="13" x14ac:dyDescent="0.2"/>
    <row r="56" spans="120:125" ht="13" x14ac:dyDescent="0.2"/>
    <row r="57" spans="120:125" ht="13" x14ac:dyDescent="0.2"/>
    <row r="58" spans="120:125" ht="13" x14ac:dyDescent="0.2">
      <c r="DU58" s="257"/>
    </row>
    <row r="59" spans="120:125" ht="13" x14ac:dyDescent="0.2"/>
    <row r="60" spans="120:125" ht="13" x14ac:dyDescent="0.2"/>
    <row r="61" spans="120:125" ht="13" x14ac:dyDescent="0.2"/>
    <row r="62" spans="120:125" ht="13" x14ac:dyDescent="0.2"/>
    <row r="63" spans="120:125" ht="13" x14ac:dyDescent="0.2">
      <c r="DU63" s="257"/>
    </row>
    <row r="64" spans="120:125" ht="13" x14ac:dyDescent="0.2">
      <c r="DT64" s="257"/>
      <c r="DU64" s="257"/>
    </row>
    <row r="65" spans="123:125" ht="13" x14ac:dyDescent="0.2"/>
    <row r="66" spans="123:125" ht="13" x14ac:dyDescent="0.2"/>
    <row r="67" spans="123:125" ht="13" x14ac:dyDescent="0.2"/>
    <row r="68" spans="123:125" ht="13" x14ac:dyDescent="0.2"/>
    <row r="69" spans="123:125" ht="13" x14ac:dyDescent="0.2">
      <c r="DS69" s="257"/>
      <c r="DT69" s="257"/>
      <c r="DU69" s="25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7"/>
    </row>
    <row r="83" spans="116:125" ht="13" x14ac:dyDescent="0.2">
      <c r="DM83" s="257"/>
      <c r="DN83" s="257"/>
      <c r="DO83" s="257"/>
      <c r="DP83" s="257"/>
      <c r="DQ83" s="257"/>
      <c r="DR83" s="257"/>
      <c r="DS83" s="257"/>
      <c r="DT83" s="257"/>
      <c r="DU83" s="257"/>
    </row>
    <row r="84" spans="116:125" ht="13" x14ac:dyDescent="0.2"/>
    <row r="85" spans="116:125" ht="13" x14ac:dyDescent="0.2"/>
    <row r="86" spans="116:125" ht="13" x14ac:dyDescent="0.2"/>
    <row r="87" spans="116:125" ht="13" x14ac:dyDescent="0.2"/>
    <row r="88" spans="116:125" ht="13" x14ac:dyDescent="0.2">
      <c r="DU88" s="25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475</v>
      </c>
    </row>
    <row r="121" spans="125:125" ht="13.5" hidden="1" customHeight="1" x14ac:dyDescent="0.2">
      <c r="DU121" s="257"/>
    </row>
  </sheetData>
  <sheetProtection algorithmName="SHA-512" hashValue="2yOjUUcaY4kwzHsvzy39dRGYgMrNevuqOCpWK458aoEOpOdFy9q9VI6lUx7kWdJ+S9hDU2bAT03CdeYhwHffqg==" saltValue="jThZ20OxJu0Bz5Q6IfEb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 x14ac:dyDescent="0.2">
      <c r="B2" s="257"/>
      <c r="T2" s="257"/>
    </row>
    <row r="3" spans="1:125" ht="13"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7"/>
      <c r="G33" s="257"/>
      <c r="I33" s="257"/>
    </row>
    <row r="34" spans="2:125" ht="13" x14ac:dyDescent="0.2">
      <c r="C34" s="257"/>
      <c r="P34" s="257"/>
      <c r="R34" s="257"/>
      <c r="U34" s="257"/>
    </row>
    <row r="35" spans="2:125" ht="13"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 x14ac:dyDescent="0.2">
      <c r="F36" s="257"/>
      <c r="H36" s="257"/>
      <c r="J36" s="257"/>
      <c r="K36" s="257"/>
      <c r="L36" s="257"/>
      <c r="M36" s="257"/>
      <c r="N36" s="257"/>
      <c r="O36" s="257"/>
      <c r="Q36" s="257"/>
      <c r="S36" s="257"/>
      <c r="V36" s="257"/>
    </row>
    <row r="37" spans="2:125" ht="13" x14ac:dyDescent="0.2"/>
    <row r="38" spans="2:125" ht="13" x14ac:dyDescent="0.2"/>
    <row r="39" spans="2:125" ht="13" x14ac:dyDescent="0.2"/>
    <row r="40" spans="2:125" ht="13" x14ac:dyDescent="0.2">
      <c r="U40" s="257"/>
    </row>
    <row r="41" spans="2:125" ht="13" x14ac:dyDescent="0.2">
      <c r="R41" s="257"/>
    </row>
    <row r="42" spans="2:125" ht="13"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 x14ac:dyDescent="0.2">
      <c r="Q43" s="257"/>
      <c r="S43" s="257"/>
      <c r="V43" s="25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475</v>
      </c>
    </row>
  </sheetData>
  <sheetProtection algorithmName="SHA-512" hashValue="Nmx86xX+H29aHBoiXW5s7pL3axjKYKD4bdn+pJoRDDCiIOsMdN30HFpcNA/S4LnBs+mPI4LDfTjCr9NfDZyihQ==" saltValue="4k3TIcQ81Ggoay3S2ron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6" t="s">
        <v>3</v>
      </c>
      <c r="D47" s="1176"/>
      <c r="E47" s="1177"/>
      <c r="F47" s="11">
        <v>19.29</v>
      </c>
      <c r="G47" s="12">
        <v>19.059999999999999</v>
      </c>
      <c r="H47" s="12">
        <v>18.77</v>
      </c>
      <c r="I47" s="12">
        <v>22.6</v>
      </c>
      <c r="J47" s="13">
        <v>24.31</v>
      </c>
    </row>
    <row r="48" spans="2:10" ht="57.75" customHeight="1" x14ac:dyDescent="0.2">
      <c r="B48" s="14"/>
      <c r="C48" s="1178" t="s">
        <v>4</v>
      </c>
      <c r="D48" s="1178"/>
      <c r="E48" s="1179"/>
      <c r="F48" s="15">
        <v>6.47</v>
      </c>
      <c r="G48" s="16">
        <v>5.25</v>
      </c>
      <c r="H48" s="16">
        <v>5.66</v>
      </c>
      <c r="I48" s="16">
        <v>7.32</v>
      </c>
      <c r="J48" s="17">
        <v>8.01</v>
      </c>
    </row>
    <row r="49" spans="2:10" ht="57.75" customHeight="1" thickBot="1" x14ac:dyDescent="0.25">
      <c r="B49" s="18"/>
      <c r="C49" s="1180" t="s">
        <v>5</v>
      </c>
      <c r="D49" s="1180"/>
      <c r="E49" s="1181"/>
      <c r="F49" s="19" t="s">
        <v>530</v>
      </c>
      <c r="G49" s="20" t="s">
        <v>531</v>
      </c>
      <c r="H49" s="20">
        <v>1.59</v>
      </c>
      <c r="I49" s="20">
        <v>4.55</v>
      </c>
      <c r="J49" s="21">
        <v>2.66</v>
      </c>
    </row>
    <row r="50" spans="2:10" ht="13" x14ac:dyDescent="0.2"/>
  </sheetData>
  <sheetProtection algorithmName="SHA-512" hashValue="H1tS8NbfxigTJGJNtOw+XrWO4klbQYDGWtD6TgblCX8jj1iWv5gJJx8u+n2x8fPuFoIlxXzyQtHzMRA37fcQpQ==" saltValue="OmKagBfMpgoIhUZ8GsbC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　弘行</cp:lastModifiedBy>
  <cp:lastPrinted>2025-09-09T06:30:16Z</cp:lastPrinted>
  <dcterms:created xsi:type="dcterms:W3CDTF">2025-02-19T03:07:29Z</dcterms:created>
  <dcterms:modified xsi:type="dcterms:W3CDTF">2025-09-24T07:24:36Z</dcterms:modified>
  <cp:category/>
</cp:coreProperties>
</file>