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684A4B9-2ABD-4EDF-9079-7A87BFEA12A0}"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alcChain>
</file>

<file path=xl/sharedStrings.xml><?xml version="1.0" encoding="utf-8"?>
<sst xmlns="http://schemas.openxmlformats.org/spreadsheetml/2006/main" count="1131" uniqueCount="573">
  <si>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</si>
  <si>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</si>
  <si>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</si>
  <si>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</si>
  <si>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</si>
  <si>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</si>
  <si>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</si>
  <si>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</si>
  <si>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</si>
  <si>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</si>
  <si>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</si>
  <si>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</si>
  <si>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</si>
  <si>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</si>
  <si>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</si>
  <si>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</si>
  <si>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</si>
  <si>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</si>
  <si>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</si>
  <si>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</si>
  <si>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</si>
  <si>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</si>
  <si>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</si>
  <si>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</si>
  <si>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</si>
  <si>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</si>
  <si>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</si>
  <si>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</si>
  <si>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</si>
  <si>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</si>
  <si>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</si>
  <si>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</si>
  <si>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</si>
  <si>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</si>
  <si>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</si>
  <si>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</si>
  <si>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</si>
  <si>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</si>
  <si>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</si>
  <si>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</si>
  <si>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</si>
  <si>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</si>
  <si>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</si>
  <si>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</si>
  <si>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</si>
  <si>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</si>
  <si>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</si>
  <si>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</si>
  <si>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</si>
  <si>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</si>
  <si>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</si>
  <si>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</si>
  <si>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</si>
  <si>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</si>
  <si>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</si>
  <si>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</si>
  <si>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</si>
  <si>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</si>
  <si>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</si>
  <si>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</si>
  <si>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</si>
  <si>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</si>
  <si>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</si>
  <si>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</si>
  <si>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</si>
  <si>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</si>
  <si>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</si>
  <si>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</si>
  <si>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</si>
  <si>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</si>
  <si>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</si>
  <si>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</si>
  <si>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</si>
  <si>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</si>
  <si>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</si>
  <si>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</si>
  <si>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</si>
  <si>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</si>
  <si>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</si>
  <si>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</si>
  <si>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</si>
  <si>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</si>
  <si>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</si>
  <si>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</si>
  <si>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</si>
  <si>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</si>
  <si>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</si>
  <si>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</si>
  <si>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</si>
  <si>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</si>
  <si>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</si>
  <si>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</si>
  <si>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</si>
  <si>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</si>
  <si>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尾張旭市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</si>
  <si>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</si>
  <si>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</si>
  <si>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</si>
  <si>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</si>
  <si>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</si>
  <si>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</si>
  <si>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</si>
  <si>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</si>
  <si>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</si>
  <si>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</si>
  <si>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</si>
  <si>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</si>
  <si>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</si>
  <si>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</si>
  <si>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</si>
  <si>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</si>
  <si>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</si>
  <si>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</si>
  <si>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</si>
  <si>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</si>
  <si>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</si>
  <si>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</si>
  <si>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</si>
  <si>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</si>
  <si>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</si>
  <si>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</si>
  <si>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</si>
  <si>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</si>
  <si>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</si>
  <si>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</si>
  <si>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</si>
  <si>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</si>
  <si>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</si>
  <si>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</si>
  <si>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</si>
  <si>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</si>
  <si>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</si>
  <si>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</si>
  <si>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</si>
  <si>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</si>
  <si>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</si>
  <si>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</si>
  <si>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</si>
  <si>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</si>
  <si>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</si>
  <si>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</si>
  <si>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</si>
  <si>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</si>
  <si>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</si>
  <si>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</si>
  <si>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</si>
  <si>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</si>
  <si>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</si>
  <si>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</si>
  <si>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</si>
  <si>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</si>
  <si>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</si>
  <si>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</si>
  <si>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</si>
  <si>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</si>
  <si>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</si>
  <si>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</si>
  <si>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</si>
  <si>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</si>
  <si>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</si>
  <si>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</si>
  <si>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</si>
  <si>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</si>
  <si>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</si>
  <si>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</si>
  <si>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</si>
  <si>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</si>
  <si>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</si>
  <si>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</si>
  <si>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</si>
  <si>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</si>
  <si>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</si>
  <si>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</si>
  <si>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</si>
  <si>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</si>
  <si>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</si>
  <si>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</si>
  <si>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</si>
  <si>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</si>
  <si>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</si>
  <si>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</si>
  <si>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</si>
  <si>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</si>
  <si>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</si>
  <si>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</si>
  <si>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</si>
  <si>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</si>
  <si>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</si>
  <si>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</si>
  <si>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</si>
  <si>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</si>
  <si>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</si>
  <si>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</si>
  <si>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</si>
  <si>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</si>
  <si>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</si>
  <si>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</si>
  <si>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</si>
  <si>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</si>
  <si>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</si>
  <si>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</si>
  <si>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</si>
  <si>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</si>
  <si>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</si>
  <si>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愛知県尾張旭市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</si>
  <si>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</si>
  <si>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</si>
  <si>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</si>
  <si>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</si>
  <si>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</si>
  <si>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</si>
  <si>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</si>
  <si>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</si>
  <si>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</si>
  <si>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</si>
  <si>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</si>
  <si>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</si>
  <si>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</si>
  <si>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</si>
  <si>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</si>
  <si>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</si>
  <si>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</si>
  <si>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</si>
  <si>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</si>
  <si>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</si>
  <si>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</si>
  <si>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</si>
  <si>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</si>
  <si>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</si>
  <si>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</si>
  <si>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</si>
  <si>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</si>
  <si>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</si>
  <si>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</si>
  <si>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</si>
  <si>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</si>
  <si>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</si>
  <si>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</si>
  <si>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</si>
  <si>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</si>
  <si>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</si>
  <si>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</si>
  <si>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</si>
  <si>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</si>
  <si>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</si>
  <si>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</si>
  <si>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</si>
  <si>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</si>
  <si>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</si>
  <si>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</si>
  <si>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</si>
  <si>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</si>
  <si>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</si>
  <si>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</si>
  <si>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</si>
  <si>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</si>
  <si>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</si>
  <si>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</si>
  <si>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</si>
  <si>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</si>
  <si>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</si>
  <si>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</si>
  <si>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</si>
  <si>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</si>
  <si>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</si>
  <si>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</si>
  <si>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</si>
  <si>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</si>
  <si>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</si>
  <si>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</si>
  <si>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</si>
  <si>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</si>
  <si>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</si>
  <si>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</si>
  <si>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</si>
  <si>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</si>
  <si>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</si>
  <si>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</si>
  <si>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</si>
  <si>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</si>
  <si>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</si>
  <si>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</si>
  <si>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</si>
  <si>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</si>
  <si>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</si>
  <si>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</si>
  <si>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</si>
  <si>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</si>
  <si>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</si>
  <si>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</si>
  <si>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</si>
  <si>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</si>
  <si>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</si>
  <si>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</si>
  <si>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</si>
  <si>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</si>
  <si>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</si>
  <si>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</si>
  <si>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</si>
  <si>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</si>
  <si>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</si>
  <si>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</si>
  <si>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</si>
  <si>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</si>
  <si>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</si>
  <si>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</si>
  <si>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</si>
  <si>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</si>
  <si>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</si>
  <si>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</si>
  <si>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</si>
  <si>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</si>
  <si>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</si>
  <si>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</si>
  <si>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</si>
  <si>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</si>
  <si>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</si>
  <si>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</si>
  <si>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</si>
  <si>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</si>
  <si>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</si>
  <si>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</si>
  <si>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</si>
  <si>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</si>
  <si>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</si>
  <si>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</si>
  <si>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</si>
  <si>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</si>
  <si>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</si>
  <si>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</si>
  <si>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</si>
  <si>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</si>
  <si>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</si>
  <si>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</si>
  <si>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</si>
  <si>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</si>
  <si>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</si>
  <si>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</si>
  <si>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</si>
  <si>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</si>
  <si>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</si>
  <si>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</si>
  <si>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</si>
  <si>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</si>
  <si>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</si>
  <si>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</si>
  <si>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</si>
  <si>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</si>
  <si>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</si>
  <si>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</si>
  <si>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</si>
  <si>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</si>
  <si>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</si>
  <si>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</si>
  <si>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</si>
  <si>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愛知県尾張旭市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</si>
  <si>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</si>
  <si>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</si>
  <si>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</si>
  <si>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</si>
  <si>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</si>
  <si>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</si>
  <si>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</si>
  <si>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</si>
  <si>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</si>
  <si>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</si>
  <si>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</si>
  <si>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</si>
  <si>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</si>
  <si>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</si>
  <si>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</si>
  <si>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</si>
  <si>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</si>
  <si>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</si>
  <si>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</si>
  <si>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</si>
  <si>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</si>
  <si>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旭平和墓園事業特別会計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</si>
  <si>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</si>
  <si>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</si>
  <si>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</si>
  <si>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</si>
  <si>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</si>
  <si>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</si>
  <si>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</si>
  <si>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</si>
  <si>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</si>
  <si>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</si>
  <si>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</si>
  <si>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</si>
  <si>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</si>
  <si>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</si>
  <si>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</si>
  <si>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</si>
  <si>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</si>
  <si>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</si>
  <si>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</si>
  <si>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</si>
  <si>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</si>
  <si>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</si>
  <si>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</si>
  <si>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</si>
  <si>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</si>
  <si>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</si>
  <si>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</si>
  <si>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</si>
  <si>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</si>
  <si>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</si>
  <si>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</si>
  <si>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</si>
  <si>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</si>
  <si>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</si>
  <si>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</si>
  <si>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</si>
  <si>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</si>
  <si>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</si>
  <si>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</si>
  <si>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</si>
  <si>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</si>
  <si>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</si>
  <si>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</si>
  <si>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</si>
  <si>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</si>
  <si>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</si>
  <si>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</si>
  <si>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</si>
  <si>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</si>
  <si>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</si>
  <si>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</si>
  <si>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</si>
  <si>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</si>
  <si>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</si>
  <si>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</si>
  <si>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</si>
  <si>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</si>
  <si>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</si>
  <si>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</si>
  <si>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</si>
  <si>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</si>
  <si>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</si>
  <si>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</si>
  <si>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</si>
  <si>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</si>
  <si>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</si>
  <si>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</si>
  <si>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</si>
  <si>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</si>
  <si>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</si>
  <si>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</si>
  <si>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</si>
  <si>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</si>
  <si>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</si>
  <si>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</si>
  <si>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</si>
  <si>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</si>
  <si>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</si>
  <si>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</si>
  <si>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</si>
  <si>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</si>
  <si>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</si>
  <si>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</si>
  <si>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</si>
  <si>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</si>
  <si>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</si>
  <si>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</si>
  <si>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</si>
  <si>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</si>
  <si>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</si>
  <si>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</si>
  <si>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</si>
  <si>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</si>
  <si>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</si>
  <si>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</si>
  <si>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</si>
  <si>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</si>
  <si>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</si>
  <si>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</si>
  <si>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</si>
  <si>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</si>
  <si>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</si>
  <si>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</si>
  <si>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</si>
  <si>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</si>
  <si>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</si>
  <si>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</si>
  <si>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</si>
  <si>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</si>
  <si>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</si>
  <si>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</si>
  <si>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</si>
  <si>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</si>
  <si>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</si>
  <si>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</si>
  <si>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</si>
  <si>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</si>
  <si>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</si>
  <si>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</si>
  <si>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</si>
  <si>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</si>
  <si>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</si>
  <si>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</si>
  <si>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</si>
  <si>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</si>
  <si>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</si>
  <si>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</si>
  <si>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</si>
  <si>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</si>
  <si>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</si>
  <si>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</si>
  <si>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</si>
  <si>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</si>
  <si>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</si>
  <si>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</si>
  <si>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</si>
  <si>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</si>
  <si>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</si>
  <si>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</si>
  <si>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</si>
  <si>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</si>
  <si>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</si>
  <si>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</si>
  <si>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</si>
  <si>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</si>
  <si>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</si>
  <si>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</si>
  <si>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</si>
  <si>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</si>
  <si>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</si>
  <si>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</si>
  <si>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</si>
  <si>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</si>
  <si>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</si>
  <si>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1.20</t>
  </si>
  <si>
    <t>国民健康保険特別会計</t>
  </si>
  <si>
    <t>▲ 0.24</t>
  </si>
  <si>
    <t>水道事業会計</t>
  </si>
  <si>
    <t>一般会計</t>
  </si>
  <si>
    <t>公共下水道事業会計</t>
  </si>
  <si>
    <t>介護保険特別会計</t>
  </si>
  <si>
    <t>後期高齢者医療特別会計</t>
  </si>
  <si>
    <t>旭平和墓園事業特別会計</t>
  </si>
  <si>
    <t>土地取得特別会計</t>
  </si>
  <si>
    <t>その他会計（赤字）</t>
  </si>
  <si>
    <t>その他会計（黒字）</t>
  </si>
  <si>
    <t>R01</t>
    <phoneticPr fontId="5"/>
  </si>
  <si>
    <t>R02</t>
    <phoneticPr fontId="5"/>
  </si>
  <si>
    <t>R03</t>
    <phoneticPr fontId="5"/>
  </si>
  <si>
    <t>R04</t>
    <phoneticPr fontId="5"/>
  </si>
  <si>
    <t>R05</t>
    <phoneticPr fontId="5"/>
  </si>
  <si>
    <t>公立陶生病院組合</t>
    <rPh sb="0" eb="2">
      <t>コウリツ</t>
    </rPh>
    <rPh sb="2" eb="3">
      <t>トウ</t>
    </rPh>
    <rPh sb="3" eb="4">
      <t>セイ</t>
    </rPh>
    <rPh sb="4" eb="6">
      <t>ビョウイン</t>
    </rPh>
    <rPh sb="6" eb="8">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</si>
  <si>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</si>
  <si>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</si>
  <si>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</si>
  <si>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尾張東部衛生組合</t>
    <rPh sb="0" eb="2">
      <t>オワリ</t>
    </rPh>
    <rPh sb="2" eb="4">
      <t>トウブ</t>
    </rPh>
    <rPh sb="4" eb="6">
      <t>エイセイ</t>
    </rPh>
    <rPh sb="6" eb="8">
      <t>クミアイ</t>
    </rPh>
    <phoneticPr fontId="10"/>
  </si>
  <si>
    <t>瀬戸旭看護専門学校組合</t>
    <rPh sb="0" eb="2">
      <t>セト</t>
    </rPh>
    <rPh sb="2" eb="3">
      <t>アサヒ</t>
    </rPh>
    <rPh sb="3" eb="5">
      <t>カンゴ</t>
    </rPh>
    <rPh sb="5" eb="7">
      <t>センモン</t>
    </rPh>
    <rPh sb="7" eb="9">
      <t>ガッコウ</t>
    </rPh>
    <rPh sb="9" eb="11">
      <t>クミアイ</t>
    </rPh>
    <phoneticPr fontId="10"/>
  </si>
  <si>
    <t>-</t>
    <phoneticPr fontId="2"/>
  </si>
  <si>
    <t>尾張旭市公共施設整備基金</t>
    <rPh sb="0" eb="4">
      <t>オワリアサヒシ</t>
    </rPh>
    <rPh sb="4" eb="12">
      <t>コウキョウシセツセイビキキン</t>
    </rPh>
    <phoneticPr fontId="10"/>
  </si>
  <si>
    <t>尾張旭市旭平和墓園管理基金</t>
    <rPh sb="0" eb="4">
      <t>オワリアサヒシ</t>
    </rPh>
    <rPh sb="4" eb="5">
      <t>アサヒ</t>
    </rPh>
    <rPh sb="5" eb="7">
      <t>ヘイワ</t>
    </rPh>
    <rPh sb="7" eb="9">
      <t>ボエン</t>
    </rPh>
    <rPh sb="9" eb="11">
      <t>カンリ</t>
    </rPh>
    <rPh sb="11" eb="13">
      <t>キキン</t>
    </rPh>
    <phoneticPr fontId="10"/>
  </si>
  <si>
    <t>尾張旭市地域福祉基金</t>
    <rPh sb="0" eb="4">
      <t>オワリアサヒシ</t>
    </rPh>
    <rPh sb="4" eb="6">
      <t>チイキ</t>
    </rPh>
    <rPh sb="6" eb="8">
      <t>フクシ</t>
    </rPh>
    <rPh sb="8" eb="10">
      <t>キキン</t>
    </rPh>
    <phoneticPr fontId="10"/>
  </si>
  <si>
    <t>尾張旭市緑化推進基金</t>
    <rPh sb="0" eb="4">
      <t>オワリアサヒシ</t>
    </rPh>
    <rPh sb="4" eb="6">
      <t>リョッカ</t>
    </rPh>
    <rPh sb="6" eb="8">
      <t>スイシン</t>
    </rPh>
    <rPh sb="8" eb="10">
      <t>キキン</t>
    </rPh>
    <phoneticPr fontId="10"/>
  </si>
  <si>
    <t>尾張旭市文化振興基金</t>
    <rPh sb="0" eb="4">
      <t>オワリアサヒシ</t>
    </rPh>
    <rPh sb="4" eb="6">
      <t>ブンカ</t>
    </rPh>
    <rPh sb="6" eb="8">
      <t>シンコウ</t>
    </rPh>
    <rPh sb="8" eb="10">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</si>
  <si>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</si>
  <si>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</si>
  <si>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</si>
  <si>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将来負担比率は、令和3年度以降、財政調整基金の残高増加などにより、将来負担額以上に充当可能財源等が見込まれるため発生しない結果となっている。
今後は、三郷駅周辺まちづくり事業の本格化等による将来負担比率への影響に留意するとともに、個別施設計画に基づく老朽施設の計画的な改修等により、有形固定資産減価償却率の抑制に努める。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</si>
  <si>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</si>
  <si>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</si>
  <si>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</si>
  <si>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</si>
  <si>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</si>
  <si>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</si>
  <si>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令和5年度は、将来負担は発生しておらず、実質公債費比率は、類似団体内平均を下回っている。
今後は、公共施設等の長寿命化関連事業や三郷駅周辺まちづくり事業の本格化等により、多額の地方債発行が見込まれることから、将来負担額は上昇し、償還開始とともに、実質公債費比率も上昇することが予想される。
今後も、適切な地方債の発行管理、公営企業においては独立採算制の確保に努めるとともに、公共施設等総合管理計画の推進、事業の統廃合による経常経費削減を行い、比率の抑制に努める。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</si>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</sst>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28" xfId="3" applyNumberFormat="1" applyFont="1" applyFill="1" applyBorder="1" applyAlignment="1" applyProtection="1">
      <alignment horizontal="right" vertical="center" shrinkToFit="1"/>
      <protection locked="0"/>
    </xf>
    <xf numFmtId="177" fontId="7" fillId="0" borderId="27" xfId="3" applyNumberFormat="1" applyFont="1" applyFill="1" applyBorder="1" applyAlignment="1" applyProtection="1">
      <alignment horizontal="right" vertical="center" shrinkToFit="1"/>
      <protection locked="0"/>
    </xf>
    <xf numFmtId="177" fontId="7" fillId="0" borderId="29"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177" fontId="7" fillId="0" borderId="20" xfId="3" applyNumberFormat="1" applyFont="1" applyFill="1" applyBorder="1" applyAlignment="1" applyProtection="1">
      <alignment horizontal="right" vertical="center" shrinkToFit="1"/>
      <protection locked="0"/>
    </xf>
    <xf numFmtId="177" fontId="7" fillId="0" borderId="21" xfId="3" applyNumberFormat="1" applyFont="1" applyFill="1" applyBorder="1" applyAlignment="1" applyProtection="1">
      <alignment horizontal="right" vertical="center" shrinkToFit="1"/>
      <protection locked="0"/>
    </xf>
    <xf numFmtId="177" fontId="7" fillId="0" borderId="22"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5DDC-434F-BD19-CF33849AB3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36366</c:v>
                </c:pt>
                <c:pt idx="1">
                  <c:v>38234</c:v>
                </c:pt>
                <c:pt idx="2">
                  <c:v>32782</c:v>
                </c:pt>
                <c:pt idx="3">
                  <c:v>34727</c:v>
                </c:pt>
                <c:pt idx="4">
                  <c:v>35657</c:v>
                </c:pt>
              </c:numCache>
            </c:numRef>
          </c:val>
          <c:smooth val="0"/>
          <c:extLst>
            <c:ext xmlns:c16="http://schemas.microsoft.com/office/drawing/2014/chart" uri="{C3380CC4-5D6E-409C-BE32-E72D297353CC}">
              <c16:uniqueId val="{00000001-5DDC-434F-BD19-CF33849AB3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4.01</c:v>
                </c:pt>
                <c:pt idx="1">
                  <c:v>4.1900000000000004</c:v>
                </c:pt>
                <c:pt idx="2">
                  <c:v>6.96</c:v>
                </c:pt>
                <c:pt idx="3">
                  <c:v>7.23</c:v>
                </c:pt>
                <c:pt idx="4">
                  <c:v>6.67</c:v>
                </c:pt>
              </c:numCache>
            </c:numRef>
          </c:val>
          <c:extLst>
            <c:ext xmlns:c16="http://schemas.microsoft.com/office/drawing/2014/chart" uri="{C3380CC4-5D6E-409C-BE32-E72D297353CC}">
              <c16:uniqueId val="{00000000-5C6B-4ACB-87E3-EBB5E9D9D1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12.43</c:v>
                </c:pt>
                <c:pt idx="1">
                  <c:v>11.89</c:v>
                </c:pt>
                <c:pt idx="2">
                  <c:v>14.86</c:v>
                </c:pt>
                <c:pt idx="3">
                  <c:v>17.82</c:v>
                </c:pt>
                <c:pt idx="4">
                  <c:v>18.91</c:v>
                </c:pt>
              </c:numCache>
            </c:numRef>
          </c:val>
          <c:extLst>
            <c:ext xmlns:c16="http://schemas.microsoft.com/office/drawing/2014/chart" uri="{C3380CC4-5D6E-409C-BE32-E72D297353CC}">
              <c16:uniqueId val="{00000001-5C6B-4ACB-87E3-EBB5E9D9D1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c:v>
                </c:pt>
                <c:pt idx="1">
                  <c:v>0.37</c:v>
                </c:pt>
                <c:pt idx="2">
                  <c:v>6.92</c:v>
                </c:pt>
                <c:pt idx="3">
                  <c:v>5.19</c:v>
                </c:pt>
                <c:pt idx="4">
                  <c:v>1.07</c:v>
                </c:pt>
              </c:numCache>
            </c:numRef>
          </c:val>
          <c:smooth val="0"/>
          <c:extLst>
            <c:ext xmlns:c16="http://schemas.microsoft.com/office/drawing/2014/chart" uri="{C3380CC4-5D6E-409C-BE32-E72D297353CC}">
              <c16:uniqueId val="{00000002-5C6B-4ACB-87E3-EBB5E9D9D1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FF-4383-A0E7-522E9039CB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FF-4383-A0E7-522E9039CB2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FF-4383-A0E7-522E9039CB26}"/>
            </c:ext>
          </c:extLst>
        </c:ser>
        <c:ser>
          <c:idx val="3"/>
          <c:order val="3"/>
          <c:tx>
            <c:strRef>
              <c:f>データシート!$A$30</c:f>
              <c:strCache>
                <c:ptCount val="1"/>
                <c:pt idx="0">
                  <c:v>旭平和墓園事業特別会計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0.06</c:v>
                </c:pt>
              </c:numCache>
            </c:numRef>
          </c:val>
          <c:extLst>
            <c:ext xmlns:c16="http://schemas.microsoft.com/office/drawing/2014/chart" uri="{C3380CC4-5D6E-409C-BE32-E72D297353CC}">
              <c16:uniqueId val="{00000003-36FF-4383-A0E7-522E9039CB2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0.06</c:v>
                </c:pt>
              </c:numCache>
            </c:numRef>
          </c:val>
          <c:extLst>
            <c:ext xmlns:c16="http://schemas.microsoft.com/office/drawing/2014/chart" uri="{C3380CC4-5D6E-409C-BE32-E72D297353CC}">
              <c16:uniqueId val="{00000004-36FF-4383-A0E7-522E9039CB2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0.51</c:v>
                </c:pt>
                <c:pt idx="4">
                  <c:v>#N/A</c:v>
                </c:pt>
                <c:pt idx="5">
                  <c:v>0.28000000000000003</c:v>
                </c:pt>
                <c:pt idx="6">
                  <c:v>#N/A</c:v>
                </c:pt>
                <c:pt idx="7">
                  <c:v>0.57999999999999996</c:v>
                </c:pt>
                <c:pt idx="8">
                  <c:v>#N/A</c:v>
                </c:pt>
                <c:pt idx="9">
                  <c:v>0.4</c:v>
                </c:pt>
              </c:numCache>
            </c:numRef>
          </c:val>
          <c:extLst>
            <c:ext xmlns:c16="http://schemas.microsoft.com/office/drawing/2014/chart" uri="{C3380CC4-5D6E-409C-BE32-E72D297353CC}">
              <c16:uniqueId val="{00000005-36FF-4383-A0E7-522E9039CB2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1.38</c:v>
                </c:pt>
                <c:pt idx="2">
                  <c:v>#N/A</c:v>
                </c:pt>
                <c:pt idx="3">
                  <c:v>1.82</c:v>
                </c:pt>
                <c:pt idx="4">
                  <c:v>#N/A</c:v>
                </c:pt>
                <c:pt idx="5">
                  <c:v>2.27</c:v>
                </c:pt>
                <c:pt idx="6">
                  <c:v>#N/A</c:v>
                </c:pt>
                <c:pt idx="7">
                  <c:v>2.36</c:v>
                </c:pt>
                <c:pt idx="8">
                  <c:v>#N/A</c:v>
                </c:pt>
                <c:pt idx="9">
                  <c:v>2.69</c:v>
                </c:pt>
              </c:numCache>
            </c:numRef>
          </c:val>
          <c:extLst>
            <c:ext xmlns:c16="http://schemas.microsoft.com/office/drawing/2014/chart" uri="{C3380CC4-5D6E-409C-BE32-E72D297353CC}">
              <c16:uniqueId val="{00000006-36FF-4383-A0E7-522E9039CB2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c:v>
                </c:pt>
                <c:pt idx="2">
                  <c:v>#N/A</c:v>
                </c:pt>
                <c:pt idx="3">
                  <c:v>4.18</c:v>
                </c:pt>
                <c:pt idx="4">
                  <c:v>#N/A</c:v>
                </c:pt>
                <c:pt idx="5">
                  <c:v>6.95</c:v>
                </c:pt>
                <c:pt idx="6">
                  <c:v>#N/A</c:v>
                </c:pt>
                <c:pt idx="7">
                  <c:v>7.22</c:v>
                </c:pt>
                <c:pt idx="8">
                  <c:v>#N/A</c:v>
                </c:pt>
                <c:pt idx="9">
                  <c:v>6.6</c:v>
                </c:pt>
              </c:numCache>
            </c:numRef>
          </c:val>
          <c:extLst>
            <c:ext xmlns:c16="http://schemas.microsoft.com/office/drawing/2014/chart" uri="{C3380CC4-5D6E-409C-BE32-E72D297353CC}">
              <c16:uniqueId val="{00000007-36FF-4383-A0E7-522E9039CB2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8.86</c:v>
                </c:pt>
                <c:pt idx="2">
                  <c:v>#N/A</c:v>
                </c:pt>
                <c:pt idx="3">
                  <c:v>7.9</c:v>
                </c:pt>
                <c:pt idx="4">
                  <c:v>#N/A</c:v>
                </c:pt>
                <c:pt idx="5">
                  <c:v>8.23</c:v>
                </c:pt>
                <c:pt idx="6">
                  <c:v>#N/A</c:v>
                </c:pt>
                <c:pt idx="7">
                  <c:v>8.3699999999999992</c:v>
                </c:pt>
                <c:pt idx="8">
                  <c:v>#N/A</c:v>
                </c:pt>
                <c:pt idx="9">
                  <c:v>8.09</c:v>
                </c:pt>
              </c:numCache>
            </c:numRef>
          </c:val>
          <c:extLst>
            <c:ext xmlns:c16="http://schemas.microsoft.com/office/drawing/2014/chart" uri="{C3380CC4-5D6E-409C-BE32-E72D297353CC}">
              <c16:uniqueId val="{00000008-36FF-4383-A0E7-522E9039CB2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0.46</c:v>
                </c:pt>
                <c:pt idx="2">
                  <c:v>#N/A</c:v>
                </c:pt>
                <c:pt idx="3">
                  <c:v>0.51</c:v>
                </c:pt>
                <c:pt idx="4">
                  <c:v>#N/A</c:v>
                </c:pt>
                <c:pt idx="5">
                  <c:v>1.23</c:v>
                </c:pt>
                <c:pt idx="6">
                  <c:v>#N/A</c:v>
                </c:pt>
                <c:pt idx="7">
                  <c:v>0.16</c:v>
                </c:pt>
                <c:pt idx="8">
                  <c:v>0.24</c:v>
                </c:pt>
                <c:pt idx="9">
                  <c:v>#N/A</c:v>
                </c:pt>
              </c:numCache>
            </c:numRef>
          </c:val>
          <c:extLst>
            <c:ext xmlns:c16="http://schemas.microsoft.com/office/drawing/2014/chart" uri="{C3380CC4-5D6E-409C-BE32-E72D297353CC}">
              <c16:uniqueId val="{00000009-36FF-4383-A0E7-522E9039CB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1849</c:v>
                </c:pt>
                <c:pt idx="5">
                  <c:v>1915</c:v>
                </c:pt>
                <c:pt idx="8">
                  <c:v>1852</c:v>
                </c:pt>
                <c:pt idx="11">
                  <c:v>1846</c:v>
                </c:pt>
                <c:pt idx="14">
                  <c:v>1928</c:v>
                </c:pt>
              </c:numCache>
            </c:numRef>
          </c:val>
          <c:extLst>
            <c:ext xmlns:c16="http://schemas.microsoft.com/office/drawing/2014/chart" uri="{C3380CC4-5D6E-409C-BE32-E72D297353CC}">
              <c16:uniqueId val="{00000000-9BD9-42CA-9D55-048AA00DA2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D9-42CA-9D55-048AA00DA2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D9-42CA-9D55-048AA00DA2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289</c:v>
                </c:pt>
                <c:pt idx="3">
                  <c:v>398</c:v>
                </c:pt>
                <c:pt idx="6">
                  <c:v>119</c:v>
                </c:pt>
                <c:pt idx="9">
                  <c:v>331</c:v>
                </c:pt>
                <c:pt idx="12">
                  <c:v>254</c:v>
                </c:pt>
              </c:numCache>
            </c:numRef>
          </c:val>
          <c:extLst>
            <c:ext xmlns:c16="http://schemas.microsoft.com/office/drawing/2014/chart" uri="{C3380CC4-5D6E-409C-BE32-E72D297353CC}">
              <c16:uniqueId val="{00000003-9BD9-42CA-9D55-048AA00DA2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307</c:v>
                </c:pt>
                <c:pt idx="6">
                  <c:v>228</c:v>
                </c:pt>
                <c:pt idx="9">
                  <c:v>192</c:v>
                </c:pt>
                <c:pt idx="12">
                  <c:v>205</c:v>
                </c:pt>
              </c:numCache>
            </c:numRef>
          </c:val>
          <c:extLst>
            <c:ext xmlns:c16="http://schemas.microsoft.com/office/drawing/2014/chart" uri="{C3380CC4-5D6E-409C-BE32-E72D297353CC}">
              <c16:uniqueId val="{00000004-9BD9-42CA-9D55-048AA00DA2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D9-42CA-9D55-048AA00DA2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D9-42CA-9D55-048AA00DA2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1724</c:v>
                </c:pt>
                <c:pt idx="3">
                  <c:v>1789</c:v>
                </c:pt>
                <c:pt idx="6">
                  <c:v>1864</c:v>
                </c:pt>
                <c:pt idx="9">
                  <c:v>2004</c:v>
                </c:pt>
                <c:pt idx="12">
                  <c:v>2106</c:v>
                </c:pt>
              </c:numCache>
            </c:numRef>
          </c:val>
          <c:extLst>
            <c:ext xmlns:c16="http://schemas.microsoft.com/office/drawing/2014/chart" uri="{C3380CC4-5D6E-409C-BE32-E72D297353CC}">
              <c16:uniqueId val="{00000007-9BD9-42CA-9D55-048AA00DA2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486</c:v>
                </c:pt>
                <c:pt idx="2">
                  <c:v>#N/A</c:v>
                </c:pt>
                <c:pt idx="3">
                  <c:v>#N/A</c:v>
                </c:pt>
                <c:pt idx="4">
                  <c:v>579</c:v>
                </c:pt>
                <c:pt idx="5">
                  <c:v>#N/A</c:v>
                </c:pt>
                <c:pt idx="6">
                  <c:v>#N/A</c:v>
                </c:pt>
                <c:pt idx="7">
                  <c:v>359</c:v>
                </c:pt>
                <c:pt idx="8">
                  <c:v>#N/A</c:v>
                </c:pt>
                <c:pt idx="9">
                  <c:v>#N/A</c:v>
                </c:pt>
                <c:pt idx="10">
                  <c:v>681</c:v>
                </c:pt>
                <c:pt idx="11">
                  <c:v>#N/A</c:v>
                </c:pt>
                <c:pt idx="12">
                  <c:v>#N/A</c:v>
                </c:pt>
                <c:pt idx="13">
                  <c:v>637</c:v>
                </c:pt>
                <c:pt idx="14">
                  <c:v>#N/A</c:v>
                </c:pt>
              </c:numCache>
            </c:numRef>
          </c:val>
          <c:smooth val="0"/>
          <c:extLst>
            <c:ext xmlns:c16="http://schemas.microsoft.com/office/drawing/2014/chart" uri="{C3380CC4-5D6E-409C-BE32-E72D297353CC}">
              <c16:uniqueId val="{00000008-9BD9-42CA-9D55-048AA00DA2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18695</c:v>
                </c:pt>
                <c:pt idx="5">
                  <c:v>19240</c:v>
                </c:pt>
                <c:pt idx="8">
                  <c:v>19791</c:v>
                </c:pt>
                <c:pt idx="11">
                  <c:v>19439</c:v>
                </c:pt>
                <c:pt idx="14">
                  <c:v>18773</c:v>
                </c:pt>
              </c:numCache>
            </c:numRef>
          </c:val>
          <c:extLst>
            <c:ext xmlns:c16="http://schemas.microsoft.com/office/drawing/2014/chart" uri="{C3380CC4-5D6E-409C-BE32-E72D297353CC}">
              <c16:uniqueId val="{00000000-D195-4C65-BFA7-D37E41DB6C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6135</c:v>
                </c:pt>
                <c:pt idx="5">
                  <c:v>5896</c:v>
                </c:pt>
                <c:pt idx="8">
                  <c:v>5942</c:v>
                </c:pt>
                <c:pt idx="11">
                  <c:v>5914</c:v>
                </c:pt>
                <c:pt idx="14">
                  <c:v>6092</c:v>
                </c:pt>
              </c:numCache>
            </c:numRef>
          </c:val>
          <c:extLst>
            <c:ext xmlns:c16="http://schemas.microsoft.com/office/drawing/2014/chart" uri="{C3380CC4-5D6E-409C-BE32-E72D297353CC}">
              <c16:uniqueId val="{00000001-D195-4C65-BFA7-D37E41DB6C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4439</c:v>
                </c:pt>
                <c:pt idx="5">
                  <c:v>4678</c:v>
                </c:pt>
                <c:pt idx="8">
                  <c:v>5538</c:v>
                </c:pt>
                <c:pt idx="11">
                  <c:v>5193</c:v>
                </c:pt>
                <c:pt idx="14">
                  <c:v>5234</c:v>
                </c:pt>
              </c:numCache>
            </c:numRef>
          </c:val>
          <c:extLst>
            <c:ext xmlns:c16="http://schemas.microsoft.com/office/drawing/2014/chart" uri="{C3380CC4-5D6E-409C-BE32-E72D297353CC}">
              <c16:uniqueId val="{00000002-D195-4C65-BFA7-D37E41DB6C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95-4C65-BFA7-D37E41DB6C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95-4C65-BFA7-D37E41DB6C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5-4C65-BFA7-D37E41DB6C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2158</c:v>
                </c:pt>
                <c:pt idx="3">
                  <c:v>2054</c:v>
                </c:pt>
                <c:pt idx="6">
                  <c:v>1525</c:v>
                </c:pt>
                <c:pt idx="9">
                  <c:v>1141</c:v>
                </c:pt>
                <c:pt idx="12">
                  <c:v>860</c:v>
                </c:pt>
              </c:numCache>
            </c:numRef>
          </c:val>
          <c:extLst>
            <c:ext xmlns:c16="http://schemas.microsoft.com/office/drawing/2014/chart" uri="{C3380CC4-5D6E-409C-BE32-E72D297353CC}">
              <c16:uniqueId val="{00000006-D195-4C65-BFA7-D37E41DB6C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4173</c:v>
                </c:pt>
                <c:pt idx="3">
                  <c:v>4581</c:v>
                </c:pt>
                <c:pt idx="6">
                  <c:v>3879</c:v>
                </c:pt>
                <c:pt idx="9">
                  <c:v>3840</c:v>
                </c:pt>
                <c:pt idx="12">
                  <c:v>3014</c:v>
                </c:pt>
              </c:numCache>
            </c:numRef>
          </c:val>
          <c:extLst>
            <c:ext xmlns:c16="http://schemas.microsoft.com/office/drawing/2014/chart" uri="{C3380CC4-5D6E-409C-BE32-E72D297353CC}">
              <c16:uniqueId val="{00000007-D195-4C65-BFA7-D37E41DB6C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4301</c:v>
                </c:pt>
                <c:pt idx="3">
                  <c:v>4023</c:v>
                </c:pt>
                <c:pt idx="6">
                  <c:v>3802</c:v>
                </c:pt>
                <c:pt idx="9">
                  <c:v>3565</c:v>
                </c:pt>
                <c:pt idx="12">
                  <c:v>3587</c:v>
                </c:pt>
              </c:numCache>
            </c:numRef>
          </c:val>
          <c:extLst>
            <c:ext xmlns:c16="http://schemas.microsoft.com/office/drawing/2014/chart" uri="{C3380CC4-5D6E-409C-BE32-E72D297353CC}">
              <c16:uniqueId val="{00000008-D195-4C65-BFA7-D37E41DB6C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95-4C65-BFA7-D37E41DB6C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19190</c:v>
                </c:pt>
                <c:pt idx="3">
                  <c:v>19833</c:v>
                </c:pt>
                <c:pt idx="6">
                  <c:v>20557</c:v>
                </c:pt>
                <c:pt idx="9">
                  <c:v>19378</c:v>
                </c:pt>
                <c:pt idx="12">
                  <c:v>18574</c:v>
                </c:pt>
              </c:numCache>
            </c:numRef>
          </c:val>
          <c:extLst>
            <c:ext xmlns:c16="http://schemas.microsoft.com/office/drawing/2014/chart" uri="{C3380CC4-5D6E-409C-BE32-E72D297353CC}">
              <c16:uniqueId val="{0000000A-D195-4C65-BFA7-D37E41DB6C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552</c:v>
                </c:pt>
                <c:pt idx="2">
                  <c:v>#N/A</c:v>
                </c:pt>
                <c:pt idx="3">
                  <c:v>#N/A</c:v>
                </c:pt>
                <c:pt idx="4">
                  <c:v>677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95-4C65-BFA7-D37E41DB6C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2513</c:v>
                </c:pt>
                <c:pt idx="1">
                  <c:v>2943</c:v>
                </c:pt>
                <c:pt idx="2">
                  <c:v>3191</c:v>
                </c:pt>
              </c:numCache>
            </c:numRef>
          </c:val>
          <c:extLst>
            <c:ext xmlns:c16="http://schemas.microsoft.com/office/drawing/2014/chart" uri="{C3380CC4-5D6E-409C-BE32-E72D297353CC}">
              <c16:uniqueId val="{00000000-7B07-4C18-BB73-84BDC5AA3D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437</c:v>
                </c:pt>
                <c:pt idx="1">
                  <c:v>26</c:v>
                </c:pt>
                <c:pt idx="2">
                  <c:v>101</c:v>
                </c:pt>
              </c:numCache>
            </c:numRef>
          </c:val>
          <c:extLst>
            <c:ext xmlns:c16="http://schemas.microsoft.com/office/drawing/2014/chart" uri="{C3380CC4-5D6E-409C-BE32-E72D297353CC}">
              <c16:uniqueId val="{00000001-7B07-4C18-BB73-84BDC5AA3D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1536</c:v>
                </c:pt>
                <c:pt idx="1">
                  <c:v>1126</c:v>
                </c:pt>
                <c:pt idx="2">
                  <c:v>1182</c:v>
                </c:pt>
              </c:numCache>
            </c:numRef>
          </c:val>
          <c:extLst>
            <c:ext xmlns:c16="http://schemas.microsoft.com/office/drawing/2014/chart" uri="{C3380CC4-5D6E-409C-BE32-E72D297353CC}">
              <c16:uniqueId val="{00000002-7B07-4C18-BB73-84BDC5AA3D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{88B4E9CB-F895-4BF6-B8C2-598B06D7CBA3}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66A-4205-9115-4FE813D5B9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{A367542F-BE4D-4CA0-9E0E-4B55344A71A5}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6A-4205-9115-4FE813D5B9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{420386FB-3597-448F-AFDB-13D1AC19B531}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6A-4205-9115-4FE813D5B9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{C0D4E292-6D17-420B-B102-8186F74D5FFE}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6A-4205-9115-4FE813D5B9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{72854017-4FDA-421A-AD50-50C54C918142}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6A-4205-9115-4FE813D5B9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{50BCDDDB-D0E3-4C1A-9F17-9316B0C16158}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66A-4205-9115-4FE813D5B9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{0A243560-627A-4136-A1AF-CFEABFC81FAA}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66A-4205-9115-4FE813D5B9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{98E509DB-E906-4E8E-8BCE-61E241EB8981}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66A-4205-9115-4FE813D5B9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{6D010E6A-1926-489B-84CB-1B7D44663FE2}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66A-4205-9115-4FE813D5B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60.7</c:v>
                </c:pt>
                <c:pt idx="16">
                  <c:v>61.8</c:v>
                </c:pt>
                <c:pt idx="24">
                  <c:v>63.3</c:v>
                </c:pt>
                <c:pt idx="32">
                  <c:v>64.400000000000006</c:v>
                </c:pt>
              </c:numCache>
            </c:numRef>
          </c:xVal>
          <c:yVal>
            <c:numRef>
              <c:f>公会計指標分析・財政指標組合せ分析表!$BP$51:$DC$51</c:f>
              <c:numCache>
                <c:formatCode>#,##0.0;"▲ "#,##0.0</c:formatCode>
                <c:ptCount val="40"/>
                <c:pt idx="0">
                  <c:v>4</c:v>
                </c:pt>
                <c:pt idx="8">
                  <c:v>4.7</c:v>
                </c:pt>
              </c:numCache>
            </c:numRef>
          </c:yVal>
          <c:smooth val="0"/>
          <c:extLst>
            <c:ext xmlns:c16="http://schemas.microsoft.com/office/drawing/2014/chart" uri="{C3380CC4-5D6E-409C-BE32-E72D297353CC}">
              <c16:uniqueId val="{00000009-066A-4205-9115-4FE813D5B9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{D4FD60DD-E92F-4437-ABAA-53E50E1CC4EB}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66A-4205-9115-4FE813D5B9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{E98AC56D-748B-4F64-829B-44CE876A7D2B}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6A-4205-9115-4FE813D5B9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{B9A2B48F-BE50-4911-9C75-F43A6E1FD7B0}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6A-4205-9115-4FE813D5B9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{D9FAA464-F265-4A5E-9DEB-FCF580CCC600}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6A-4205-9115-4FE813D5B9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{D7DEC9F2-4CAB-42C9-8C77-07E845A9A4BE}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6A-4205-9115-4FE813D5B9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{1D657809-B0B5-4592-9FA9-1650795B84E6}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66A-4205-9115-4FE813D5B9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{FEF4441B-CDDA-45A3-AAD1-8E97D676ECD9}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66A-4205-9115-4FE813D5B9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{5308D644-FC50-4B7A-B151-AD7D47D24184}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66A-4205-9115-4FE813D5B9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{CF5AA78B-71A0-422A-93D5-B469B3F0F256}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66A-4205-9115-4FE813D5B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66A-4205-9115-4FE813D5B95D}"/>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9.8307631924499303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{046A1668-CF41-4470-9623-DBBF5368319A}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0C-4CAD-B5F5-7829B8E5F2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{E8BE9C95-D235-48A4-8C1E-871BBE5D2C7E}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0C-4CAD-B5F5-7829B8E5F2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{7A856E91-5B08-415F-A9BB-B41FCADB5CC6}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0C-4CAD-B5F5-7829B8E5F2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{A576051E-41B7-47F7-85A8-784F441EA18F}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0C-4CAD-B5F5-7829B8E5F2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{6BE75C2D-09A9-4A84-A8D0-8D78347FF98B}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0C-4CAD-B5F5-7829B8E5F2E2}"/>
                </c:ext>
              </c:extLst>
            </c:dLbl>
            <c:dLbl>
              <c:idx val="8"/>
              <c:layout>
                <c:manualLayout>
                  <c:x val="0"/>
                  <c:y val="9.830763192449930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{0063E229-4931-4BFB-A5E4-023EF7D770E6}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0C-4CAD-B5F5-7829B8E5F2E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{D98C155A-8906-4670-91DC-855701A7E7EA}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0C-4CAD-B5F5-7829B8E5F2E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{A0558A30-231A-4599-A5DF-6617A5D251E7}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0C-4CAD-B5F5-7829B8E5F2E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{7DE84807-A74C-48BA-B6E9-B765BE90313D}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0C-4CAD-B5F5-7829B8E5F2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3.4</c:v>
                </c:pt>
                <c:pt idx="16">
                  <c:v>3.3</c:v>
                </c:pt>
                <c:pt idx="24">
                  <c:v>3.6</c:v>
                </c:pt>
                <c:pt idx="32">
                  <c:v>3.6</c:v>
                </c:pt>
              </c:numCache>
            </c:numRef>
          </c:xVal>
          <c:yVal>
            <c:numRef>
              <c:f>公会計指標分析・財政指標組合せ分析表!$BP$73:$DC$73</c:f>
              <c:numCache>
                <c:formatCode>#,##0.0;"▲ "#,##0.0</c:formatCode>
                <c:ptCount val="40"/>
                <c:pt idx="0">
                  <c:v>4</c:v>
                </c:pt>
                <c:pt idx="8">
                  <c:v>4.7</c:v>
                </c:pt>
              </c:numCache>
            </c:numRef>
          </c:yVal>
          <c:smooth val="0"/>
          <c:extLst>
            <c:ext xmlns:c16="http://schemas.microsoft.com/office/drawing/2014/chart" uri="{C3380CC4-5D6E-409C-BE32-E72D297353CC}">
              <c16:uniqueId val="{00000009-F50C-4CAD-B5F5-7829B8E5F2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{C445E04B-CDAA-4D91-BE95-B41CD278EF91}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0C-4CAD-B5F5-7829B8E5F2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{38B8C01D-D729-4B5A-88C2-B212DC130653}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0C-4CAD-B5F5-7829B8E5F2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{9BB45C37-0440-4BBD-B10B-656D14F776A1}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0C-4CAD-B5F5-7829B8E5F2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{3CCCC068-7E1A-494C-8B7E-A309AC86FD0A}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0C-4CAD-B5F5-7829B8E5F2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{217D2087-2079-4CE5-85D9-48F4557A671E}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0C-4CAD-B5F5-7829B8E5F2E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{C9286F19-075F-4FDF-A1D4-31A29CB5CBF0}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0C-4CAD-B5F5-7829B8E5F2E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{FD5815DF-1668-41B0-9A57-0A83927C66F8}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0C-4CAD-B5F5-7829B8E5F2E2}"/>
                </c:ext>
              </c:extLst>
            </c:dLbl>
            <c:dLbl>
              <c:idx val="24"/>
              <c:layout>
                <c:manualLayout>
                  <c:x val="0"/>
                  <c:y val="1.372655929453040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{01C39F4C-96C5-4A60-BC34-E1B9BC7275C0}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0C-4CAD-B5F5-7829B8E5F2E2}"/>
                </c:ext>
              </c:extLst>
            </c:dLbl>
            <c:dLbl>
              <c:idx val="32"/>
              <c:layout>
                <c:manualLayout>
                  <c:x val="0"/>
                  <c:y val="-1.372655929453042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{CC4D77AF-FC43-4926-8976-5F73810BBA57}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0C-4CAD-B5F5-7829B8E5F2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50C-4CAD-B5F5-7829B8E5F2E2}"/>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実質公債費比率の分子について、元利償還金及び準元利償還金の変動に伴い、概ね３００～７００百万円前後の間を推移している。</a:t>
          </a:r>
        </a:p>
        <a:p>
          <a:r>
            <a:rPr kumimoji="1" lang="ja-JP" altLang="en-US" sz="1400">
              <a:latin typeface="ＭＳ ゴシック" pitchFamily="49" charset="-128"/>
              <a:ea typeface="ＭＳ ゴシック" pitchFamily="49" charset="-128"/>
            </a:rPr>
            <a:t>令和５年度は、基準財政需要額に算入された元利償還金などの増加率が元利償還金の増加率を上回ったため、減少した。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近年発行した建設事業の元金償還が開始されたことや大型再開発事業に伴う新発債発行なが控えていることなどにより、元利償還金の増加が見込まれるため、世代間の負担の公平化と将来負担のバランスをとりながら、適切な地方債の発行管理を行うことで、数値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コロナ感染症の縮小による公立陶生病院への負担金の減少や、過去の大型事業（旭中学校大規模改造事業など）の元金償還開始や臨財債発行額減少などにより減少した。今後は、三郷駅周辺まちづくり事業など大型の普通建設事業への地方債の活用により、地方債残高の上昇が見込まれるため、適正な市債発行、公営企業での独立採算制の確保に努めるとともに、将来負担比率の動向に留意し、健全な財政運営を図ることで、数値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愛知県尾張旭市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が追加交付され、減債基金に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千円を積み立てたことや、不動産売払収入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万円を公共施設整備基金に積み立てたことなどにより、基金全体として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財政運営基本方針に基づき、財政調整基金については、標準財政規模の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また、基金を取り崩す際にも、補正予算の編成等を通じて可能な限り取崩し額を抑制する。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尾張旭市公共施設整備基金：各種施設等の建設や用地取得、改修に充当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尾張旭市旭平和墓園管理基金：墓園の管理に要する費用に充当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尾張旭市地域福祉基金：地域福祉の推進に要する費用に充当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尾張旭市緑化推進基金：市民とともに緑化を推進し、緑あふれる美しいまちづくりに要する費用に充当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尾張旭市文化振興基金：文化財の保全・保護等に要する費用に充当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尾張旭市公共施設整備基金：各種施設等の建設や改修などで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億円取り崩したが、不動産売払収入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尾張旭市旭平和墓園管理基金：永代使用料収入の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尾張旭市緑化推進基金：緑化推進事業に充当したことにより、積立額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万円以上に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尾張旭市文化振興基金：無形民族文化財保護育成事業等に充当したことにより、積立額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万円以上に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財政運営基本方針に基づき、財産売払収入や補正予算の編成等を通じて積み立てを行う。また、基金の残高は、公共施設、道路、橋りょう等事業費に活用する。今後は、三郷駅周辺まちづくり事業等の大型の普通建設事業を実施する必要があり、公共施設整備基金の活用が見込まれることから、引き続き、市有地の売却等により、基金残高の増加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その他基金：各基金の運用指針に基づき、確実かつ計画的な運用を行っていく。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令和５年度は、物価高騰対策等の財源として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万円を取り崩ししたが、決算剰余金の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万円積み立てたため、令和４年度から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予期しない収入の落ち込みや不時の支出増等に備えるため、標準財政規模の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が追加交付され、減債基金に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基金残高の運用利子を積み立てる。目標額等は設定していない。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有形固定資産減価償却率は、類似団体内平均を下回っているものの、上昇傾向を示している。本市において、公共建築物の約</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を占める学校教育系の施設等の老朽化が進んでいることや、原則施設の建替えを行わず、改修等を行い使用していることが影響していると考えられる。施設の長寿命化を推進するため、引き続き個別施設計画に基づき施設の修繕や改修を進め、比率の抑制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76429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991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104352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15124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64770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9727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10795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05768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142663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01450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132097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年度は、前年度と比較して</a:t>
          </a:r>
          <a:r>
            <a:rPr kumimoji="1" lang="en-US" altLang="ja-JP" sz="1100">
              <a:latin typeface="ＭＳ Ｐゴシック" panose="020B0600070205080204" pitchFamily="50" charset="-128"/>
              <a:ea typeface="ＭＳ Ｐゴシック" panose="020B0600070205080204" pitchFamily="50" charset="-128"/>
            </a:rPr>
            <a:t>34.8</a:t>
          </a:r>
          <a:r>
            <a:rPr kumimoji="1" lang="ja-JP" altLang="en-US" sz="1100">
              <a:latin typeface="ＭＳ Ｐゴシック" panose="020B0600070205080204" pitchFamily="50" charset="-128"/>
              <a:ea typeface="ＭＳ Ｐゴシック" panose="020B0600070205080204" pitchFamily="50" charset="-128"/>
            </a:rPr>
            <a:t>ポイントの減少となっているが、これは、地方債元金償還の進捗により将来負担額が減少するとともに、地方税や普通地方交付税などの経常一般財源等が増加したことによるものである。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今後は、公共施設等の長寿命化関連事業や三郷駅周辺まちづくり事業等を実施する計画のため、比率の上昇が見込まれる。</a:t>
          </a:r>
        </a:p>
        <a:p>
          <a:r>
            <a:rPr kumimoji="1" lang="ja-JP" altLang="en-US" sz="1100">
              <a:latin typeface="ＭＳ Ｐゴシック" panose="020B0600070205080204" pitchFamily="50" charset="-128"/>
              <a:ea typeface="ＭＳ Ｐゴシック" panose="020B0600070205080204" pitchFamily="50" charset="-128"/>
            </a:rPr>
            <a:t>引き続き、公共施設等総合管理計画の推進や事業の統廃合による経常経費削減を行い、できる限り比率の抑制に努める。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99638</xdr:rowOff>
    </xdr:from>
    <xdr:to>
      <xdr:col>76</xdr:col>
      <xdr:colOff>73025</xdr:colOff>
      <xdr:row>29</xdr:row>
      <xdr:rowOff>29788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122515</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52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141379</xdr:rowOff>
    </xdr:from>
    <xdr:to>
      <xdr:col>72</xdr:col>
      <xdr:colOff>123825</xdr:colOff>
      <xdr:row>29</xdr:row>
      <xdr:rowOff>71529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7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150438</xdr:rowOff>
    </xdr:from>
    <xdr:to>
      <xdr:col>76</xdr:col>
      <xdr:colOff>22225</xdr:colOff>
      <xdr:row>29</xdr:row>
      <xdr:rowOff>20729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722563"/>
          <a:ext cx="711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86685</xdr:rowOff>
    </xdr:from>
    <xdr:to>
      <xdr:col>68</xdr:col>
      <xdr:colOff>123825</xdr:colOff>
      <xdr:row>29</xdr:row>
      <xdr:rowOff>16835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6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137485</xdr:rowOff>
    </xdr:from>
    <xdr:to>
      <xdr:col>72</xdr:col>
      <xdr:colOff>73025</xdr:colOff>
      <xdr:row>29</xdr:row>
      <xdr:rowOff>20729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709610"/>
          <a:ext cx="762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54850</xdr:rowOff>
    </xdr:from>
    <xdr:to>
      <xdr:col>64</xdr:col>
      <xdr:colOff>123825</xdr:colOff>
      <xdr:row>29</xdr:row>
      <xdr:rowOff>156450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7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137485</xdr:rowOff>
    </xdr:from>
    <xdr:to>
      <xdr:col>68</xdr:col>
      <xdr:colOff>73025</xdr:colOff>
      <xdr:row>29</xdr:row>
      <xdr:rowOff>105650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709610"/>
          <a:ext cx="762000" cy="13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137372</xdr:rowOff>
    </xdr:from>
    <xdr:to>
      <xdr:col>60</xdr:col>
      <xdr:colOff>123825</xdr:colOff>
      <xdr:row>30</xdr:row>
      <xdr:rowOff>67522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105650</xdr:rowOff>
    </xdr:from>
    <xdr:to>
      <xdr:col>64</xdr:col>
      <xdr:colOff>73025</xdr:colOff>
      <xdr:row>30</xdr:row>
      <xdr:rowOff>16722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5849225"/>
          <a:ext cx="762000" cy="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88056</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48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33362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43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1527</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57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84049</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65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131445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712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99060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36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64770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9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109220</xdr:rowOff>
    </xdr:from>
    <xdr:to>
      <xdr:col>6</xdr:col>
      <xdr:colOff>38100</xdr:colOff>
      <xdr:row>36</xdr:row>
      <xdr:rowOff>39370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160020</xdr:rowOff>
    </xdr:from>
    <xdr:to>
      <xdr:col>10</xdr:col>
      <xdr:colOff>114300</xdr:colOff>
      <xdr:row>36</xdr:row>
      <xdr:rowOff>26670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6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7531</xdr:rowOff>
    </xdr:from>
    <xdr:to>
      <xdr:col>55</xdr:col>
      <xdr:colOff>50800</xdr:colOff>
      <xdr:row>41</xdr:row>
      <xdr:rowOff>109131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93908</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7607</xdr:rowOff>
    </xdr:from>
    <xdr:to>
      <xdr:col>50</xdr:col>
      <xdr:colOff>165100</xdr:colOff>
      <xdr:row>41</xdr:row>
      <xdr:rowOff>109207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58331</xdr:rowOff>
    </xdr:from>
    <xdr:to>
      <xdr:col>55</xdr:col>
      <xdr:colOff>0</xdr:colOff>
      <xdr:row>41</xdr:row>
      <xdr:rowOff>58407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8778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7721</xdr:rowOff>
    </xdr:from>
    <xdr:to>
      <xdr:col>46</xdr:col>
      <xdr:colOff>38100</xdr:colOff>
      <xdr:row>41</xdr:row>
      <xdr:rowOff>109321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58407</xdr:rowOff>
    </xdr:from>
    <xdr:to>
      <xdr:col>50</xdr:col>
      <xdr:colOff>114300</xdr:colOff>
      <xdr:row>41</xdr:row>
      <xdr:rowOff>58521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8785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7760</xdr:rowOff>
    </xdr:from>
    <xdr:to>
      <xdr:col>41</xdr:col>
      <xdr:colOff>101600</xdr:colOff>
      <xdr:row>41</xdr:row>
      <xdr:rowOff>109360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58521</xdr:rowOff>
    </xdr:from>
    <xdr:to>
      <xdr:col>45</xdr:col>
      <xdr:colOff>177800</xdr:colOff>
      <xdr:row>41</xdr:row>
      <xdr:rowOff>58560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8797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7341</xdr:rowOff>
    </xdr:from>
    <xdr:to>
      <xdr:col>36</xdr:col>
      <xdr:colOff>165100</xdr:colOff>
      <xdr:row>41</xdr:row>
      <xdr:rowOff>108941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58141</xdr:rowOff>
    </xdr:from>
    <xdr:to>
      <xdr:col>41</xdr:col>
      <xdr:colOff>50800</xdr:colOff>
      <xdr:row>41</xdr:row>
      <xdr:rowOff>58560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8759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100334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100448</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100487</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100068</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2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117566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7229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66947</xdr:rowOff>
    </xdr:from>
    <xdr:to>
      <xdr:col>19</xdr:col>
      <xdr:colOff>177800</xdr:colOff>
      <xdr:row>62</xdr:row>
      <xdr:rowOff>93073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968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163104</xdr:rowOff>
    </xdr:from>
    <xdr:to>
      <xdr:col>10</xdr:col>
      <xdr:colOff>165100</xdr:colOff>
      <xdr:row>62</xdr:row>
      <xdr:rowOff>93254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42454</xdr:rowOff>
    </xdr:from>
    <xdr:to>
      <xdr:col>15</xdr:col>
      <xdr:colOff>50800</xdr:colOff>
      <xdr:row>62</xdr:row>
      <xdr:rowOff>66947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723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42454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478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84381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162868</xdr:rowOff>
    </xdr:from>
    <xdr:to>
      <xdr:col>55</xdr:col>
      <xdr:colOff>50800</xdr:colOff>
      <xdr:row>62</xdr:row>
      <xdr:rowOff>93018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14295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7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163044</xdr:rowOff>
    </xdr:from>
    <xdr:to>
      <xdr:col>50</xdr:col>
      <xdr:colOff>165100</xdr:colOff>
      <xdr:row>62</xdr:row>
      <xdr:rowOff>93194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42218</xdr:rowOff>
    </xdr:from>
    <xdr:to>
      <xdr:col>55</xdr:col>
      <xdr:colOff>0</xdr:colOff>
      <xdr:row>62</xdr:row>
      <xdr:rowOff>42394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672118"/>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163258</xdr:rowOff>
    </xdr:from>
    <xdr:to>
      <xdr:col>46</xdr:col>
      <xdr:colOff>38100</xdr:colOff>
      <xdr:row>62</xdr:row>
      <xdr:rowOff>93408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42394</xdr:rowOff>
    </xdr:from>
    <xdr:to>
      <xdr:col>50</xdr:col>
      <xdr:colOff>114300</xdr:colOff>
      <xdr:row>62</xdr:row>
      <xdr:rowOff>42608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672294"/>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163349</xdr:rowOff>
    </xdr:from>
    <xdr:to>
      <xdr:col>41</xdr:col>
      <xdr:colOff>101600</xdr:colOff>
      <xdr:row>62</xdr:row>
      <xdr:rowOff>93499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42608</xdr:rowOff>
    </xdr:from>
    <xdr:to>
      <xdr:col>45</xdr:col>
      <xdr:colOff>177800</xdr:colOff>
      <xdr:row>62</xdr:row>
      <xdr:rowOff>42699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67250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162306</xdr:rowOff>
    </xdr:from>
    <xdr:to>
      <xdr:col>36</xdr:col>
      <xdr:colOff>165100</xdr:colOff>
      <xdr:row>62</xdr:row>
      <xdr:rowOff>92456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41656</xdr:rowOff>
    </xdr:from>
    <xdr:to>
      <xdr:col>41</xdr:col>
      <xdr:colOff>50800</xdr:colOff>
      <xdr:row>62</xdr:row>
      <xdr:rowOff>42699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67155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109721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39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109935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3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110026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39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108983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3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74947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66675</xdr:rowOff>
    </xdr:from>
    <xdr:to>
      <xdr:col>24</xdr:col>
      <xdr:colOff>63500</xdr:colOff>
      <xdr:row>81</xdr:row>
      <xdr:rowOff>102870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9541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66675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91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28575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87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74930</xdr:rowOff>
    </xdr:from>
    <xdr:to>
      <xdr:col>6</xdr:col>
      <xdr:colOff>38100</xdr:colOff>
      <xdr:row>81</xdr:row>
      <xdr:rowOff>5080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125730</xdr:rowOff>
    </xdr:from>
    <xdr:to>
      <xdr:col>10</xdr:col>
      <xdr:colOff>114300</xdr:colOff>
      <xdr:row>80</xdr:row>
      <xdr:rowOff>163830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84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21607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38736</xdr:rowOff>
    </xdr:from>
    <xdr:to>
      <xdr:col>55</xdr:col>
      <xdr:colOff>50800</xdr:colOff>
      <xdr:row>86</xdr:row>
      <xdr:rowOff>140336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125113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38736</xdr:rowOff>
    </xdr:from>
    <xdr:to>
      <xdr:col>50</xdr:col>
      <xdr:colOff>165100</xdr:colOff>
      <xdr:row>86</xdr:row>
      <xdr:rowOff>140336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89536</xdr:rowOff>
    </xdr:from>
    <xdr:to>
      <xdr:col>55</xdr:col>
      <xdr:colOff>0</xdr:colOff>
      <xdr:row>86</xdr:row>
      <xdr:rowOff>89536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83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38736</xdr:rowOff>
    </xdr:from>
    <xdr:to>
      <xdr:col>46</xdr:col>
      <xdr:colOff>38100</xdr:colOff>
      <xdr:row>86</xdr:row>
      <xdr:rowOff>140336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89536</xdr:rowOff>
    </xdr:from>
    <xdr:to>
      <xdr:col>50</xdr:col>
      <xdr:colOff>114300</xdr:colOff>
      <xdr:row>86</xdr:row>
      <xdr:rowOff>89536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38736</xdr:rowOff>
    </xdr:from>
    <xdr:to>
      <xdr:col>41</xdr:col>
      <xdr:colOff>101600</xdr:colOff>
      <xdr:row>86</xdr:row>
      <xdr:rowOff>140336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89536</xdr:rowOff>
    </xdr:from>
    <xdr:to>
      <xdr:col>45</xdr:col>
      <xdr:colOff>177800</xdr:colOff>
      <xdr:row>86</xdr:row>
      <xdr:rowOff>89536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38736</xdr:rowOff>
    </xdr:from>
    <xdr:to>
      <xdr:col>36</xdr:col>
      <xdr:colOff>165100</xdr:colOff>
      <xdr:row>86</xdr:row>
      <xdr:rowOff>140336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89536</xdr:rowOff>
    </xdr:from>
    <xdr:to>
      <xdr:col>41</xdr:col>
      <xdr:colOff>50800</xdr:colOff>
      <xdr:row>86</xdr:row>
      <xdr:rowOff>89536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131463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131463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131463</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131463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161925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637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121920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59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28575</xdr:rowOff>
    </xdr:from>
    <xdr:to>
      <xdr:col>76</xdr:col>
      <xdr:colOff>114300</xdr:colOff>
      <xdr:row>38</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3703300" y="6543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103505</xdr:rowOff>
    </xdr:from>
    <xdr:to>
      <xdr:col>67</xdr:col>
      <xdr:colOff>101600</xdr:colOff>
      <xdr:row>38</xdr:row>
      <xdr:rowOff>33655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154305</xdr:rowOff>
    </xdr:from>
    <xdr:to>
      <xdr:col>71</xdr:col>
      <xdr:colOff>177800</xdr:colOff>
      <xdr:row>38</xdr:row>
      <xdr:rowOff>28575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14300" y="6497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24782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90187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67310</xdr:rowOff>
    </xdr:from>
    <xdr:to>
      <xdr:col>112</xdr:col>
      <xdr:colOff>38100</xdr:colOff>
      <xdr:row>39</xdr:row>
      <xdr:rowOff>168910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118110</xdr:rowOff>
    </xdr:from>
    <xdr:to>
      <xdr:col>116</xdr:col>
      <xdr:colOff>63500</xdr:colOff>
      <xdr:row>39</xdr:row>
      <xdr:rowOff>118110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118110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118110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118110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13987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13987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65405</xdr:rowOff>
    </xdr:from>
    <xdr:to>
      <xdr:col>85</xdr:col>
      <xdr:colOff>177800</xdr:colOff>
      <xdr:row>63</xdr:row>
      <xdr:rowOff>167005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151782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78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97155</xdr:rowOff>
    </xdr:from>
    <xdr:to>
      <xdr:col>85</xdr:col>
      <xdr:colOff>127000</xdr:colOff>
      <xdr:row>63</xdr:row>
      <xdr:rowOff>116205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8985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21590</xdr:rowOff>
    </xdr:from>
    <xdr:to>
      <xdr:col>76</xdr:col>
      <xdr:colOff>165100</xdr:colOff>
      <xdr:row>63</xdr:row>
      <xdr:rowOff>123190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72390</xdr:rowOff>
    </xdr:from>
    <xdr:to>
      <xdr:col>81</xdr:col>
      <xdr:colOff>50800</xdr:colOff>
      <xdr:row>63</xdr:row>
      <xdr:rowOff>97155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873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45720</xdr:rowOff>
    </xdr:from>
    <xdr:to>
      <xdr:col>76</xdr:col>
      <xdr:colOff>114300</xdr:colOff>
      <xdr:row>63</xdr:row>
      <xdr:rowOff>72390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847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137795</xdr:rowOff>
    </xdr:from>
    <xdr:to>
      <xdr:col>67</xdr:col>
      <xdr:colOff>101600</xdr:colOff>
      <xdr:row>63</xdr:row>
      <xdr:rowOff>67945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17145</xdr:rowOff>
    </xdr:from>
    <xdr:to>
      <xdr:col>71</xdr:col>
      <xdr:colOff>177800</xdr:colOff>
      <xdr:row>63</xdr:row>
      <xdr:rowOff>45720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818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139082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114317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59072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148539</xdr:rowOff>
    </xdr:from>
    <xdr:to>
      <xdr:col>116</xdr:col>
      <xdr:colOff>114300</xdr:colOff>
      <xdr:row>64</xdr:row>
      <xdr:rowOff>78689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9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63466</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8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148996</xdr:rowOff>
    </xdr:from>
    <xdr:to>
      <xdr:col>112</xdr:col>
      <xdr:colOff>38100</xdr:colOff>
      <xdr:row>64</xdr:row>
      <xdr:rowOff>79146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95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27889</xdr:rowOff>
    </xdr:from>
    <xdr:to>
      <xdr:col>116</xdr:col>
      <xdr:colOff>63500</xdr:colOff>
      <xdr:row>64</xdr:row>
      <xdr:rowOff>28346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100068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148996</xdr:rowOff>
    </xdr:from>
    <xdr:to>
      <xdr:col>107</xdr:col>
      <xdr:colOff>101600</xdr:colOff>
      <xdr:row>64</xdr:row>
      <xdr:rowOff>79146</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95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28346</xdr:rowOff>
    </xdr:from>
    <xdr:to>
      <xdr:col>111</xdr:col>
      <xdr:colOff>177800</xdr:colOff>
      <xdr:row>64</xdr:row>
      <xdr:rowOff>28346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0434300" y="11001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149454</xdr:rowOff>
    </xdr:from>
    <xdr:to>
      <xdr:col>102</xdr:col>
      <xdr:colOff>165100</xdr:colOff>
      <xdr:row>64</xdr:row>
      <xdr:rowOff>79604</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9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28346</xdr:rowOff>
    </xdr:from>
    <xdr:to>
      <xdr:col>107</xdr:col>
      <xdr:colOff>50800</xdr:colOff>
      <xdr:row>64</xdr:row>
      <xdr:rowOff>28804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110011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148082</xdr:rowOff>
    </xdr:from>
    <xdr:to>
      <xdr:col>98</xdr:col>
      <xdr:colOff>38100</xdr:colOff>
      <xdr:row>64</xdr:row>
      <xdr:rowOff>78232</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27432</xdr:rowOff>
    </xdr:from>
    <xdr:to>
      <xdr:col>102</xdr:col>
      <xdr:colOff>114300</xdr:colOff>
      <xdr:row>64</xdr:row>
      <xdr:rowOff>28804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656300" y="1100023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70273</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10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70273</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10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70731</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104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69359</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127726</xdr:rowOff>
    </xdr:from>
    <xdr:to>
      <xdr:col>85</xdr:col>
      <xdr:colOff>177800</xdr:colOff>
      <xdr:row>84</xdr:row>
      <xdr:rowOff>57876</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106153</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91802</xdr:rowOff>
    </xdr:from>
    <xdr:to>
      <xdr:col>81</xdr:col>
      <xdr:colOff>101600</xdr:colOff>
      <xdr:row>84</xdr:row>
      <xdr:rowOff>21952</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142602</xdr:rowOff>
    </xdr:from>
    <xdr:to>
      <xdr:col>85</xdr:col>
      <xdr:colOff>127000</xdr:colOff>
      <xdr:row>84</xdr:row>
      <xdr:rowOff>7076</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37295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105048</xdr:rowOff>
    </xdr:from>
    <xdr:to>
      <xdr:col>81</xdr:col>
      <xdr:colOff>50800</xdr:colOff>
      <xdr:row>83</xdr:row>
      <xdr:rowOff>142602</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43353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18324</xdr:rowOff>
    </xdr:from>
    <xdr:to>
      <xdr:col>72</xdr:col>
      <xdr:colOff>38100</xdr:colOff>
      <xdr:row>83</xdr:row>
      <xdr:rowOff>119924</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69124</xdr:rowOff>
    </xdr:from>
    <xdr:to>
      <xdr:col>76</xdr:col>
      <xdr:colOff>114300</xdr:colOff>
      <xdr:row>83</xdr:row>
      <xdr:rowOff>105048</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2994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152219</xdr:rowOff>
    </xdr:from>
    <xdr:to>
      <xdr:col>67</xdr:col>
      <xdr:colOff>101600</xdr:colOff>
      <xdr:row>83</xdr:row>
      <xdr:rowOff>82369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31569</xdr:rowOff>
    </xdr:from>
    <xdr:to>
      <xdr:col>71</xdr:col>
      <xdr:colOff>177800</xdr:colOff>
      <xdr:row>83</xdr:row>
      <xdr:rowOff>69124</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2619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13079</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111051</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63500</xdr:rowOff>
    </xdr:from>
    <xdr:to>
      <xdr:col>98</xdr:col>
      <xdr:colOff>38100</xdr:colOff>
      <xdr:row>81</xdr:row>
      <xdr:rowOff>165100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114300</xdr:rowOff>
    </xdr:from>
    <xdr:to>
      <xdr:col>102</xdr:col>
      <xdr:colOff>114300</xdr:colOff>
      <xdr:row>81</xdr:row>
      <xdr:rowOff>133350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00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10177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17780</xdr:rowOff>
    </xdr:from>
    <xdr:to>
      <xdr:col>85</xdr:col>
      <xdr:colOff>177800</xdr:colOff>
      <xdr:row>106</xdr:row>
      <xdr:rowOff>119380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167657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68580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204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97789</xdr:rowOff>
    </xdr:from>
    <xdr:to>
      <xdr:col>76</xdr:col>
      <xdr:colOff>165100</xdr:colOff>
      <xdr:row>106</xdr:row>
      <xdr:rowOff>27939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148589</xdr:rowOff>
    </xdr:from>
    <xdr:to>
      <xdr:col>81</xdr:col>
      <xdr:colOff>50800</xdr:colOff>
      <xdr:row>106</xdr:row>
      <xdr:rowOff>30480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150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110489</xdr:rowOff>
    </xdr:from>
    <xdr:to>
      <xdr:col>76</xdr:col>
      <xdr:colOff>114300</xdr:colOff>
      <xdr:row>105</xdr:row>
      <xdr:rowOff>148589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112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21589</xdr:rowOff>
    </xdr:from>
    <xdr:to>
      <xdr:col>67</xdr:col>
      <xdr:colOff>101600</xdr:colOff>
      <xdr:row>105</xdr:row>
      <xdr:rowOff>123189</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72389</xdr:rowOff>
    </xdr:from>
    <xdr:to>
      <xdr:col>71</xdr:col>
      <xdr:colOff>177800</xdr:colOff>
      <xdr:row>105</xdr:row>
      <xdr:rowOff>110489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8074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19066</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152416</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103124</xdr:rowOff>
    </xdr:from>
    <xdr:to>
      <xdr:col>116</xdr:col>
      <xdr:colOff>114300</xdr:colOff>
      <xdr:row>107</xdr:row>
      <xdr:rowOff>33274</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126001</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153924</xdr:rowOff>
    </xdr:from>
    <xdr:to>
      <xdr:col>116</xdr:col>
      <xdr:colOff>63500</xdr:colOff>
      <xdr:row>106</xdr:row>
      <xdr:rowOff>153924</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21323300" y="1832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119126</xdr:rowOff>
    </xdr:from>
    <xdr:to>
      <xdr:col>107</xdr:col>
      <xdr:colOff>101600</xdr:colOff>
      <xdr:row>107</xdr:row>
      <xdr:rowOff>49276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153924</xdr:rowOff>
    </xdr:from>
    <xdr:to>
      <xdr:col>111</xdr:col>
      <xdr:colOff>177800</xdr:colOff>
      <xdr:row>106</xdr:row>
      <xdr:rowOff>169926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0434300" y="1832762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169926</xdr:rowOff>
    </xdr:from>
    <xdr:to>
      <xdr:col>107</xdr:col>
      <xdr:colOff>50800</xdr:colOff>
      <xdr:row>106</xdr:row>
      <xdr:rowOff>169926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9545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169926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8656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49801</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65803</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63516</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類似団体と比較すると、特に橋梁、学校施設及び児童館の有形固定資産減価償却率が高くなっている。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なお、橋梁においては幹線道路の大規模なもの以外に、改修等ができていない小規模な橋が多数存在し、架設年度が不明のものもある。</a:t>
          </a:r>
        </a:p>
        <a:p>
          <a:r>
            <a:rPr kumimoji="1" lang="ja-JP" altLang="en-US" sz="1300">
              <a:latin typeface="ＭＳ Ｐゴシック" panose="020B0600070205080204" pitchFamily="50" charset="-128"/>
              <a:ea typeface="ＭＳ Ｐゴシック" panose="020B0600070205080204" pitchFamily="50" charset="-128"/>
            </a:rPr>
            <a:t>これらの有形固定資産は今後も除却の対象となる方針がないことから、個別施設計画を策定し、計画的な修繕、改修等を行っている。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125004</xdr:rowOff>
    </xdr:from>
    <xdr:to>
      <xdr:col>24</xdr:col>
      <xdr:colOff>114300</xdr:colOff>
      <xdr:row>41</xdr:row>
      <xdr:rowOff>55154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103431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4354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995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23767</xdr:rowOff>
    </xdr:from>
    <xdr:to>
      <xdr:col>10</xdr:col>
      <xdr:colOff>165100</xdr:colOff>
      <xdr:row>40</xdr:row>
      <xdr:rowOff>125367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74567</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325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41910</xdr:rowOff>
    </xdr:from>
    <xdr:to>
      <xdr:col>10</xdr:col>
      <xdr:colOff>114300</xdr:colOff>
      <xdr:row>40</xdr:row>
      <xdr:rowOff>74567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999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40</xdr:row>
      <xdr:rowOff>165100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702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702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114300</xdr:rowOff>
    </xdr:from>
    <xdr:to>
      <xdr:col>41</xdr:col>
      <xdr:colOff>101600</xdr:colOff>
      <xdr:row>41</xdr:row>
      <xdr:rowOff>44450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165100</xdr:rowOff>
    </xdr:from>
    <xdr:to>
      <xdr:col>45</xdr:col>
      <xdr:colOff>177800</xdr:colOff>
      <xdr:row>40</xdr:row>
      <xdr:rowOff>165100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02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114300</xdr:rowOff>
    </xdr:from>
    <xdr:to>
      <xdr:col>36</xdr:col>
      <xdr:colOff>165100</xdr:colOff>
      <xdr:row>41</xdr:row>
      <xdr:rowOff>44450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165100</xdr:rowOff>
    </xdr:from>
    <xdr:to>
      <xdr:col>41</xdr:col>
      <xdr:colOff>50800</xdr:colOff>
      <xdr:row>40</xdr:row>
      <xdr:rowOff>165100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02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35577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35577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35577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10160</xdr:rowOff>
    </xdr:from>
    <xdr:to>
      <xdr:col>20</xdr:col>
      <xdr:colOff>38100</xdr:colOff>
      <xdr:row>64</xdr:row>
      <xdr:rowOff>111760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60960</xdr:rowOff>
    </xdr:from>
    <xdr:to>
      <xdr:col>24</xdr:col>
      <xdr:colOff>63500</xdr:colOff>
      <xdr:row>64</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1033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145415</xdr:rowOff>
    </xdr:from>
    <xdr:to>
      <xdr:col>15</xdr:col>
      <xdr:colOff>101600</xdr:colOff>
      <xdr:row>64</xdr:row>
      <xdr:rowOff>75565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24765</xdr:rowOff>
    </xdr:from>
    <xdr:to>
      <xdr:col>19</xdr:col>
      <xdr:colOff>177800</xdr:colOff>
      <xdr:row>64</xdr:row>
      <xdr:rowOff>60960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997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111125</xdr:rowOff>
    </xdr:from>
    <xdr:to>
      <xdr:col>10</xdr:col>
      <xdr:colOff>165100</xdr:colOff>
      <xdr:row>64</xdr:row>
      <xdr:rowOff>41275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161925</xdr:rowOff>
    </xdr:from>
    <xdr:to>
      <xdr:col>15</xdr:col>
      <xdr:colOff>50800</xdr:colOff>
      <xdr:row>64</xdr:row>
      <xdr:rowOff>24765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9632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76835</xdr:rowOff>
    </xdr:from>
    <xdr:to>
      <xdr:col>6</xdr:col>
      <xdr:colOff>38100</xdr:colOff>
      <xdr:row>64</xdr:row>
      <xdr:rowOff>6985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127635</xdr:rowOff>
    </xdr:from>
    <xdr:to>
      <xdr:col>10</xdr:col>
      <xdr:colOff>114300</xdr:colOff>
      <xdr:row>63</xdr:row>
      <xdr:rowOff>161925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928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102887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66692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32402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169562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73025</xdr:rowOff>
    </xdr:from>
    <xdr:to>
      <xdr:col>55</xdr:col>
      <xdr:colOff>50800</xdr:colOff>
      <xdr:row>64</xdr:row>
      <xdr:rowOff>3175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159402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73025</xdr:rowOff>
    </xdr:from>
    <xdr:to>
      <xdr:col>50</xdr:col>
      <xdr:colOff>165100</xdr:colOff>
      <xdr:row>64</xdr:row>
      <xdr:rowOff>3175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123825</xdr:rowOff>
    </xdr:from>
    <xdr:to>
      <xdr:col>55</xdr:col>
      <xdr:colOff>0</xdr:colOff>
      <xdr:row>63</xdr:row>
      <xdr:rowOff>123825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25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73025</xdr:rowOff>
    </xdr:from>
    <xdr:to>
      <xdr:col>46</xdr:col>
      <xdr:colOff>38100</xdr:colOff>
      <xdr:row>64</xdr:row>
      <xdr:rowOff>3175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123825</xdr:rowOff>
    </xdr:from>
    <xdr:to>
      <xdr:col>50</xdr:col>
      <xdr:colOff>114300</xdr:colOff>
      <xdr:row>63</xdr:row>
      <xdr:rowOff>123825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925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73025</xdr:rowOff>
    </xdr:from>
    <xdr:to>
      <xdr:col>41</xdr:col>
      <xdr:colOff>101600</xdr:colOff>
      <xdr:row>64</xdr:row>
      <xdr:rowOff>3175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123825</xdr:rowOff>
    </xdr:from>
    <xdr:to>
      <xdr:col>45</xdr:col>
      <xdr:colOff>177800</xdr:colOff>
      <xdr:row>63</xdr:row>
      <xdr:rowOff>123825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925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73025</xdr:rowOff>
    </xdr:from>
    <xdr:to>
      <xdr:col>36</xdr:col>
      <xdr:colOff>165100</xdr:colOff>
      <xdr:row>64</xdr:row>
      <xdr:rowOff>3175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123825</xdr:rowOff>
    </xdr:from>
    <xdr:to>
      <xdr:col>41</xdr:col>
      <xdr:colOff>50800</xdr:colOff>
      <xdr:row>63</xdr:row>
      <xdr:rowOff>123825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25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165752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165752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0000000-0008-0000-0F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00000000-0008-0000-0F00-000041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00000000-0008-0000-0F00-000043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0000000-0008-0000-0F00-00004501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0000000-0008-0000-0F00-000051010000}"/>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13335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5481300" y="66694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4592300" y="669988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149225</xdr:rowOff>
    </xdr:from>
    <xdr:to>
      <xdr:col>72</xdr:col>
      <xdr:colOff>38100</xdr:colOff>
      <xdr:row>39</xdr:row>
      <xdr:rowOff>79375</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3652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28575</xdr:rowOff>
    </xdr:from>
    <xdr:to>
      <xdr:col>76</xdr:col>
      <xdr:colOff>114300</xdr:colOff>
      <xdr:row>39</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3703300" y="6715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130175</xdr:rowOff>
    </xdr:from>
    <xdr:to>
      <xdr:col>67</xdr:col>
      <xdr:colOff>101600</xdr:colOff>
      <xdr:row>39</xdr:row>
      <xdr:rowOff>60325</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xdr:rowOff>
    </xdr:from>
    <xdr:to>
      <xdr:col>71</xdr:col>
      <xdr:colOff>177800</xdr:colOff>
      <xdr:row>39</xdr:row>
      <xdr:rowOff>28575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814300" y="6696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70502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3500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51452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2611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00000000-0008-0000-0F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378" name="【一般廃棄物処理施設】&#10;一人当たり有形固定資産（償却資産）額最小値テキスト">
          <a:extLst>
            <a:ext uri="{FF2B5EF4-FFF2-40B4-BE49-F238E27FC236}">
              <a16:creationId xmlns:a16="http://schemas.microsoft.com/office/drawing/2014/main" id="{00000000-0008-0000-0F00-00007A01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00000000-0008-0000-0F00-00007C01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382" name="【一般廃棄物処理施設】&#10;一人当たり有形固定資産（償却資産）額平均値テキスト">
          <a:extLst>
            <a:ext uri="{FF2B5EF4-FFF2-40B4-BE49-F238E27FC236}">
              <a16:creationId xmlns:a16="http://schemas.microsoft.com/office/drawing/2014/main" id="{00000000-0008-0000-0F00-00007E01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121589</xdr:rowOff>
    </xdr:from>
    <xdr:to>
      <xdr:col>116</xdr:col>
      <xdr:colOff>114300</xdr:colOff>
      <xdr:row>42</xdr:row>
      <xdr:rowOff>51739</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2110700" y="7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36516</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00000000-0008-0000-0F00-00008A010000}"/>
            </a:ext>
          </a:extLst>
        </xdr:cNvPr>
        <xdr:cNvSpPr txBox="1"/>
      </xdr:nvSpPr>
      <xdr:spPr>
        <a:xfrm>
          <a:off x="22199600" y="70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94369</xdr:rowOff>
    </xdr:from>
    <xdr:to>
      <xdr:col>112</xdr:col>
      <xdr:colOff>38100</xdr:colOff>
      <xdr:row>42</xdr:row>
      <xdr:rowOff>24519</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71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145169</xdr:rowOff>
    </xdr:from>
    <xdr:to>
      <xdr:col>116</xdr:col>
      <xdr:colOff>63500</xdr:colOff>
      <xdr:row>42</xdr:row>
      <xdr:rowOff>939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21323300" y="7174619"/>
          <a:ext cx="8382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78456</xdr:rowOff>
    </xdr:from>
    <xdr:to>
      <xdr:col>107</xdr:col>
      <xdr:colOff>101600</xdr:colOff>
      <xdr:row>42</xdr:row>
      <xdr:rowOff>8606</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0383500" y="71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129256</xdr:rowOff>
    </xdr:from>
    <xdr:to>
      <xdr:col>111</xdr:col>
      <xdr:colOff>177800</xdr:colOff>
      <xdr:row>41</xdr:row>
      <xdr:rowOff>145169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20434300" y="7158706"/>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71476</xdr:rowOff>
    </xdr:from>
    <xdr:to>
      <xdr:col>102</xdr:col>
      <xdr:colOff>165100</xdr:colOff>
      <xdr:row>42</xdr:row>
      <xdr:rowOff>1626</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9494500" y="71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122276</xdr:rowOff>
    </xdr:from>
    <xdr:to>
      <xdr:col>107</xdr:col>
      <xdr:colOff>50800</xdr:colOff>
      <xdr:row>41</xdr:row>
      <xdr:rowOff>129256</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9545300" y="7151726"/>
          <a:ext cx="889000" cy="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71451</xdr:rowOff>
    </xdr:from>
    <xdr:to>
      <xdr:col>98</xdr:col>
      <xdr:colOff>38100</xdr:colOff>
      <xdr:row>42</xdr:row>
      <xdr:rowOff>1601</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8605500" y="71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122251</xdr:rowOff>
    </xdr:from>
    <xdr:to>
      <xdr:col>102</xdr:col>
      <xdr:colOff>114300</xdr:colOff>
      <xdr:row>41</xdr:row>
      <xdr:rowOff>122276</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8656300" y="715170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03" name="n_1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04" name="n_2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05" name="n_3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15646</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21043411" y="72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171183</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20167111" y="72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164203</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9278111" y="719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164178</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8389111" y="71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0000000-0008-0000-0F00-0000B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00000000-0008-0000-0F00-0000B5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00000000-0008-0000-0F00-0000B7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0000000-0008-0000-0F00-0000B901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6268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81115</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00000000-0008-0000-0F00-0000C5010000}"/>
            </a:ext>
          </a:extLst>
        </xdr:cNvPr>
        <xdr:cNvSpPr txBox="1"/>
      </xdr:nvSpPr>
      <xdr:spPr>
        <a:xfrm>
          <a:off x="163576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58601</xdr:rowOff>
    </xdr:from>
    <xdr:to>
      <xdr:col>81</xdr:col>
      <xdr:colOff>101600</xdr:colOff>
      <xdr:row>60</xdr:row>
      <xdr:rowOff>160201</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5430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60</xdr:row>
      <xdr:rowOff>153488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5481300" y="103964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109401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4592300" y="1035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141877</xdr:rowOff>
    </xdr:from>
    <xdr:to>
      <xdr:col>72</xdr:col>
      <xdr:colOff>38100</xdr:colOff>
      <xdr:row>60</xdr:row>
      <xdr:rowOff>72027</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3652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21227</xdr:rowOff>
    </xdr:from>
    <xdr:to>
      <xdr:col>76</xdr:col>
      <xdr:colOff>114300</xdr:colOff>
      <xdr:row>60</xdr:row>
      <xdr:rowOff>65315</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3703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21227</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814300" y="102641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151328</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52660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63154</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3500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00000000-0008-0000-0F00-0000D501000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00000000-0008-0000-0F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00000000-0008-0000-0F00-0000EC01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00000000-0008-0000-0F00-0000EE01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00000000-0008-0000-0F00-0000F001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81805</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00000000-0008-0000-0F00-0000FC010000}"/>
            </a:ext>
          </a:extLst>
        </xdr:cNvPr>
        <xdr:cNvSpPr txBox="1"/>
      </xdr:nvSpPr>
      <xdr:spPr>
        <a:xfrm>
          <a:off x="22199600" y="105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109728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1323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109728</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0434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9494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109728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9545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8605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109728</xdr:rowOff>
    </xdr:from>
    <xdr:to>
      <xdr:col>102</xdr:col>
      <xdr:colOff>114300</xdr:colOff>
      <xdr:row>62</xdr:row>
      <xdr:rowOff>109728</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656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517" name="n_1aveValue【保健センター・保健所】&#10;一人当たり面積">
          <a:extLst>
            <a:ext uri="{FF2B5EF4-FFF2-40B4-BE49-F238E27FC236}">
              <a16:creationId xmlns:a16="http://schemas.microsoft.com/office/drawing/2014/main" id="{00000000-0008-0000-0F00-00000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18" name="n_2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519" name="n_3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20" name="n_4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5605</xdr:rowOff>
    </xdr:from>
    <xdr:ext cx="469744" cy="259045"/>
    <xdr:sp macro="" textlink="">
      <xdr:nvSpPr>
        <xdr:cNvPr id="521" name="n_1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210757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522" name="n_2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523" name="n_3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5605</xdr:rowOff>
    </xdr:from>
    <xdr:ext cx="469744" cy="259045"/>
    <xdr:sp macro="" textlink="">
      <xdr:nvSpPr>
        <xdr:cNvPr id="524" name="n_4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18421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00000000-0008-0000-0F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00000000-0008-0000-0F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00000000-0008-0000-0F00-00002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0000000-0008-0000-0F00-00002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42818</xdr:rowOff>
    </xdr:from>
    <xdr:to>
      <xdr:col>85</xdr:col>
      <xdr:colOff>177800</xdr:colOff>
      <xdr:row>83</xdr:row>
      <xdr:rowOff>144418</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6268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65695</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00000000-0008-0000-0F00-000037020000}"/>
            </a:ext>
          </a:extLst>
        </xdr:cNvPr>
        <xdr:cNvSpPr txBox="1"/>
      </xdr:nvSpPr>
      <xdr:spPr>
        <a:xfrm>
          <a:off x="16357600" y="1412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xdr:rowOff>
    </xdr:from>
    <xdr:to>
      <xdr:col>81</xdr:col>
      <xdr:colOff>101600</xdr:colOff>
      <xdr:row>83</xdr:row>
      <xdr:rowOff>116658</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93618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5481300" y="1429620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41366</xdr:rowOff>
    </xdr:from>
    <xdr:to>
      <xdr:col>81</xdr:col>
      <xdr:colOff>50800</xdr:colOff>
      <xdr:row>83</xdr:row>
      <xdr:rowOff>65858</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4592300" y="142717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41366</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3703300" y="142325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153851</xdr:rowOff>
    </xdr:from>
    <xdr:to>
      <xdr:col>67</xdr:col>
      <xdr:colOff>101600</xdr:colOff>
      <xdr:row>84</xdr:row>
      <xdr:rowOff>84001</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2763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84</xdr:row>
      <xdr:rowOff>33201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2814300" y="1423252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576" name="n_1aveValue【消防施設】&#10;有形固定資産減価償却率">
          <a:extLst>
            <a:ext uri="{FF2B5EF4-FFF2-40B4-BE49-F238E27FC236}">
              <a16:creationId xmlns:a16="http://schemas.microsoft.com/office/drawing/2014/main" id="{00000000-0008-0000-0F00-000040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577" name="n_2aveValue【消防施設】&#10;有形固定資産減価償却率">
          <a:extLst>
            <a:ext uri="{FF2B5EF4-FFF2-40B4-BE49-F238E27FC236}">
              <a16:creationId xmlns:a16="http://schemas.microsoft.com/office/drawing/2014/main" id="{00000000-0008-0000-0F00-000041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578" name="n_3aveValue【消防施設】&#10;有形固定資産減価償却率">
          <a:extLst>
            <a:ext uri="{FF2B5EF4-FFF2-40B4-BE49-F238E27FC236}">
              <a16:creationId xmlns:a16="http://schemas.microsoft.com/office/drawing/2014/main" id="{00000000-0008-0000-0F00-000042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579" name="n_4aveValue【消防施設】&#10;有形固定資産減価償却率">
          <a:extLst>
            <a:ext uri="{FF2B5EF4-FFF2-40B4-BE49-F238E27FC236}">
              <a16:creationId xmlns:a16="http://schemas.microsoft.com/office/drawing/2014/main" id="{00000000-0008-0000-0F00-000043020000}"/>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133185</xdr:rowOff>
    </xdr:from>
    <xdr:ext cx="405111" cy="259045"/>
    <xdr:sp macro="" textlink="">
      <xdr:nvSpPr>
        <xdr:cNvPr id="580" name="n_1mainValue【消防施設】&#10;有形固定資産減価償却率">
          <a:extLst>
            <a:ext uri="{FF2B5EF4-FFF2-40B4-BE49-F238E27FC236}">
              <a16:creationId xmlns:a16="http://schemas.microsoft.com/office/drawing/2014/main" id="{00000000-0008-0000-0F00-000044020000}"/>
            </a:ext>
          </a:extLst>
        </xdr:cNvPr>
        <xdr:cNvSpPr txBox="1"/>
      </xdr:nvSpPr>
      <xdr:spPr>
        <a:xfrm>
          <a:off x="152660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108693</xdr:rowOff>
    </xdr:from>
    <xdr:ext cx="405111" cy="259045"/>
    <xdr:sp macro="" textlink="">
      <xdr:nvSpPr>
        <xdr:cNvPr id="581" name="n_2mainValue【消防施設】&#10;有形固定資産減価償却率">
          <a:extLst>
            <a:ext uri="{FF2B5EF4-FFF2-40B4-BE49-F238E27FC236}">
              <a16:creationId xmlns:a16="http://schemas.microsoft.com/office/drawing/2014/main" id="{00000000-0008-0000-0F00-000045020000}"/>
            </a:ext>
          </a:extLst>
        </xdr:cNvPr>
        <xdr:cNvSpPr txBox="1"/>
      </xdr:nvSpPr>
      <xdr:spPr>
        <a:xfrm>
          <a:off x="14389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582" name="n_3mainValue【消防施設】&#10;有形固定資産減価償却率">
          <a:extLst>
            <a:ext uri="{FF2B5EF4-FFF2-40B4-BE49-F238E27FC236}">
              <a16:creationId xmlns:a16="http://schemas.microsoft.com/office/drawing/2014/main" id="{00000000-0008-0000-0F00-000046020000}"/>
            </a:ext>
          </a:extLst>
        </xdr:cNvPr>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75128</xdr:rowOff>
    </xdr:from>
    <xdr:ext cx="405111" cy="259045"/>
    <xdr:sp macro="" textlink="">
      <xdr:nvSpPr>
        <xdr:cNvPr id="583" name="n_4mainValue【消防施設】&#10;有形固定資産減価償却率">
          <a:extLst>
            <a:ext uri="{FF2B5EF4-FFF2-40B4-BE49-F238E27FC236}">
              <a16:creationId xmlns:a16="http://schemas.microsoft.com/office/drawing/2014/main" id="{00000000-0008-0000-0F00-000047020000}"/>
            </a:ext>
          </a:extLst>
        </xdr:cNvPr>
        <xdr:cNvSpPr txBox="1"/>
      </xdr:nvSpPr>
      <xdr:spPr>
        <a:xfrm>
          <a:off x="12611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F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F00-00005E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F00-000060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F00-00006202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F00-00006E020000}"/>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0434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31242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9545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54102</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8656300" y="14604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31" name="n_1aveValue【消防施設】&#10;一人当たり面積">
          <a:extLst>
            <a:ext uri="{FF2B5EF4-FFF2-40B4-BE49-F238E27FC236}">
              <a16:creationId xmlns:a16="http://schemas.microsoft.com/office/drawing/2014/main" id="{00000000-0008-0000-0F00-000077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632" name="n_2aveValue【消防施設】&#10;一人当たり面積">
          <a:extLst>
            <a:ext uri="{FF2B5EF4-FFF2-40B4-BE49-F238E27FC236}">
              <a16:creationId xmlns:a16="http://schemas.microsoft.com/office/drawing/2014/main" id="{00000000-0008-0000-0F00-00007802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3" name="n_3aveValue【消防施設】&#10;一人当たり面積">
          <a:extLst>
            <a:ext uri="{FF2B5EF4-FFF2-40B4-BE49-F238E27FC236}">
              <a16:creationId xmlns:a16="http://schemas.microsoft.com/office/drawing/2014/main" id="{00000000-0008-0000-0F00-000079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34" name="n_4aveValue【消防施設】&#10;一人当たり面積">
          <a:extLst>
            <a:ext uri="{FF2B5EF4-FFF2-40B4-BE49-F238E27FC236}">
              <a16:creationId xmlns:a16="http://schemas.microsoft.com/office/drawing/2014/main" id="{00000000-0008-0000-0F00-00007A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635" name="n_1mainValue【消防施設】&#10;一人当たり面積">
          <a:extLst>
            <a:ext uri="{FF2B5EF4-FFF2-40B4-BE49-F238E27FC236}">
              <a16:creationId xmlns:a16="http://schemas.microsoft.com/office/drawing/2014/main" id="{00000000-0008-0000-0F00-00007B020000}"/>
            </a:ext>
          </a:extLst>
        </xdr:cNvPr>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636" name="n_2mainValue【消防施設】&#10;一人当たり面積">
          <a:extLst>
            <a:ext uri="{FF2B5EF4-FFF2-40B4-BE49-F238E27FC236}">
              <a16:creationId xmlns:a16="http://schemas.microsoft.com/office/drawing/2014/main" id="{00000000-0008-0000-0F00-00007C020000}"/>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637" name="n_3mainValue【消防施設】&#10;一人当たり面積">
          <a:extLst>
            <a:ext uri="{FF2B5EF4-FFF2-40B4-BE49-F238E27FC236}">
              <a16:creationId xmlns:a16="http://schemas.microsoft.com/office/drawing/2014/main" id="{00000000-0008-0000-0F00-00007D020000}"/>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638" name="n_4mainValue【消防施設】&#10;一人当たり面積">
          <a:extLst>
            <a:ext uri="{FF2B5EF4-FFF2-40B4-BE49-F238E27FC236}">
              <a16:creationId xmlns:a16="http://schemas.microsoft.com/office/drawing/2014/main" id="{00000000-0008-0000-0F00-00007E020000}"/>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F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5" name="【庁舎】&#10;有形固定資産減価償却率最小値テキスト">
          <a:extLst>
            <a:ext uri="{FF2B5EF4-FFF2-40B4-BE49-F238E27FC236}">
              <a16:creationId xmlns:a16="http://schemas.microsoft.com/office/drawing/2014/main" id="{00000000-0008-0000-0F00-000099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7" name="【庁舎】&#10;有形固定資産減価償却率最大値テキスト">
          <a:extLst>
            <a:ext uri="{FF2B5EF4-FFF2-40B4-BE49-F238E27FC236}">
              <a16:creationId xmlns:a16="http://schemas.microsoft.com/office/drawing/2014/main" id="{00000000-0008-0000-0F00-00009B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F00-00009D02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F00-0000A9020000}"/>
            </a:ext>
          </a:extLst>
        </xdr:cNvPr>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81099</xdr:rowOff>
    </xdr:from>
    <xdr:to>
      <xdr:col>85</xdr:col>
      <xdr:colOff>127000</xdr:colOff>
      <xdr:row>105</xdr:row>
      <xdr:rowOff>107224</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5481300" y="180833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81099</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4592300" y="180555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53339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3703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76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170906</xdr:rowOff>
    </xdr:from>
    <xdr:to>
      <xdr:col>71</xdr:col>
      <xdr:colOff>177800</xdr:colOff>
      <xdr:row>105</xdr:row>
      <xdr:rowOff>27214</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814300" y="180017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F00-0000B302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F00-0000B402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F00-0000B502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123026</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F00-0000B6020000}"/>
            </a:ext>
          </a:extLst>
        </xdr:cNvPr>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F00-0000B702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F00-0000B8020000}"/>
            </a:ext>
          </a:extLst>
        </xdr:cNvPr>
        <xdr:cNvSpPr txBox="1"/>
      </xdr:nvSpPr>
      <xdr:spPr>
        <a:xfrm>
          <a:off x="13500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41383</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F00-0000B9020000}"/>
            </a:ext>
          </a:extLst>
        </xdr:cNvPr>
        <xdr:cNvSpPr txBox="1"/>
      </xdr:nvSpPr>
      <xdr:spPr>
        <a:xfrm>
          <a:off x="12611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F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24" name="【庁舎】&#10;一人当たり面積最小値テキスト">
          <a:extLst>
            <a:ext uri="{FF2B5EF4-FFF2-40B4-BE49-F238E27FC236}">
              <a16:creationId xmlns:a16="http://schemas.microsoft.com/office/drawing/2014/main" id="{00000000-0008-0000-0F00-0000D402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6" name="【庁舎】&#10;一人当たり面積最大値テキスト">
          <a:extLst>
            <a:ext uri="{FF2B5EF4-FFF2-40B4-BE49-F238E27FC236}">
              <a16:creationId xmlns:a16="http://schemas.microsoft.com/office/drawing/2014/main" id="{00000000-0008-0000-0F00-0000D602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728" name="【庁舎】&#10;一人当たり面積平均値テキスト">
          <a:extLst>
            <a:ext uri="{FF2B5EF4-FFF2-40B4-BE49-F238E27FC236}">
              <a16:creationId xmlns:a16="http://schemas.microsoft.com/office/drawing/2014/main" id="{00000000-0008-0000-0F00-0000D802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740" name="【庁舎】&#10;一人当たり面積該当値テキスト">
          <a:extLst>
            <a:ext uri="{FF2B5EF4-FFF2-40B4-BE49-F238E27FC236}">
              <a16:creationId xmlns:a16="http://schemas.microsoft.com/office/drawing/2014/main" id="{00000000-0008-0000-0F00-0000E4020000}"/>
            </a:ext>
          </a:extLst>
        </xdr:cNvPr>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148045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20434300" y="1832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9494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106</xdr:row>
      <xdr:rowOff>148045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9545300" y="1832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148045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656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49" name="n_1aveValue【庁舎】&#10;一人当たり面積">
          <a:extLst>
            <a:ext uri="{FF2B5EF4-FFF2-40B4-BE49-F238E27FC236}">
              <a16:creationId xmlns:a16="http://schemas.microsoft.com/office/drawing/2014/main" id="{00000000-0008-0000-0F00-0000ED02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750" name="n_2aveValue【庁舎】&#10;一人当たり面積">
          <a:extLst>
            <a:ext uri="{FF2B5EF4-FFF2-40B4-BE49-F238E27FC236}">
              <a16:creationId xmlns:a16="http://schemas.microsoft.com/office/drawing/2014/main" id="{00000000-0008-0000-0F00-0000EE02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751" name="n_3aveValue【庁舎】&#10;一人当たり面積">
          <a:extLst>
            <a:ext uri="{FF2B5EF4-FFF2-40B4-BE49-F238E27FC236}">
              <a16:creationId xmlns:a16="http://schemas.microsoft.com/office/drawing/2014/main" id="{00000000-0008-0000-0F00-0000EF02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2" name="n_4aveValue【庁舎】&#10;一人当たり面積">
          <a:extLst>
            <a:ext uri="{FF2B5EF4-FFF2-40B4-BE49-F238E27FC236}">
              <a16:creationId xmlns:a16="http://schemas.microsoft.com/office/drawing/2014/main" id="{00000000-0008-0000-0F00-0000F002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753" name="n_1mainValue【庁舎】&#10;一人当たり面積">
          <a:extLst>
            <a:ext uri="{FF2B5EF4-FFF2-40B4-BE49-F238E27FC236}">
              <a16:creationId xmlns:a16="http://schemas.microsoft.com/office/drawing/2014/main" id="{00000000-0008-0000-0F00-0000F1020000}"/>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754" name="n_2mainValue【庁舎】&#10;一人当たり面積">
          <a:extLst>
            <a:ext uri="{FF2B5EF4-FFF2-40B4-BE49-F238E27FC236}">
              <a16:creationId xmlns:a16="http://schemas.microsoft.com/office/drawing/2014/main" id="{00000000-0008-0000-0F00-0000F2020000}"/>
            </a:ext>
          </a:extLst>
        </xdr:cNvPr>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18522</xdr:rowOff>
    </xdr:from>
    <xdr:ext cx="469744" cy="259045"/>
    <xdr:sp macro="" textlink="">
      <xdr:nvSpPr>
        <xdr:cNvPr id="755" name="n_3mainValue【庁舎】&#10;一人当たり面積">
          <a:extLst>
            <a:ext uri="{FF2B5EF4-FFF2-40B4-BE49-F238E27FC236}">
              <a16:creationId xmlns:a16="http://schemas.microsoft.com/office/drawing/2014/main" id="{00000000-0008-0000-0F00-0000F3020000}"/>
            </a:ext>
          </a:extLst>
        </xdr:cNvPr>
        <xdr:cNvSpPr txBox="1"/>
      </xdr:nvSpPr>
      <xdr:spPr>
        <a:xfrm>
          <a:off x="19310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756" name="n_4mainValue【庁舎】&#10;一人当たり面積">
          <a:extLst>
            <a:ext uri="{FF2B5EF4-FFF2-40B4-BE49-F238E27FC236}">
              <a16:creationId xmlns:a16="http://schemas.microsoft.com/office/drawing/2014/main" id="{00000000-0008-0000-0F00-0000F4020000}"/>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図書館や体育館・プールの類型において、有形固定資産減価償却率が類似団体内平均と比べ非常に高くなっている。</a:t>
          </a:r>
        </a:p>
        <a:p>
          <a:r>
            <a:rPr kumimoji="1" lang="ja-JP" altLang="en-US" sz="1300">
              <a:latin typeface="ＭＳ Ｐゴシック" panose="020B0600070205080204" pitchFamily="50" charset="-128"/>
              <a:ea typeface="ＭＳ Ｐゴシック" panose="020B0600070205080204" pitchFamily="50" charset="-128"/>
            </a:rPr>
            <a:t>これは、多くの施設が供用開始から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年以上経過している中、施設の建替えを行わず、改修等を行い使用しているためである。</a:t>
          </a:r>
        </a:p>
        <a:p>
          <a:r>
            <a:rPr kumimoji="1" lang="ja-JP" altLang="en-US" sz="1300">
              <a:latin typeface="ＭＳ Ｐゴシック" panose="020B0600070205080204" pitchFamily="50" charset="-128"/>
              <a:ea typeface="ＭＳ Ｐゴシック" panose="020B0600070205080204" pitchFamily="50" charset="-128"/>
            </a:rPr>
            <a:t>策定した個別施設計画に基づき、引き続き計画的な施設の修繕や改修等を行っていく。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令和</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5</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は、地方消費税交付金や固定資産税等の増収により基準財政収入額が増加したものの、社会福祉費や高齢者保健福祉費などの費目で基準財政需要額が増加したほか、臨時財政対策債の圧縮により振替相当額が減少したことで、結果として振替後需要額は一層の増加となり、財政力指数は</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0.03</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基準財政需要額において、引き続き、高齢者保健福祉費などの社会保障関係経費などが増加する状況が続くと見込まれるため、歳入確保を中心とした財政基盤の強化と行財政運営の効率化に努める。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扶助費、人件費、公債費といった義務的経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が著しく増加したことにより、１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．４ポイント上昇した。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今後は、社会保障関連経費や、三郷駅周辺まちづくり事業など大型の普通建設事業による公債費の増加により、比率の上昇が見込まれるため、行政改革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などの取組による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財政構造の健全化・弾力性の確保に努める。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71120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6200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160782</xdr:rowOff>
    </xdr:from>
    <xdr:to>
      <xdr:col>19</xdr:col>
      <xdr:colOff>133350</xdr:colOff>
      <xdr:row>61</xdr:row>
      <xdr:rowOff>3556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0488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160782</xdr:rowOff>
    </xdr:from>
    <xdr:to>
      <xdr:col>15</xdr:col>
      <xdr:colOff>82550</xdr:colOff>
      <xdr:row>60</xdr:row>
      <xdr:rowOff>126746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0488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61</xdr:row>
      <xdr:rowOff>119380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1374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109982</xdr:rowOff>
    </xdr:from>
    <xdr:to>
      <xdr:col>15</xdr:col>
      <xdr:colOff>133350</xdr:colOff>
      <xdr:row>59</xdr:row>
      <xdr:rowOff>40132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50309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75946</xdr:rowOff>
    </xdr:from>
    <xdr:to>
      <xdr:col>11</xdr:col>
      <xdr:colOff>82550</xdr:colOff>
      <xdr:row>61</xdr:row>
      <xdr:rowOff>6096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人件費、物件費については、類似団体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平均、全国平均、愛知県平均の全てにおいて下回っている。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新型コロナワクチン接種事業費の減少などによるものである。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今後も、内部管理経費の見直しや、事業の統廃合等を図り、コスト削減に努める。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54871</xdr:rowOff>
    </xdr:from>
    <xdr:to>
      <xdr:col>23</xdr:col>
      <xdr:colOff>133350</xdr:colOff>
      <xdr:row>82</xdr:row>
      <xdr:rowOff>109820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13771"/>
          <a:ext cx="838200" cy="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57931</xdr:rowOff>
    </xdr:from>
    <xdr:to>
      <xdr:col>19</xdr:col>
      <xdr:colOff>133350</xdr:colOff>
      <xdr:row>82</xdr:row>
      <xdr:rowOff>109820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6831"/>
          <a:ext cx="889000" cy="5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132620</xdr:rowOff>
    </xdr:from>
    <xdr:to>
      <xdr:col>15</xdr:col>
      <xdr:colOff>82550</xdr:colOff>
      <xdr:row>82</xdr:row>
      <xdr:rowOff>57931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0070"/>
          <a:ext cx="889000" cy="9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62739</xdr:rowOff>
    </xdr:from>
    <xdr:to>
      <xdr:col>11</xdr:col>
      <xdr:colOff>31750</xdr:colOff>
      <xdr:row>81</xdr:row>
      <xdr:rowOff>132620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0189"/>
          <a:ext cx="889000" cy="6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4071</xdr:rowOff>
    </xdr:from>
    <xdr:to>
      <xdr:col>23</xdr:col>
      <xdr:colOff>184150</xdr:colOff>
      <xdr:row>82</xdr:row>
      <xdr:rowOff>105671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20598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59020</xdr:rowOff>
    </xdr:from>
    <xdr:to>
      <xdr:col>19</xdr:col>
      <xdr:colOff>184150</xdr:colOff>
      <xdr:row>82</xdr:row>
      <xdr:rowOff>160620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170797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7131</xdr:rowOff>
    </xdr:from>
    <xdr:to>
      <xdr:col>15</xdr:col>
      <xdr:colOff>133350</xdr:colOff>
      <xdr:row>82</xdr:row>
      <xdr:rowOff>108731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118908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81820</xdr:rowOff>
    </xdr:from>
    <xdr:to>
      <xdr:col>11</xdr:col>
      <xdr:colOff>82550</xdr:colOff>
      <xdr:row>82</xdr:row>
      <xdr:rowOff>11970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22147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11939</xdr:rowOff>
    </xdr:from>
    <xdr:to>
      <xdr:col>7</xdr:col>
      <xdr:colOff>31750</xdr:colOff>
      <xdr:row>81</xdr:row>
      <xdr:rowOff>113539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123716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ラスパイレス指数については、昇任・昇格の抑制等、給与の適正化に係る対応を行っており、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を下回る数値となっている。令和２年度には、等級別基準職務表の見直しを行い、令和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日時点の数値は</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今後も、先を見据えた長期的な給与の適正化に係る対応を継続していく。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92075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251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121709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2565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平均より上回っているが、愛知県市町村及び全国市町村平均と比べると下回っている。限られた職員による効率的な運営を行っていると認識しているが、育児休業者の増加により、その代替職員として任期付職員を雇用するなどの措置も必要と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今後も行政サービスの提供体制を工夫し、最適な組織規模で効率的・効果的な行政運営を行うよう努める。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129434</xdr:rowOff>
    </xdr:from>
    <xdr:to>
      <xdr:col>81</xdr:col>
      <xdr:colOff>44450</xdr:colOff>
      <xdr:row>61</xdr:row>
      <xdr:rowOff>157586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8788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125413</xdr:rowOff>
    </xdr:from>
    <xdr:to>
      <xdr:col>77</xdr:col>
      <xdr:colOff>44450</xdr:colOff>
      <xdr:row>61</xdr:row>
      <xdr:rowOff>129434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386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125413</xdr:rowOff>
    </xdr:from>
    <xdr:to>
      <xdr:col>72</xdr:col>
      <xdr:colOff>203200</xdr:colOff>
      <xdr:row>61</xdr:row>
      <xdr:rowOff>125413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3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125413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617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106786</xdr:rowOff>
    </xdr:from>
    <xdr:to>
      <xdr:col>81</xdr:col>
      <xdr:colOff>95250</xdr:colOff>
      <xdr:row>62</xdr:row>
      <xdr:rowOff>36936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78863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3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78634</xdr:rowOff>
    </xdr:from>
    <xdr:to>
      <xdr:col>77</xdr:col>
      <xdr:colOff>95250</xdr:colOff>
      <xdr:row>62</xdr:row>
      <xdr:rowOff>8784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165011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2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74613</xdr:rowOff>
    </xdr:from>
    <xdr:to>
      <xdr:col>73</xdr:col>
      <xdr:colOff>44450</xdr:colOff>
      <xdr:row>62</xdr:row>
      <xdr:rowOff>4763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160990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74613</xdr:rowOff>
    </xdr:from>
    <xdr:to>
      <xdr:col>68</xdr:col>
      <xdr:colOff>203200</xdr:colOff>
      <xdr:row>62</xdr:row>
      <xdr:rowOff>4763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160990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52494</xdr:rowOff>
    </xdr:from>
    <xdr:to>
      <xdr:col>64</xdr:col>
      <xdr:colOff>152400</xdr:colOff>
      <xdr:row>61</xdr:row>
      <xdr:rowOff>154094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138871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内平均、全国平均、愛知県平均の全てにおいて下回っている。令和５年度は、旭中学校大規模改造事業等の元金償還が開始した一方、過去に発行した地方債の償還が進んだことによる、公害防止事業債償還費の減少などにより、令和４年度と同程度の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今後は、三郷駅周辺まちづくり事業など大型の普通建設事業への地方債の活用による地方債残高の上昇が見込まれるため、世代間の負担の公平化に留意しながら、適切な地方債の発行管理に努める。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14394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7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14394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39</xdr:row>
      <xdr:rowOff>169756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39</xdr:row>
      <xdr:rowOff>169756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56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コロナ感染症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縮小による公立陶生病院への負担金の減少や過去の大型事業（旭中学校大規模改造事業など）の元金償還開始、臨財債発行額減少などにより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、将来負担額が減少し、充当可能財源等を下回っており、令和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年度は将来負担比率が発生していない。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三郷駅周辺まちづくり事業など大型の普通建設事業への地方債の活用による地方債残高の上昇が見込まれるため、適正な市債発行、公営企業での独立採算制の確保に努めるとともに、将来負担比率の動向に留意し、健全な財政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130326</xdr:rowOff>
    </xdr:from>
    <xdr:to>
      <xdr:col>68</xdr:col>
      <xdr:colOff>152400</xdr:colOff>
      <xdr:row>13</xdr:row>
      <xdr:rowOff>138369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3591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87569</xdr:rowOff>
    </xdr:from>
    <xdr:to>
      <xdr:col>68</xdr:col>
      <xdr:colOff>203200</xdr:colOff>
      <xdr:row>14</xdr:row>
      <xdr:rowOff>17719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27896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8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79526</xdr:rowOff>
    </xdr:from>
    <xdr:to>
      <xdr:col>64</xdr:col>
      <xdr:colOff>152400</xdr:colOff>
      <xdr:row>14</xdr:row>
      <xdr:rowOff>9676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19853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人件費に係る経常収支比率は、令和４年度と比べ０．４ポイント上昇したものの、全国平均、愛知県平均は下回っている。</a:t>
          </a:r>
        </a:p>
        <a:p>
          <a:r>
            <a:rPr kumimoji="1" lang="ja-JP" altLang="en-US" sz="1300">
              <a:latin typeface="ＭＳ Ｐゴシック" panose="020B0600070205080204" pitchFamily="50" charset="-128"/>
              <a:ea typeface="ＭＳ Ｐゴシック" panose="020B0600070205080204" pitchFamily="50" charset="-128"/>
            </a:rPr>
            <a:t>令和４年度を上回った主な要因は、基本給や期末手当、退職手当組合負担金などが増加したためである。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今後は、行政サービスを維持しつつ、内部事務の見直しを進めるとともに、定員適正化計画に基づき職員数及び給与の適正化を進め、人件費の抑制に努める。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71483</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4368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131899</xdr:rowOff>
    </xdr:from>
    <xdr:to>
      <xdr:col>19</xdr:col>
      <xdr:colOff>187325</xdr:colOff>
      <xdr:row>36</xdr:row>
      <xdr:rowOff>71483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264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131899</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2649"/>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8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20683</xdr:rowOff>
    </xdr:from>
    <xdr:to>
      <xdr:col>20</xdr:col>
      <xdr:colOff>38100</xdr:colOff>
      <xdr:row>36</xdr:row>
      <xdr:rowOff>122283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107060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81099</xdr:rowOff>
    </xdr:from>
    <xdr:to>
      <xdr:col>15</xdr:col>
      <xdr:colOff>149225</xdr:colOff>
      <xdr:row>36</xdr:row>
      <xdr:rowOff>11249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21426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物件費に係る経常収支比率は、令和４年度と同程度の比率であり、類似団体内平均の値を３．７ポイント上回る結果となった。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今後も、物価高騰等による経費の増加が見込まれるが、内部管理経費の見直しや事業の統廃合等を図り、物件費の削減に努める。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10414</xdr:rowOff>
    </xdr:from>
    <xdr:to>
      <xdr:col>82</xdr:col>
      <xdr:colOff>107950</xdr:colOff>
      <xdr:row>19</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67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19</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4850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17272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26416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03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131064</xdr:rowOff>
    </xdr:from>
    <xdr:to>
      <xdr:col>78</xdr:col>
      <xdr:colOff>120650</xdr:colOff>
      <xdr:row>19</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扶助費に係る経常収支比率は、令和４年度と比べ１．１ポイント上昇したものの、類似団体内平均、全国平均、愛知県平均を下回っている。</a:t>
          </a:r>
        </a:p>
        <a:p>
          <a:r>
            <a:rPr kumimoji="1" lang="ja-JP" altLang="en-US" sz="1300">
              <a:latin typeface="ＭＳ Ｐゴシック" panose="020B0600070205080204" pitchFamily="50" charset="-128"/>
              <a:ea typeface="ＭＳ Ｐゴシック" panose="020B0600070205080204" pitchFamily="50" charset="-128"/>
            </a:rPr>
            <a:t>令和４年度を上回った主な要因は、福祉医療費などが増加したためである。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今後は、高齢化の進展等により、扶助費は確実に増加していくことが見込まれるため、単独事業費の見直しなどにより、扶助費の抑制に努める。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56</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52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168910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72390</xdr:rowOff>
    </xdr:from>
    <xdr:to>
      <xdr:col>20</xdr:col>
      <xdr:colOff>38100</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その他に係る経常収支比率は、令和４年度と比べ０．２ポイント減少し、類似団体内平均、全国平均を下回っている。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令和４年度を下回った主な要因は、経常的な施設修繕料が減少したためである。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今後は、事業の一層の効率化及び適正化を図ることなどにより、比率の抑制に努める。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3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23585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補助費等に係る経常収支比率は、令和４年度と比べ０．３ポイント減少し、類似団体内平均、全国平均、愛知県平均を下回っている。</a:t>
          </a:r>
        </a:p>
        <a:p>
          <a:r>
            <a:rPr kumimoji="1" lang="ja-JP" altLang="en-US" sz="1300">
              <a:latin typeface="ＭＳ Ｐゴシック" panose="020B0600070205080204" pitchFamily="50" charset="-128"/>
              <a:ea typeface="ＭＳ Ｐゴシック" panose="020B0600070205080204" pitchFamily="50" charset="-128"/>
            </a:rPr>
            <a:t>令和４年度を下回った主な要因は、公立陶生病院負担金が減少したためである。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今後も、補助金等の適正な見直しを行い、補助費等の削減に努める。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73660</xdr:rowOff>
    </xdr:from>
    <xdr:to>
      <xdr:col>82</xdr:col>
      <xdr:colOff>107950</xdr:colOff>
      <xdr:row>36</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5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2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85090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22860</xdr:rowOff>
    </xdr:from>
    <xdr:to>
      <xdr:col>82</xdr:col>
      <xdr:colOff>158750</xdr:colOff>
      <xdr:row>36</xdr:row>
      <xdr:rowOff>124460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39387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146067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公債費に係る経常収支比率は、令和４年度と比べ、地方債の償還元金が増加したため、令和４年度と比べ０．４ポイント上昇したものの、類似団体内平均、全国平均を下回っている。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今後は、三郷駅周辺まちづくり事業など大型の普通建設事業への地方債の活用により、数値の上昇が見込まれるため、世代間の負担の公平化に留意し、適切な地方債の発行管理に努める。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27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168911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36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その他に係る経常収支比率は、令和４年度と比べ１．０ポイント上昇したものの、類似団体内平均、愛知県平均を下回っている。</a:t>
          </a:r>
        </a:p>
        <a:p>
          <a:r>
            <a:rPr kumimoji="1" lang="ja-JP" altLang="en-US" sz="1300">
              <a:latin typeface="ＭＳ Ｐゴシック" panose="020B0600070205080204" pitchFamily="50" charset="-128"/>
              <a:ea typeface="ＭＳ Ｐゴシック" panose="020B0600070205080204" pitchFamily="50" charset="-128"/>
            </a:rPr>
            <a:t>令和４年度を上回った主な要因は、扶助費に係る経常収支比率の増加である。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今後も、歳出削減を図るとともに、内部管理費の見直しや事務事業の統廃合を図り、物件費等の削減に努める。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00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18415</xdr:rowOff>
    </xdr:from>
    <xdr:to>
      <xdr:col>78</xdr:col>
      <xdr:colOff>69850</xdr:colOff>
      <xdr:row>76</xdr:row>
      <xdr:rowOff>29845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0571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18415</xdr:rowOff>
    </xdr:from>
    <xdr:to>
      <xdr:col>73</xdr:col>
      <xdr:colOff>180975</xdr:colOff>
      <xdr:row>76</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05715"/>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77</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37186"/>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52722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1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90822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7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139065</xdr:rowOff>
    </xdr:from>
    <xdr:to>
      <xdr:col>74</xdr:col>
      <xdr:colOff>31750</xdr:colOff>
      <xdr:row>74</xdr:row>
      <xdr:rowOff>69215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79392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67962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118821</xdr:rowOff>
    </xdr:from>
    <xdr:to>
      <xdr:col>29</xdr:col>
      <xdr:colOff>127000</xdr:colOff>
      <xdr:row>17</xdr:row>
      <xdr:rowOff>139090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1096"/>
          <a:ext cx="6477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139090</xdr:rowOff>
    </xdr:from>
    <xdr:to>
      <xdr:col>26</xdr:col>
      <xdr:colOff>50800</xdr:colOff>
      <xdr:row>17</xdr:row>
      <xdr:rowOff>150749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1365"/>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150749</xdr:rowOff>
    </xdr:from>
    <xdr:to>
      <xdr:col>22</xdr:col>
      <xdr:colOff>114300</xdr:colOff>
      <xdr:row>18</xdr:row>
      <xdr:rowOff>978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3024"/>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978</xdr:rowOff>
    </xdr:from>
    <xdr:to>
      <xdr:col>18</xdr:col>
      <xdr:colOff>177800</xdr:colOff>
      <xdr:row>18</xdr:row>
      <xdr:rowOff>32766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703"/>
          <a:ext cx="698500" cy="3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68021</xdr:rowOff>
    </xdr:from>
    <xdr:to>
      <xdr:col>29</xdr:col>
      <xdr:colOff>177800</xdr:colOff>
      <xdr:row>17</xdr:row>
      <xdr:rowOff>169621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40098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88290</xdr:rowOff>
    </xdr:from>
    <xdr:to>
      <xdr:col>26</xdr:col>
      <xdr:colOff>101600</xdr:colOff>
      <xdr:row>18</xdr:row>
      <xdr:rowOff>18440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0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99949</xdr:rowOff>
    </xdr:from>
    <xdr:to>
      <xdr:col>22</xdr:col>
      <xdr:colOff>165100</xdr:colOff>
      <xdr:row>18</xdr:row>
      <xdr:rowOff>30099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121628</xdr:rowOff>
    </xdr:from>
    <xdr:to>
      <xdr:col>19</xdr:col>
      <xdr:colOff>38100</xdr:colOff>
      <xdr:row>18</xdr:row>
      <xdr:rowOff>51778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153416</xdr:rowOff>
    </xdr:from>
    <xdr:to>
      <xdr:col>15</xdr:col>
      <xdr:colOff>101600</xdr:colOff>
      <xdr:row>18</xdr:row>
      <xdr:rowOff>83566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5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68343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66062</xdr:rowOff>
    </xdr:from>
    <xdr:to>
      <xdr:col>29</xdr:col>
      <xdr:colOff>127000</xdr:colOff>
      <xdr:row>36</xdr:row>
      <xdr:rowOff>83403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19312"/>
          <a:ext cx="647700" cy="17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66062</xdr:rowOff>
    </xdr:from>
    <xdr:to>
      <xdr:col>26</xdr:col>
      <xdr:colOff>50800</xdr:colOff>
      <xdr:row>37</xdr:row>
      <xdr:rowOff>20015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19312"/>
          <a:ext cx="698500" cy="12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106622</xdr:rowOff>
    </xdr:from>
    <xdr:to>
      <xdr:col>22</xdr:col>
      <xdr:colOff>114300</xdr:colOff>
      <xdr:row>37</xdr:row>
      <xdr:rowOff>20015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59872"/>
          <a:ext cx="698500" cy="8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106622</xdr:rowOff>
    </xdr:from>
    <xdr:to>
      <xdr:col>18</xdr:col>
      <xdr:colOff>177800</xdr:colOff>
      <xdr:row>36</xdr:row>
      <xdr:rowOff>141761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59872"/>
          <a:ext cx="698500" cy="3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32603</xdr:rowOff>
    </xdr:from>
    <xdr:to>
      <xdr:col>29</xdr:col>
      <xdr:colOff>177800</xdr:colOff>
      <xdr:row>36</xdr:row>
      <xdr:rowOff>134203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15262</xdr:rowOff>
    </xdr:from>
    <xdr:to>
      <xdr:col>26</xdr:col>
      <xdr:colOff>101600</xdr:colOff>
      <xdr:row>36</xdr:row>
      <xdr:rowOff>116862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68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101639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4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140665</xdr:rowOff>
    </xdr:from>
    <xdr:to>
      <xdr:col>22</xdr:col>
      <xdr:colOff>165100</xdr:colOff>
      <xdr:row>37</xdr:row>
      <xdr:rowOff>70815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55592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55822</xdr:rowOff>
    </xdr:from>
    <xdr:to>
      <xdr:col>19</xdr:col>
      <xdr:colOff>38100</xdr:colOff>
      <xdr:row>36</xdr:row>
      <xdr:rowOff>157422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142199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90961</xdr:rowOff>
    </xdr:from>
    <xdr:to>
      <xdr:col>15</xdr:col>
      <xdr:colOff>101600</xdr:colOff>
      <xdr:row>37</xdr:row>
      <xdr:rowOff>21111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32906</xdr:rowOff>
    </xdr:from>
    <xdr:to>
      <xdr:col>24</xdr:col>
      <xdr:colOff>63500</xdr:colOff>
      <xdr:row>36</xdr:row>
      <xdr:rowOff>72854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5106"/>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72854</xdr:rowOff>
    </xdr:from>
    <xdr:to>
      <xdr:col>19</xdr:col>
      <xdr:colOff>177800</xdr:colOff>
      <xdr:row>36</xdr:row>
      <xdr:rowOff>108496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5054"/>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108496</xdr:rowOff>
    </xdr:from>
    <xdr:to>
      <xdr:col>15</xdr:col>
      <xdr:colOff>50800</xdr:colOff>
      <xdr:row>36</xdr:row>
      <xdr:rowOff>136957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0696"/>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136957</xdr:rowOff>
    </xdr:from>
    <xdr:to>
      <xdr:col>10</xdr:col>
      <xdr:colOff>114300</xdr:colOff>
      <xdr:row>37</xdr:row>
      <xdr:rowOff>113030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9157"/>
          <a:ext cx="889000" cy="1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153556</xdr:rowOff>
    </xdr:from>
    <xdr:to>
      <xdr:col>24</xdr:col>
      <xdr:colOff>114300</xdr:colOff>
      <xdr:row>36</xdr:row>
      <xdr:rowOff>83706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22054</xdr:rowOff>
    </xdr:from>
    <xdr:to>
      <xdr:col>20</xdr:col>
      <xdr:colOff>38100</xdr:colOff>
      <xdr:row>36</xdr:row>
      <xdr:rowOff>123654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140181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57696</xdr:rowOff>
    </xdr:from>
    <xdr:to>
      <xdr:col>15</xdr:col>
      <xdr:colOff>101600</xdr:colOff>
      <xdr:row>36</xdr:row>
      <xdr:rowOff>159296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150423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86157</xdr:rowOff>
    </xdr:from>
    <xdr:to>
      <xdr:col>10</xdr:col>
      <xdr:colOff>165100</xdr:colOff>
      <xdr:row>37</xdr:row>
      <xdr:rowOff>16307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62230</xdr:rowOff>
    </xdr:from>
    <xdr:to>
      <xdr:col>6</xdr:col>
      <xdr:colOff>38100</xdr:colOff>
      <xdr:row>37</xdr:row>
      <xdr:rowOff>163830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154957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122289</xdr:rowOff>
    </xdr:from>
    <xdr:to>
      <xdr:col>24</xdr:col>
      <xdr:colOff>63500</xdr:colOff>
      <xdr:row>57</xdr:row>
      <xdr:rowOff>40563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3489"/>
          <a:ext cx="838200" cy="8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122289</xdr:rowOff>
    </xdr:from>
    <xdr:to>
      <xdr:col>19</xdr:col>
      <xdr:colOff>177800</xdr:colOff>
      <xdr:row>56</xdr:row>
      <xdr:rowOff>164491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3489"/>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164491</xdr:rowOff>
    </xdr:from>
    <xdr:to>
      <xdr:col>15</xdr:col>
      <xdr:colOff>50800</xdr:colOff>
      <xdr:row>57</xdr:row>
      <xdr:rowOff>101029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5691"/>
          <a:ext cx="889000" cy="1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88100</xdr:rowOff>
    </xdr:from>
    <xdr:to>
      <xdr:col>10</xdr:col>
      <xdr:colOff>114300</xdr:colOff>
      <xdr:row>57</xdr:row>
      <xdr:rowOff>101029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0750"/>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161213</xdr:rowOff>
    </xdr:from>
    <xdr:to>
      <xdr:col>24</xdr:col>
      <xdr:colOff>114300</xdr:colOff>
      <xdr:row>57</xdr:row>
      <xdr:rowOff>91363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139640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71489</xdr:rowOff>
    </xdr:from>
    <xdr:to>
      <xdr:col>20</xdr:col>
      <xdr:colOff>38100</xdr:colOff>
      <xdr:row>57</xdr:row>
      <xdr:rowOff>1639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164216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113691</xdr:rowOff>
    </xdr:from>
    <xdr:to>
      <xdr:col>15</xdr:col>
      <xdr:colOff>101600</xdr:colOff>
      <xdr:row>57</xdr:row>
      <xdr:rowOff>43841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34968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50229</xdr:rowOff>
    </xdr:from>
    <xdr:to>
      <xdr:col>10</xdr:col>
      <xdr:colOff>165100</xdr:colOff>
      <xdr:row>57</xdr:row>
      <xdr:rowOff>151829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142956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37300</xdr:rowOff>
    </xdr:from>
    <xdr:to>
      <xdr:col>6</xdr:col>
      <xdr:colOff>38100</xdr:colOff>
      <xdr:row>57</xdr:row>
      <xdr:rowOff>138900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130027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123507</xdr:rowOff>
    </xdr:from>
    <xdr:to>
      <xdr:col>24</xdr:col>
      <xdr:colOff>63500</xdr:colOff>
      <xdr:row>78</xdr:row>
      <xdr:rowOff>136537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6607"/>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123507</xdr:rowOff>
    </xdr:from>
    <xdr:to>
      <xdr:col>19</xdr:col>
      <xdr:colOff>177800</xdr:colOff>
      <xdr:row>78</xdr:row>
      <xdr:rowOff>149644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660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142176</xdr:rowOff>
    </xdr:from>
    <xdr:to>
      <xdr:col>15</xdr:col>
      <xdr:colOff>50800</xdr:colOff>
      <xdr:row>78</xdr:row>
      <xdr:rowOff>149644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5276"/>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142176</xdr:rowOff>
    </xdr:from>
    <xdr:to>
      <xdr:col>10</xdr:col>
      <xdr:colOff>114300</xdr:colOff>
      <xdr:row>78</xdr:row>
      <xdr:rowOff>155969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5276"/>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85737</xdr:rowOff>
    </xdr:from>
    <xdr:to>
      <xdr:col>24</xdr:col>
      <xdr:colOff>114300</xdr:colOff>
      <xdr:row>79</xdr:row>
      <xdr:rowOff>15887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72707</xdr:rowOff>
    </xdr:from>
    <xdr:to>
      <xdr:col>20</xdr:col>
      <xdr:colOff>38100</xdr:colOff>
      <xdr:row>79</xdr:row>
      <xdr:rowOff>2857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165434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98844</xdr:rowOff>
    </xdr:from>
    <xdr:to>
      <xdr:col>15</xdr:col>
      <xdr:colOff>101600</xdr:colOff>
      <xdr:row>79</xdr:row>
      <xdr:rowOff>28994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91376</xdr:rowOff>
    </xdr:from>
    <xdr:to>
      <xdr:col>10</xdr:col>
      <xdr:colOff>165100</xdr:colOff>
      <xdr:row>79</xdr:row>
      <xdr:rowOff>21526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12653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105169</xdr:rowOff>
    </xdr:from>
    <xdr:to>
      <xdr:col>6</xdr:col>
      <xdr:colOff>38100</xdr:colOff>
      <xdr:row>79</xdr:row>
      <xdr:rowOff>35319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26446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151426</xdr:rowOff>
    </xdr:from>
    <xdr:to>
      <xdr:col>24</xdr:col>
      <xdr:colOff>62865</xdr:colOff>
      <xdr:row>97</xdr:row>
      <xdr:rowOff>164702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3376"/>
          <a:ext cx="1270" cy="104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168529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164702</xdr:rowOff>
    </xdr:from>
    <xdr:to>
      <xdr:col>24</xdr:col>
      <xdr:colOff>152400</xdr:colOff>
      <xdr:row>97</xdr:row>
      <xdr:rowOff>164702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98103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151426</xdr:rowOff>
    </xdr:from>
    <xdr:to>
      <xdr:col>24</xdr:col>
      <xdr:colOff>152400</xdr:colOff>
      <xdr:row>91</xdr:row>
      <xdr:rowOff>151426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164702</xdr:rowOff>
    </xdr:from>
    <xdr:to>
      <xdr:col>24</xdr:col>
      <xdr:colOff>63500</xdr:colOff>
      <xdr:row>98</xdr:row>
      <xdr:rowOff>15106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95352"/>
          <a:ext cx="8382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152209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8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129332</xdr:rowOff>
    </xdr:from>
    <xdr:to>
      <xdr:col>24</xdr:col>
      <xdr:colOff>114300</xdr:colOff>
      <xdr:row>96</xdr:row>
      <xdr:rowOff>59482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100853</xdr:rowOff>
    </xdr:from>
    <xdr:to>
      <xdr:col>19</xdr:col>
      <xdr:colOff>177800</xdr:colOff>
      <xdr:row>98</xdr:row>
      <xdr:rowOff>15106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31503"/>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21036</xdr:rowOff>
    </xdr:from>
    <xdr:to>
      <xdr:col>20</xdr:col>
      <xdr:colOff>38100</xdr:colOff>
      <xdr:row>96</xdr:row>
      <xdr:rowOff>122636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139163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100853</xdr:rowOff>
    </xdr:from>
    <xdr:to>
      <xdr:col>15</xdr:col>
      <xdr:colOff>50800</xdr:colOff>
      <xdr:row>98</xdr:row>
      <xdr:rowOff>100199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1503"/>
          <a:ext cx="889000" cy="17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96314</xdr:rowOff>
    </xdr:from>
    <xdr:to>
      <xdr:col>15</xdr:col>
      <xdr:colOff>101600</xdr:colOff>
      <xdr:row>96</xdr:row>
      <xdr:rowOff>26464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42991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100199</xdr:rowOff>
    </xdr:from>
    <xdr:to>
      <xdr:col>10</xdr:col>
      <xdr:colOff>114300</xdr:colOff>
      <xdr:row>98</xdr:row>
      <xdr:rowOff>130609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02299"/>
          <a:ext cx="889000" cy="3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122779</xdr:rowOff>
    </xdr:from>
    <xdr:to>
      <xdr:col>10</xdr:col>
      <xdr:colOff>165100</xdr:colOff>
      <xdr:row>97</xdr:row>
      <xdr:rowOff>52929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69456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158341</xdr:rowOff>
    </xdr:from>
    <xdr:to>
      <xdr:col>6</xdr:col>
      <xdr:colOff>38100</xdr:colOff>
      <xdr:row>97</xdr:row>
      <xdr:rowOff>88491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105018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113902</xdr:rowOff>
    </xdr:from>
    <xdr:to>
      <xdr:col>24</xdr:col>
      <xdr:colOff>114300</xdr:colOff>
      <xdr:row>98</xdr:row>
      <xdr:rowOff>44052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28829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135756</xdr:rowOff>
    </xdr:from>
    <xdr:to>
      <xdr:col>20</xdr:col>
      <xdr:colOff>38100</xdr:colOff>
      <xdr:row>98</xdr:row>
      <xdr:rowOff>65906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57033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50053</xdr:rowOff>
    </xdr:from>
    <xdr:to>
      <xdr:col>15</xdr:col>
      <xdr:colOff>101600</xdr:colOff>
      <xdr:row>97</xdr:row>
      <xdr:rowOff>151653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142780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49399</xdr:rowOff>
    </xdr:from>
    <xdr:to>
      <xdr:col>10</xdr:col>
      <xdr:colOff>165100</xdr:colOff>
      <xdr:row>98</xdr:row>
      <xdr:rowOff>150999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142126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79809</xdr:rowOff>
    </xdr:from>
    <xdr:to>
      <xdr:col>6</xdr:col>
      <xdr:colOff>38100</xdr:colOff>
      <xdr:row>99</xdr:row>
      <xdr:rowOff>9959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143525</xdr:rowOff>
    </xdr:from>
    <xdr:to>
      <xdr:col>55</xdr:col>
      <xdr:colOff>0</xdr:colOff>
      <xdr:row>38</xdr:row>
      <xdr:rowOff>4011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87175"/>
          <a:ext cx="8382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4011</xdr:rowOff>
    </xdr:from>
    <xdr:to>
      <xdr:col>50</xdr:col>
      <xdr:colOff>114300</xdr:colOff>
      <xdr:row>38</xdr:row>
      <xdr:rowOff>12941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19111"/>
          <a:ext cx="8890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65123</xdr:rowOff>
    </xdr:from>
    <xdr:to>
      <xdr:col>45</xdr:col>
      <xdr:colOff>177800</xdr:colOff>
      <xdr:row>38</xdr:row>
      <xdr:rowOff>12941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722973"/>
          <a:ext cx="889000" cy="80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65123</xdr:rowOff>
    </xdr:from>
    <xdr:to>
      <xdr:col>41</xdr:col>
      <xdr:colOff>50800</xdr:colOff>
      <xdr:row>38</xdr:row>
      <xdr:rowOff>6525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722973"/>
          <a:ext cx="889000" cy="79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92725</xdr:rowOff>
    </xdr:from>
    <xdr:to>
      <xdr:col>55</xdr:col>
      <xdr:colOff>50800</xdr:colOff>
      <xdr:row>38</xdr:row>
      <xdr:rowOff>22875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7652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124661</xdr:rowOff>
    </xdr:from>
    <xdr:to>
      <xdr:col>50</xdr:col>
      <xdr:colOff>165100</xdr:colOff>
      <xdr:row>38</xdr:row>
      <xdr:rowOff>54811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45938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133591</xdr:rowOff>
    </xdr:from>
    <xdr:to>
      <xdr:col>46</xdr:col>
      <xdr:colOff>38100</xdr:colOff>
      <xdr:row>38</xdr:row>
      <xdr:rowOff>63742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7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54868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14323</xdr:rowOff>
    </xdr:from>
    <xdr:to>
      <xdr:col>41</xdr:col>
      <xdr:colOff>101600</xdr:colOff>
      <xdr:row>33</xdr:row>
      <xdr:rowOff>115923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107050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127175</xdr:rowOff>
    </xdr:from>
    <xdr:to>
      <xdr:col>36</xdr:col>
      <xdr:colOff>165100</xdr:colOff>
      <xdr:row>38</xdr:row>
      <xdr:rowOff>57325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48452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105956</xdr:rowOff>
    </xdr:from>
    <xdr:to>
      <xdr:col>55</xdr:col>
      <xdr:colOff>0</xdr:colOff>
      <xdr:row>56</xdr:row>
      <xdr:rowOff>117767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715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117767</xdr:rowOff>
    </xdr:from>
    <xdr:to>
      <xdr:col>50</xdr:col>
      <xdr:colOff>114300</xdr:colOff>
      <xdr:row>56</xdr:row>
      <xdr:rowOff>142469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18967"/>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73228</xdr:rowOff>
    </xdr:from>
    <xdr:to>
      <xdr:col>45</xdr:col>
      <xdr:colOff>177800</xdr:colOff>
      <xdr:row>56</xdr:row>
      <xdr:rowOff>142469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74428"/>
          <a:ext cx="889000" cy="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73228</xdr:rowOff>
    </xdr:from>
    <xdr:to>
      <xdr:col>41</xdr:col>
      <xdr:colOff>50800</xdr:colOff>
      <xdr:row>56</xdr:row>
      <xdr:rowOff>96951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74428"/>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55156</xdr:rowOff>
    </xdr:from>
    <xdr:to>
      <xdr:col>55</xdr:col>
      <xdr:colOff>50800</xdr:colOff>
      <xdr:row>56</xdr:row>
      <xdr:rowOff>156756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33583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66967</xdr:rowOff>
    </xdr:from>
    <xdr:to>
      <xdr:col>50</xdr:col>
      <xdr:colOff>165100</xdr:colOff>
      <xdr:row>56</xdr:row>
      <xdr:rowOff>168567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159694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91669</xdr:rowOff>
    </xdr:from>
    <xdr:to>
      <xdr:col>46</xdr:col>
      <xdr:colOff>38100</xdr:colOff>
      <xdr:row>57</xdr:row>
      <xdr:rowOff>21819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22428</xdr:rowOff>
    </xdr:from>
    <xdr:to>
      <xdr:col>41</xdr:col>
      <xdr:colOff>101600</xdr:colOff>
      <xdr:row>56</xdr:row>
      <xdr:rowOff>124028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115155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46151</xdr:rowOff>
    </xdr:from>
    <xdr:to>
      <xdr:col>36</xdr:col>
      <xdr:colOff>165100</xdr:colOff>
      <xdr:row>56</xdr:row>
      <xdr:rowOff>147751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138878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32429</xdr:rowOff>
    </xdr:from>
    <xdr:to>
      <xdr:col>55</xdr:col>
      <xdr:colOff>0</xdr:colOff>
      <xdr:row>79</xdr:row>
      <xdr:rowOff>43193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6979"/>
          <a:ext cx="8382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18256</xdr:rowOff>
    </xdr:from>
    <xdr:to>
      <xdr:col>50</xdr:col>
      <xdr:colOff>114300</xdr:colOff>
      <xdr:row>79</xdr:row>
      <xdr:rowOff>32429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6280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18256</xdr:rowOff>
    </xdr:from>
    <xdr:to>
      <xdr:col>45</xdr:col>
      <xdr:colOff>177800</xdr:colOff>
      <xdr:row>79</xdr:row>
      <xdr:rowOff>29838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6280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14123</xdr:rowOff>
    </xdr:from>
    <xdr:to>
      <xdr:col>41</xdr:col>
      <xdr:colOff>50800</xdr:colOff>
      <xdr:row>79</xdr:row>
      <xdr:rowOff>29838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58673"/>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163843</xdr:rowOff>
    </xdr:from>
    <xdr:to>
      <xdr:col>55</xdr:col>
      <xdr:colOff>50800</xdr:colOff>
      <xdr:row>79</xdr:row>
      <xdr:rowOff>93993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78770</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1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153079</xdr:rowOff>
    </xdr:from>
    <xdr:to>
      <xdr:col>50</xdr:col>
      <xdr:colOff>165100</xdr:colOff>
      <xdr:row>79</xdr:row>
      <xdr:rowOff>83229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74356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138906</xdr:rowOff>
    </xdr:from>
    <xdr:to>
      <xdr:col>46</xdr:col>
      <xdr:colOff>38100</xdr:colOff>
      <xdr:row>79</xdr:row>
      <xdr:rowOff>69056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60183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150488</xdr:rowOff>
    </xdr:from>
    <xdr:to>
      <xdr:col>41</xdr:col>
      <xdr:colOff>101600</xdr:colOff>
      <xdr:row>79</xdr:row>
      <xdr:rowOff>80638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71765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16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134773</xdr:rowOff>
    </xdr:from>
    <xdr:to>
      <xdr:col>36</xdr:col>
      <xdr:colOff>165100</xdr:colOff>
      <xdr:row>79</xdr:row>
      <xdr:rowOff>64923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56050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0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99614</xdr:rowOff>
    </xdr:from>
    <xdr:to>
      <xdr:col>55</xdr:col>
      <xdr:colOff>0</xdr:colOff>
      <xdr:row>98</xdr:row>
      <xdr:rowOff>12745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30264"/>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143342</xdr:rowOff>
    </xdr:from>
    <xdr:to>
      <xdr:col>50</xdr:col>
      <xdr:colOff>114300</xdr:colOff>
      <xdr:row>98</xdr:row>
      <xdr:rowOff>12745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73992"/>
          <a:ext cx="889000" cy="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163964</xdr:rowOff>
    </xdr:from>
    <xdr:to>
      <xdr:col>45</xdr:col>
      <xdr:colOff>177800</xdr:colOff>
      <xdr:row>97</xdr:row>
      <xdr:rowOff>143342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23164"/>
          <a:ext cx="889000" cy="1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163964</xdr:rowOff>
    </xdr:from>
    <xdr:to>
      <xdr:col>41</xdr:col>
      <xdr:colOff>50800</xdr:colOff>
      <xdr:row>97</xdr:row>
      <xdr:rowOff>78973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23164"/>
          <a:ext cx="8890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48814</xdr:rowOff>
    </xdr:from>
    <xdr:to>
      <xdr:col>55</xdr:col>
      <xdr:colOff>50800</xdr:colOff>
      <xdr:row>97</xdr:row>
      <xdr:rowOff>150414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27241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133395</xdr:rowOff>
    </xdr:from>
    <xdr:to>
      <xdr:col>50</xdr:col>
      <xdr:colOff>165100</xdr:colOff>
      <xdr:row>98</xdr:row>
      <xdr:rowOff>63545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54672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92542</xdr:rowOff>
    </xdr:from>
    <xdr:to>
      <xdr:col>46</xdr:col>
      <xdr:colOff>38100</xdr:colOff>
      <xdr:row>98</xdr:row>
      <xdr:rowOff>22692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113164</xdr:rowOff>
    </xdr:from>
    <xdr:to>
      <xdr:col>41</xdr:col>
      <xdr:colOff>101600</xdr:colOff>
      <xdr:row>97</xdr:row>
      <xdr:rowOff>43314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59841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28173</xdr:rowOff>
    </xdr:from>
    <xdr:to>
      <xdr:col>36</xdr:col>
      <xdr:colOff>165100</xdr:colOff>
      <xdr:row>97</xdr:row>
      <xdr:rowOff>129773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139609</xdr:rowOff>
    </xdr:from>
    <xdr:to>
      <xdr:col>85</xdr:col>
      <xdr:colOff>127000</xdr:colOff>
      <xdr:row>38</xdr:row>
      <xdr:rowOff>139654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709"/>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139609</xdr:rowOff>
    </xdr:from>
    <xdr:to>
      <xdr:col>81</xdr:col>
      <xdr:colOff>50800</xdr:colOff>
      <xdr:row>38</xdr:row>
      <xdr:rowOff>139654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470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139380</xdr:rowOff>
    </xdr:from>
    <xdr:to>
      <xdr:col>76</xdr:col>
      <xdr:colOff>114300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4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139380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88854</xdr:rowOff>
    </xdr:from>
    <xdr:to>
      <xdr:col>85</xdr:col>
      <xdr:colOff>177800</xdr:colOff>
      <xdr:row>39</xdr:row>
      <xdr:rowOff>19004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88809</xdr:rowOff>
    </xdr:from>
    <xdr:to>
      <xdr:col>81</xdr:col>
      <xdr:colOff>101600</xdr:colOff>
      <xdr:row>39</xdr:row>
      <xdr:rowOff>18959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10086</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88854</xdr:rowOff>
    </xdr:from>
    <xdr:to>
      <xdr:col>76</xdr:col>
      <xdr:colOff>165100</xdr:colOff>
      <xdr:row>39</xdr:row>
      <xdr:rowOff>19004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10131</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88580</xdr:rowOff>
    </xdr:from>
    <xdr:to>
      <xdr:col>72</xdr:col>
      <xdr:colOff>38100</xdr:colOff>
      <xdr:row>39</xdr:row>
      <xdr:rowOff>18730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9857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22149</xdr:rowOff>
    </xdr:from>
    <xdr:to>
      <xdr:col>85</xdr:col>
      <xdr:colOff>127000</xdr:colOff>
      <xdr:row>77</xdr:row>
      <xdr:rowOff>68783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23799"/>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22149</xdr:rowOff>
    </xdr:from>
    <xdr:to>
      <xdr:col>81</xdr:col>
      <xdr:colOff>50800</xdr:colOff>
      <xdr:row>77</xdr:row>
      <xdr:rowOff>105714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23799"/>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105714</xdr:rowOff>
    </xdr:from>
    <xdr:to>
      <xdr:col>76</xdr:col>
      <xdr:colOff>114300</xdr:colOff>
      <xdr:row>77</xdr:row>
      <xdr:rowOff>117069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07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117069</xdr:rowOff>
    </xdr:from>
    <xdr:to>
      <xdr:col>71</xdr:col>
      <xdr:colOff>177800</xdr:colOff>
      <xdr:row>77</xdr:row>
      <xdr:rowOff>126161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18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17983</xdr:rowOff>
    </xdr:from>
    <xdr:to>
      <xdr:col>85</xdr:col>
      <xdr:colOff>177800</xdr:colOff>
      <xdr:row>77</xdr:row>
      <xdr:rowOff>119583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167860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142799</xdr:rowOff>
    </xdr:from>
    <xdr:to>
      <xdr:col>81</xdr:col>
      <xdr:colOff>101600</xdr:colOff>
      <xdr:row>77</xdr:row>
      <xdr:rowOff>72949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64076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54914</xdr:rowOff>
    </xdr:from>
    <xdr:to>
      <xdr:col>76</xdr:col>
      <xdr:colOff>165100</xdr:colOff>
      <xdr:row>77</xdr:row>
      <xdr:rowOff>156514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147641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66269</xdr:rowOff>
    </xdr:from>
    <xdr:to>
      <xdr:col>72</xdr:col>
      <xdr:colOff>38100</xdr:colOff>
      <xdr:row>77</xdr:row>
      <xdr:rowOff>167869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158996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75361</xdr:rowOff>
    </xdr:from>
    <xdr:to>
      <xdr:col>67</xdr:col>
      <xdr:colOff>101600</xdr:colOff>
      <xdr:row>78</xdr:row>
      <xdr:rowOff>5511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168088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47117</xdr:rowOff>
    </xdr:from>
    <xdr:to>
      <xdr:col>85</xdr:col>
      <xdr:colOff>127000</xdr:colOff>
      <xdr:row>98</xdr:row>
      <xdr:rowOff>48451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9217"/>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21039</xdr:rowOff>
    </xdr:from>
    <xdr:to>
      <xdr:col>81</xdr:col>
      <xdr:colOff>50800</xdr:colOff>
      <xdr:row>98</xdr:row>
      <xdr:rowOff>47117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23139"/>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21039</xdr:rowOff>
    </xdr:from>
    <xdr:to>
      <xdr:col>76</xdr:col>
      <xdr:colOff>114300</xdr:colOff>
      <xdr:row>98</xdr:row>
      <xdr:rowOff>64015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3139"/>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64015</xdr:rowOff>
    </xdr:from>
    <xdr:to>
      <xdr:col>71</xdr:col>
      <xdr:colOff>177800</xdr:colOff>
      <xdr:row>98</xdr:row>
      <xdr:rowOff>106042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6115"/>
          <a:ext cx="889000" cy="4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169101</xdr:rowOff>
    </xdr:from>
    <xdr:to>
      <xdr:col>85</xdr:col>
      <xdr:colOff>177800</xdr:colOff>
      <xdr:row>98</xdr:row>
      <xdr:rowOff>99251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84028</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167767</xdr:rowOff>
    </xdr:from>
    <xdr:to>
      <xdr:col>81</xdr:col>
      <xdr:colOff>101600</xdr:colOff>
      <xdr:row>98</xdr:row>
      <xdr:rowOff>97917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89044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141689</xdr:rowOff>
    </xdr:from>
    <xdr:to>
      <xdr:col>76</xdr:col>
      <xdr:colOff>165100</xdr:colOff>
      <xdr:row>98</xdr:row>
      <xdr:rowOff>71839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13215</xdr:rowOff>
    </xdr:from>
    <xdr:to>
      <xdr:col>72</xdr:col>
      <xdr:colOff>38100</xdr:colOff>
      <xdr:row>98</xdr:row>
      <xdr:rowOff>114815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105942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0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55242</xdr:rowOff>
    </xdr:from>
    <xdr:to>
      <xdr:col>67</xdr:col>
      <xdr:colOff>101600</xdr:colOff>
      <xdr:row>98</xdr:row>
      <xdr:rowOff>156842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147969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5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11176</xdr:rowOff>
    </xdr:from>
    <xdr:to>
      <xdr:col>116</xdr:col>
      <xdr:colOff>63500</xdr:colOff>
      <xdr:row>38</xdr:row>
      <xdr:rowOff>61468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5262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150495</xdr:rowOff>
    </xdr:from>
    <xdr:to>
      <xdr:col>111</xdr:col>
      <xdr:colOff>177800</xdr:colOff>
      <xdr:row>38</xdr:row>
      <xdr:rowOff>11176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494145"/>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150495</xdr:rowOff>
    </xdr:from>
    <xdr:to>
      <xdr:col>107</xdr:col>
      <xdr:colOff>50800</xdr:colOff>
      <xdr:row>38</xdr:row>
      <xdr:rowOff>1905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494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133096</xdr:rowOff>
    </xdr:from>
    <xdr:to>
      <xdr:col>102</xdr:col>
      <xdr:colOff>114300</xdr:colOff>
      <xdr:row>38</xdr:row>
      <xdr:rowOff>1905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476746"/>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10668</xdr:rowOff>
    </xdr:from>
    <xdr:to>
      <xdr:col>116</xdr:col>
      <xdr:colOff>114300</xdr:colOff>
      <xdr:row>38</xdr:row>
      <xdr:rowOff>112268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160545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0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131826</xdr:rowOff>
    </xdr:from>
    <xdr:to>
      <xdr:col>112</xdr:col>
      <xdr:colOff>38100</xdr:colOff>
      <xdr:row>38</xdr:row>
      <xdr:rowOff>61976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78503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5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99695</xdr:rowOff>
    </xdr:from>
    <xdr:to>
      <xdr:col>107</xdr:col>
      <xdr:colOff>101600</xdr:colOff>
      <xdr:row>38</xdr:row>
      <xdr:rowOff>29845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46372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122555</xdr:rowOff>
    </xdr:from>
    <xdr:to>
      <xdr:col>102</xdr:col>
      <xdr:colOff>165100</xdr:colOff>
      <xdr:row>38</xdr:row>
      <xdr:rowOff>52705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69232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82296</xdr:rowOff>
    </xdr:from>
    <xdr:to>
      <xdr:col>98</xdr:col>
      <xdr:colOff>38100</xdr:colOff>
      <xdr:row>38</xdr:row>
      <xdr:rowOff>12446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28973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132842</xdr:rowOff>
    </xdr:from>
    <xdr:to>
      <xdr:col>116</xdr:col>
      <xdr:colOff>63500</xdr:colOff>
      <xdr:row>58</xdr:row>
      <xdr:rowOff>132880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7694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132880</xdr:rowOff>
    </xdr:from>
    <xdr:to>
      <xdr:col>111</xdr:col>
      <xdr:colOff>177800</xdr:colOff>
      <xdr:row>58</xdr:row>
      <xdr:rowOff>132918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769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132918</xdr:rowOff>
    </xdr:from>
    <xdr:to>
      <xdr:col>107</xdr:col>
      <xdr:colOff>50800</xdr:colOff>
      <xdr:row>58</xdr:row>
      <xdr:rowOff>132956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7701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132728</xdr:rowOff>
    </xdr:from>
    <xdr:to>
      <xdr:col>102</xdr:col>
      <xdr:colOff>114300</xdr:colOff>
      <xdr:row>58</xdr:row>
      <xdr:rowOff>132956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768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82042</xdr:rowOff>
    </xdr:from>
    <xdr:to>
      <xdr:col>116</xdr:col>
      <xdr:colOff>114300</xdr:colOff>
      <xdr:row>59</xdr:row>
      <xdr:rowOff>12192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41419</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82080</xdr:rowOff>
    </xdr:from>
    <xdr:to>
      <xdr:col>112</xdr:col>
      <xdr:colOff>38100</xdr:colOff>
      <xdr:row>59</xdr:row>
      <xdr:rowOff>12230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28757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8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82118</xdr:rowOff>
    </xdr:from>
    <xdr:to>
      <xdr:col>107</xdr:col>
      <xdr:colOff>101600</xdr:colOff>
      <xdr:row>59</xdr:row>
      <xdr:rowOff>12268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3395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82156</xdr:rowOff>
    </xdr:from>
    <xdr:to>
      <xdr:col>102</xdr:col>
      <xdr:colOff>165100</xdr:colOff>
      <xdr:row>59</xdr:row>
      <xdr:rowOff>12306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3433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81928</xdr:rowOff>
    </xdr:from>
    <xdr:to>
      <xdr:col>98</xdr:col>
      <xdr:colOff>38100</xdr:colOff>
      <xdr:row>59</xdr:row>
      <xdr:rowOff>12078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3205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1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88102</xdr:rowOff>
    </xdr:from>
    <xdr:to>
      <xdr:col>116</xdr:col>
      <xdr:colOff>63500</xdr:colOff>
      <xdr:row>77</xdr:row>
      <xdr:rowOff>95580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89752"/>
          <a:ext cx="8382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88102</xdr:rowOff>
    </xdr:from>
    <xdr:to>
      <xdr:col>111</xdr:col>
      <xdr:colOff>177800</xdr:colOff>
      <xdr:row>77</xdr:row>
      <xdr:rowOff>146427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89752"/>
          <a:ext cx="889000" cy="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146427</xdr:rowOff>
    </xdr:from>
    <xdr:to>
      <xdr:col>107</xdr:col>
      <xdr:colOff>50800</xdr:colOff>
      <xdr:row>77</xdr:row>
      <xdr:rowOff>150248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4807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150248</xdr:rowOff>
    </xdr:from>
    <xdr:to>
      <xdr:col>102</xdr:col>
      <xdr:colOff>114300</xdr:colOff>
      <xdr:row>78</xdr:row>
      <xdr:rowOff>4239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51898"/>
          <a:ext cx="8890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44780</xdr:rowOff>
    </xdr:from>
    <xdr:to>
      <xdr:col>116</xdr:col>
      <xdr:colOff>114300</xdr:colOff>
      <xdr:row>77</xdr:row>
      <xdr:rowOff>146380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23207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37302</xdr:rowOff>
    </xdr:from>
    <xdr:to>
      <xdr:col>112</xdr:col>
      <xdr:colOff>38100</xdr:colOff>
      <xdr:row>77</xdr:row>
      <xdr:rowOff>138902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130029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95627</xdr:rowOff>
    </xdr:from>
    <xdr:to>
      <xdr:col>107</xdr:col>
      <xdr:colOff>101600</xdr:colOff>
      <xdr:row>78</xdr:row>
      <xdr:rowOff>25777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16904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9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99448</xdr:rowOff>
    </xdr:from>
    <xdr:to>
      <xdr:col>102</xdr:col>
      <xdr:colOff>165100</xdr:colOff>
      <xdr:row>78</xdr:row>
      <xdr:rowOff>29598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20725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124889</xdr:rowOff>
    </xdr:from>
    <xdr:to>
      <xdr:col>98</xdr:col>
      <xdr:colOff>38100</xdr:colOff>
      <xdr:row>78</xdr:row>
      <xdr:rowOff>55039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46166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1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343,930</a:t>
          </a:r>
          <a:r>
            <a:rPr kumimoji="1" lang="ja-JP" altLang="en-US" sz="1300">
              <a:latin typeface="ＭＳ Ｐゴシック" panose="020B0600070205080204" pitchFamily="50" charset="-128"/>
              <a:ea typeface="ＭＳ Ｐゴシック" panose="020B0600070205080204" pitchFamily="50" charset="-128"/>
            </a:rPr>
            <a:t>円となっており、大半の性質区分で類似団体平均を下回っている。これは市域</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というコンパクトなまちの中で効率的な行政サービスが提供できていることと捉えている。</a:t>
          </a:r>
        </a:p>
        <a:p>
          <a:r>
            <a:rPr kumimoji="1" lang="ja-JP" altLang="en-US" sz="1300">
              <a:latin typeface="ＭＳ Ｐゴシック" panose="020B0600070205080204" pitchFamily="50" charset="-128"/>
              <a:ea typeface="ＭＳ Ｐゴシック" panose="020B0600070205080204" pitchFamily="50" charset="-128"/>
            </a:rPr>
            <a:t>貸付金が類似団体平均より上回っている主な要因は、小規模企業振興資金等貸付預託金である。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83,947
82,203
21.03
30,249,810
28,787,962
1,125,757
16,878,127
18,574,165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111354</xdr:rowOff>
    </xdr:from>
    <xdr:to>
      <xdr:col>24</xdr:col>
      <xdr:colOff>63500</xdr:colOff>
      <xdr:row>37</xdr:row>
      <xdr:rowOff>8484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8355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xdr:rowOff>
    </xdr:from>
    <xdr:to>
      <xdr:col>19</xdr:col>
      <xdr:colOff>177800</xdr:colOff>
      <xdr:row>37</xdr:row>
      <xdr:rowOff>8484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2969"/>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10769</xdr:rowOff>
    </xdr:from>
    <xdr:to>
      <xdr:col>15</xdr:col>
      <xdr:colOff>50800</xdr:colOff>
      <xdr:row>36</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2969"/>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59233</xdr:rowOff>
    </xdr:from>
    <xdr:to>
      <xdr:col>10</xdr:col>
      <xdr:colOff>114300</xdr:colOff>
      <xdr:row>36</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143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60554</xdr:rowOff>
    </xdr:from>
    <xdr:to>
      <xdr:col>24</xdr:col>
      <xdr:colOff>114300</xdr:colOff>
      <xdr:row>36</xdr:row>
      <xdr:rowOff>162154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38981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129134</xdr:rowOff>
    </xdr:from>
    <xdr:to>
      <xdr:col>20</xdr:col>
      <xdr:colOff>38100</xdr:colOff>
      <xdr:row>37</xdr:row>
      <xdr:rowOff>59284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50411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131419</xdr:rowOff>
    </xdr:from>
    <xdr:to>
      <xdr:col>15</xdr:col>
      <xdr:colOff>101600</xdr:colOff>
      <xdr:row>36</xdr:row>
      <xdr:rowOff>61569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52696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70612</xdr:rowOff>
    </xdr:from>
    <xdr:to>
      <xdr:col>10</xdr:col>
      <xdr:colOff>165100</xdr:colOff>
      <xdr:row>37</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163339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8433</xdr:rowOff>
    </xdr:from>
    <xdr:to>
      <xdr:col>6</xdr:col>
      <xdr:colOff>38100</xdr:colOff>
      <xdr:row>36</xdr:row>
      <xdr:rowOff>110033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101160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46553</xdr:rowOff>
    </xdr:from>
    <xdr:to>
      <xdr:col>24</xdr:col>
      <xdr:colOff>63500</xdr:colOff>
      <xdr:row>57</xdr:row>
      <xdr:rowOff>49045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9203"/>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16317</xdr:rowOff>
    </xdr:from>
    <xdr:to>
      <xdr:col>19</xdr:col>
      <xdr:colOff>177800</xdr:colOff>
      <xdr:row>57</xdr:row>
      <xdr:rowOff>46553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8967"/>
          <a:ext cx="889000" cy="3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16317</xdr:rowOff>
    </xdr:from>
    <xdr:to>
      <xdr:col>15</xdr:col>
      <xdr:colOff>50800</xdr:colOff>
      <xdr:row>57</xdr:row>
      <xdr:rowOff>16317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03167"/>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16317</xdr:rowOff>
    </xdr:from>
    <xdr:to>
      <xdr:col>10</xdr:col>
      <xdr:colOff>114300</xdr:colOff>
      <xdr:row>57</xdr:row>
      <xdr:rowOff>102400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03167"/>
          <a:ext cx="889000" cy="77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169695</xdr:rowOff>
    </xdr:from>
    <xdr:to>
      <xdr:col>24</xdr:col>
      <xdr:colOff>114300</xdr:colOff>
      <xdr:row>57</xdr:row>
      <xdr:rowOff>99845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84622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167203</xdr:rowOff>
    </xdr:from>
    <xdr:to>
      <xdr:col>20</xdr:col>
      <xdr:colOff>38100</xdr:colOff>
      <xdr:row>57</xdr:row>
      <xdr:rowOff>97353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88480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136967</xdr:rowOff>
    </xdr:from>
    <xdr:to>
      <xdr:col>15</xdr:col>
      <xdr:colOff>101600</xdr:colOff>
      <xdr:row>57</xdr:row>
      <xdr:rowOff>67117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58244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136967</xdr:rowOff>
    </xdr:from>
    <xdr:to>
      <xdr:col>10</xdr:col>
      <xdr:colOff>165100</xdr:colOff>
      <xdr:row>53</xdr:row>
      <xdr:rowOff>67117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58244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51600</xdr:rowOff>
    </xdr:from>
    <xdr:to>
      <xdr:col>6</xdr:col>
      <xdr:colOff>38100</xdr:colOff>
      <xdr:row>57</xdr:row>
      <xdr:rowOff>153200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144327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80660</xdr:rowOff>
    </xdr:from>
    <xdr:to>
      <xdr:col>24</xdr:col>
      <xdr:colOff>63500</xdr:colOff>
      <xdr:row>77</xdr:row>
      <xdr:rowOff>112573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2310"/>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39086</xdr:rowOff>
    </xdr:from>
    <xdr:to>
      <xdr:col>19</xdr:col>
      <xdr:colOff>177800</xdr:colOff>
      <xdr:row>77</xdr:row>
      <xdr:rowOff>112573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40736"/>
          <a:ext cx="889000" cy="7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39086</xdr:rowOff>
    </xdr:from>
    <xdr:to>
      <xdr:col>15</xdr:col>
      <xdr:colOff>50800</xdr:colOff>
      <xdr:row>78</xdr:row>
      <xdr:rowOff>52550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0736"/>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52550</xdr:rowOff>
    </xdr:from>
    <xdr:to>
      <xdr:col>10</xdr:col>
      <xdr:colOff>114300</xdr:colOff>
      <xdr:row>78</xdr:row>
      <xdr:rowOff>87427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25650"/>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29860</xdr:rowOff>
    </xdr:from>
    <xdr:to>
      <xdr:col>24</xdr:col>
      <xdr:colOff>114300</xdr:colOff>
      <xdr:row>77</xdr:row>
      <xdr:rowOff>131460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116237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61773</xdr:rowOff>
    </xdr:from>
    <xdr:to>
      <xdr:col>20</xdr:col>
      <xdr:colOff>38100</xdr:colOff>
      <xdr:row>77</xdr:row>
      <xdr:rowOff>163373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154500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159736</xdr:rowOff>
    </xdr:from>
    <xdr:to>
      <xdr:col>15</xdr:col>
      <xdr:colOff>101600</xdr:colOff>
      <xdr:row>77</xdr:row>
      <xdr:rowOff>89886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81013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8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1750</xdr:rowOff>
    </xdr:from>
    <xdr:to>
      <xdr:col>10</xdr:col>
      <xdr:colOff>165100</xdr:colOff>
      <xdr:row>78</xdr:row>
      <xdr:rowOff>103350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36627</xdr:rowOff>
    </xdr:from>
    <xdr:to>
      <xdr:col>6</xdr:col>
      <xdr:colOff>38100</xdr:colOff>
      <xdr:row>78</xdr:row>
      <xdr:rowOff>138227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129354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12838</xdr:rowOff>
    </xdr:from>
    <xdr:to>
      <xdr:col>24</xdr:col>
      <xdr:colOff>63500</xdr:colOff>
      <xdr:row>99</xdr:row>
      <xdr:rowOff>45114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86388"/>
          <a:ext cx="838200" cy="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12838</xdr:rowOff>
    </xdr:from>
    <xdr:to>
      <xdr:col>19</xdr:col>
      <xdr:colOff>177800</xdr:colOff>
      <xdr:row>99</xdr:row>
      <xdr:rowOff>35109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86388"/>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35109</xdr:rowOff>
    </xdr:from>
    <xdr:to>
      <xdr:col>15</xdr:col>
      <xdr:colOff>50800</xdr:colOff>
      <xdr:row>99</xdr:row>
      <xdr:rowOff>82158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08659"/>
          <a:ext cx="889000" cy="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82158</xdr:rowOff>
    </xdr:from>
    <xdr:to>
      <xdr:col>10</xdr:col>
      <xdr:colOff>114300</xdr:colOff>
      <xdr:row>99</xdr:row>
      <xdr:rowOff>137348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55708"/>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165764</xdr:rowOff>
    </xdr:from>
    <xdr:to>
      <xdr:col>24</xdr:col>
      <xdr:colOff>114300</xdr:colOff>
      <xdr:row>99</xdr:row>
      <xdr:rowOff>95914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144191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133488</xdr:rowOff>
    </xdr:from>
    <xdr:to>
      <xdr:col>20</xdr:col>
      <xdr:colOff>38100</xdr:colOff>
      <xdr:row>99</xdr:row>
      <xdr:rowOff>63638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54765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155759</xdr:rowOff>
    </xdr:from>
    <xdr:to>
      <xdr:col>15</xdr:col>
      <xdr:colOff>101600</xdr:colOff>
      <xdr:row>99</xdr:row>
      <xdr:rowOff>85909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77036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31358</xdr:rowOff>
    </xdr:from>
    <xdr:to>
      <xdr:col>10</xdr:col>
      <xdr:colOff>165100</xdr:colOff>
      <xdr:row>99</xdr:row>
      <xdr:rowOff>132958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124085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86548</xdr:rowOff>
    </xdr:from>
    <xdr:to>
      <xdr:col>6</xdr:col>
      <xdr:colOff>38100</xdr:colOff>
      <xdr:row>100</xdr:row>
      <xdr:rowOff>16698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7825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27033</xdr:rowOff>
    </xdr:from>
    <xdr:to>
      <xdr:col>55</xdr:col>
      <xdr:colOff>0</xdr:colOff>
      <xdr:row>39</xdr:row>
      <xdr:rowOff>28992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70683"/>
          <a:ext cx="838200" cy="3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134475</xdr:rowOff>
    </xdr:from>
    <xdr:to>
      <xdr:col>50</xdr:col>
      <xdr:colOff>114300</xdr:colOff>
      <xdr:row>37</xdr:row>
      <xdr:rowOff>27033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0667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134475</xdr:rowOff>
    </xdr:from>
    <xdr:to>
      <xdr:col>45</xdr:col>
      <xdr:colOff>177800</xdr:colOff>
      <xdr:row>37</xdr:row>
      <xdr:rowOff>1887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0667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1887</xdr:rowOff>
    </xdr:from>
    <xdr:to>
      <xdr:col>41</xdr:col>
      <xdr:colOff>50800</xdr:colOff>
      <xdr:row>37</xdr:row>
      <xdr:rowOff>28339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45537"/>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149642</xdr:rowOff>
    </xdr:from>
    <xdr:to>
      <xdr:col>55</xdr:col>
      <xdr:colOff>50800</xdr:colOff>
      <xdr:row>39</xdr:row>
      <xdr:rowOff>79792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64569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7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147683</xdr:rowOff>
    </xdr:from>
    <xdr:to>
      <xdr:col>50</xdr:col>
      <xdr:colOff>165100</xdr:colOff>
      <xdr:row>37</xdr:row>
      <xdr:rowOff>77833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94360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83675</xdr:rowOff>
    </xdr:from>
    <xdr:to>
      <xdr:col>46</xdr:col>
      <xdr:colOff>38100</xdr:colOff>
      <xdr:row>37</xdr:row>
      <xdr:rowOff>13825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30352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122537</xdr:rowOff>
    </xdr:from>
    <xdr:to>
      <xdr:col>41</xdr:col>
      <xdr:colOff>101600</xdr:colOff>
      <xdr:row>37</xdr:row>
      <xdr:rowOff>52687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69214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6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148989</xdr:rowOff>
    </xdr:from>
    <xdr:to>
      <xdr:col>36</xdr:col>
      <xdr:colOff>165100</xdr:colOff>
      <xdr:row>37</xdr:row>
      <xdr:rowOff>79139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95666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6883</xdr:rowOff>
    </xdr:from>
    <xdr:to>
      <xdr:col>55</xdr:col>
      <xdr:colOff>0</xdr:colOff>
      <xdr:row>59</xdr:row>
      <xdr:rowOff>14122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12243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163055</xdr:rowOff>
    </xdr:from>
    <xdr:to>
      <xdr:col>50</xdr:col>
      <xdr:colOff>114300</xdr:colOff>
      <xdr:row>59</xdr:row>
      <xdr:rowOff>6883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0715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162293</xdr:rowOff>
    </xdr:from>
    <xdr:to>
      <xdr:col>45</xdr:col>
      <xdr:colOff>177800</xdr:colOff>
      <xdr:row>58</xdr:row>
      <xdr:rowOff>163055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063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151054</xdr:rowOff>
    </xdr:from>
    <xdr:to>
      <xdr:col>41</xdr:col>
      <xdr:colOff>50800</xdr:colOff>
      <xdr:row>58</xdr:row>
      <xdr:rowOff>162293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95154"/>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134772</xdr:rowOff>
    </xdr:from>
    <xdr:to>
      <xdr:col>55</xdr:col>
      <xdr:colOff>50800</xdr:colOff>
      <xdr:row>59</xdr:row>
      <xdr:rowOff>64922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49699</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9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127533</xdr:rowOff>
    </xdr:from>
    <xdr:to>
      <xdr:col>50</xdr:col>
      <xdr:colOff>165100</xdr:colOff>
      <xdr:row>59</xdr:row>
      <xdr:rowOff>57683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48810</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6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112255</xdr:rowOff>
    </xdr:from>
    <xdr:to>
      <xdr:col>46</xdr:col>
      <xdr:colOff>38100</xdr:colOff>
      <xdr:row>59</xdr:row>
      <xdr:rowOff>42405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33532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111493</xdr:rowOff>
    </xdr:from>
    <xdr:to>
      <xdr:col>41</xdr:col>
      <xdr:colOff>101600</xdr:colOff>
      <xdr:row>59</xdr:row>
      <xdr:rowOff>41643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32770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100254</xdr:rowOff>
    </xdr:from>
    <xdr:to>
      <xdr:col>36</xdr:col>
      <xdr:colOff>165100</xdr:colOff>
      <xdr:row>59</xdr:row>
      <xdr:rowOff>30404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21531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77259</xdr:rowOff>
    </xdr:from>
    <xdr:to>
      <xdr:col>55</xdr:col>
      <xdr:colOff>0</xdr:colOff>
      <xdr:row>78</xdr:row>
      <xdr:rowOff>136663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50359"/>
          <a:ext cx="838200" cy="5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121576</xdr:rowOff>
    </xdr:from>
    <xdr:to>
      <xdr:col>50</xdr:col>
      <xdr:colOff>114300</xdr:colOff>
      <xdr:row>78</xdr:row>
      <xdr:rowOff>136663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9467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64196</xdr:rowOff>
    </xdr:from>
    <xdr:to>
      <xdr:col>45</xdr:col>
      <xdr:colOff>177800</xdr:colOff>
      <xdr:row>78</xdr:row>
      <xdr:rowOff>121576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37296"/>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64196</xdr:rowOff>
    </xdr:from>
    <xdr:to>
      <xdr:col>41</xdr:col>
      <xdr:colOff>50800</xdr:colOff>
      <xdr:row>78</xdr:row>
      <xdr:rowOff>100577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37296"/>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26459</xdr:rowOff>
    </xdr:from>
    <xdr:to>
      <xdr:col>55</xdr:col>
      <xdr:colOff>50800</xdr:colOff>
      <xdr:row>78</xdr:row>
      <xdr:rowOff>128059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4886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85863</xdr:rowOff>
    </xdr:from>
    <xdr:to>
      <xdr:col>50</xdr:col>
      <xdr:colOff>165100</xdr:colOff>
      <xdr:row>79</xdr:row>
      <xdr:rowOff>16013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7140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5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70776</xdr:rowOff>
    </xdr:from>
    <xdr:to>
      <xdr:col>46</xdr:col>
      <xdr:colOff>38100</xdr:colOff>
      <xdr:row>79</xdr:row>
      <xdr:rowOff>926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163503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13396</xdr:rowOff>
    </xdr:from>
    <xdr:to>
      <xdr:col>41</xdr:col>
      <xdr:colOff>101600</xdr:colOff>
      <xdr:row>78</xdr:row>
      <xdr:rowOff>114996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106123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7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49777</xdr:rowOff>
    </xdr:from>
    <xdr:to>
      <xdr:col>36</xdr:col>
      <xdr:colOff>165100</xdr:colOff>
      <xdr:row>78</xdr:row>
      <xdr:rowOff>151377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142504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90917</xdr:rowOff>
    </xdr:from>
    <xdr:to>
      <xdr:col>55</xdr:col>
      <xdr:colOff>0</xdr:colOff>
      <xdr:row>97</xdr:row>
      <xdr:rowOff>12210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50117"/>
          <a:ext cx="838200" cy="9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90917</xdr:rowOff>
    </xdr:from>
    <xdr:to>
      <xdr:col>50</xdr:col>
      <xdr:colOff>114300</xdr:colOff>
      <xdr:row>97</xdr:row>
      <xdr:rowOff>102530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0117"/>
          <a:ext cx="889000" cy="1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102530</xdr:rowOff>
    </xdr:from>
    <xdr:to>
      <xdr:col>45</xdr:col>
      <xdr:colOff>177800</xdr:colOff>
      <xdr:row>97</xdr:row>
      <xdr:rowOff>109868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33180"/>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31984</xdr:rowOff>
    </xdr:from>
    <xdr:to>
      <xdr:col>41</xdr:col>
      <xdr:colOff>50800</xdr:colOff>
      <xdr:row>97</xdr:row>
      <xdr:rowOff>109868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2634"/>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132860</xdr:rowOff>
    </xdr:from>
    <xdr:to>
      <xdr:col>55</xdr:col>
      <xdr:colOff>50800</xdr:colOff>
      <xdr:row>97</xdr:row>
      <xdr:rowOff>63010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111287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40117</xdr:rowOff>
    </xdr:from>
    <xdr:to>
      <xdr:col>50</xdr:col>
      <xdr:colOff>165100</xdr:colOff>
      <xdr:row>96</xdr:row>
      <xdr:rowOff>141717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132844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51730</xdr:rowOff>
    </xdr:from>
    <xdr:to>
      <xdr:col>46</xdr:col>
      <xdr:colOff>38100</xdr:colOff>
      <xdr:row>97</xdr:row>
      <xdr:rowOff>153330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59068</xdr:rowOff>
    </xdr:from>
    <xdr:to>
      <xdr:col>41</xdr:col>
      <xdr:colOff>101600</xdr:colOff>
      <xdr:row>97</xdr:row>
      <xdr:rowOff>160668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151795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8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152634</xdr:rowOff>
    </xdr:from>
    <xdr:to>
      <xdr:col>36</xdr:col>
      <xdr:colOff>165100</xdr:colOff>
      <xdr:row>97</xdr:row>
      <xdr:rowOff>82784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73911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127736</xdr:rowOff>
    </xdr:from>
    <xdr:to>
      <xdr:col>85</xdr:col>
      <xdr:colOff>127000</xdr:colOff>
      <xdr:row>38</xdr:row>
      <xdr:rowOff>169761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42836"/>
          <a:ext cx="8382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127736</xdr:rowOff>
    </xdr:from>
    <xdr:to>
      <xdr:col>81</xdr:col>
      <xdr:colOff>50800</xdr:colOff>
      <xdr:row>38</xdr:row>
      <xdr:rowOff>168084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42836"/>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135281</xdr:rowOff>
    </xdr:from>
    <xdr:to>
      <xdr:col>76</xdr:col>
      <xdr:colOff>114300</xdr:colOff>
      <xdr:row>38</xdr:row>
      <xdr:rowOff>168084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78931"/>
          <a:ext cx="889000" cy="20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135281</xdr:rowOff>
    </xdr:from>
    <xdr:to>
      <xdr:col>71</xdr:col>
      <xdr:colOff>177800</xdr:colOff>
      <xdr:row>39</xdr:row>
      <xdr:rowOff>55728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78931"/>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118961</xdr:rowOff>
    </xdr:from>
    <xdr:to>
      <xdr:col>85</xdr:col>
      <xdr:colOff>177800</xdr:colOff>
      <xdr:row>39</xdr:row>
      <xdr:rowOff>49111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33888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76936</xdr:rowOff>
    </xdr:from>
    <xdr:to>
      <xdr:col>81</xdr:col>
      <xdr:colOff>101600</xdr:colOff>
      <xdr:row>39</xdr:row>
      <xdr:rowOff>7086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169663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117284</xdr:rowOff>
    </xdr:from>
    <xdr:to>
      <xdr:col>76</xdr:col>
      <xdr:colOff>165100</xdr:colOff>
      <xdr:row>39</xdr:row>
      <xdr:rowOff>47434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38561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84481</xdr:rowOff>
    </xdr:from>
    <xdr:to>
      <xdr:col>72</xdr:col>
      <xdr:colOff>38100</xdr:colOff>
      <xdr:row>38</xdr:row>
      <xdr:rowOff>14630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81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31158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4928</xdr:rowOff>
    </xdr:from>
    <xdr:to>
      <xdr:col>67</xdr:col>
      <xdr:colOff>101600</xdr:colOff>
      <xdr:row>39</xdr:row>
      <xdr:rowOff>106528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97655</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7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45990</xdr:rowOff>
    </xdr:from>
    <xdr:to>
      <xdr:col>85</xdr:col>
      <xdr:colOff>127000</xdr:colOff>
      <xdr:row>57</xdr:row>
      <xdr:rowOff>134997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18640"/>
          <a:ext cx="838200" cy="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134997</xdr:rowOff>
    </xdr:from>
    <xdr:to>
      <xdr:col>81</xdr:col>
      <xdr:colOff>50800</xdr:colOff>
      <xdr:row>57</xdr:row>
      <xdr:rowOff>140860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07647"/>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42496</xdr:rowOff>
    </xdr:from>
    <xdr:to>
      <xdr:col>76</xdr:col>
      <xdr:colOff>114300</xdr:colOff>
      <xdr:row>57</xdr:row>
      <xdr:rowOff>140860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15146"/>
          <a:ext cx="889000" cy="9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42496</xdr:rowOff>
    </xdr:from>
    <xdr:to>
      <xdr:col>71</xdr:col>
      <xdr:colOff>177800</xdr:colOff>
      <xdr:row>57</xdr:row>
      <xdr:rowOff>166495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15146"/>
          <a:ext cx="889000" cy="1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166640</xdr:rowOff>
    </xdr:from>
    <xdr:to>
      <xdr:col>85</xdr:col>
      <xdr:colOff>177800</xdr:colOff>
      <xdr:row>57</xdr:row>
      <xdr:rowOff>96790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145067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84197</xdr:rowOff>
    </xdr:from>
    <xdr:to>
      <xdr:col>81</xdr:col>
      <xdr:colOff>101600</xdr:colOff>
      <xdr:row>58</xdr:row>
      <xdr:rowOff>14347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5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90060</xdr:rowOff>
    </xdr:from>
    <xdr:to>
      <xdr:col>76</xdr:col>
      <xdr:colOff>165100</xdr:colOff>
      <xdr:row>58</xdr:row>
      <xdr:rowOff>20210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11337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5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163146</xdr:rowOff>
    </xdr:from>
    <xdr:to>
      <xdr:col>72</xdr:col>
      <xdr:colOff>38100</xdr:colOff>
      <xdr:row>57</xdr:row>
      <xdr:rowOff>93296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84423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115695</xdr:rowOff>
    </xdr:from>
    <xdr:to>
      <xdr:col>67</xdr:col>
      <xdr:colOff>101600</xdr:colOff>
      <xdr:row>58</xdr:row>
      <xdr:rowOff>45845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36972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139609</xdr:rowOff>
    </xdr:from>
    <xdr:to>
      <xdr:col>85</xdr:col>
      <xdr:colOff>127000</xdr:colOff>
      <xdr:row>78</xdr:row>
      <xdr:rowOff>139655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70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139609</xdr:rowOff>
    </xdr:from>
    <xdr:to>
      <xdr:col>81</xdr:col>
      <xdr:colOff>50800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1270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139381</xdr:rowOff>
    </xdr:from>
    <xdr:to>
      <xdr:col>76</xdr:col>
      <xdr:colOff>114300</xdr:colOff>
      <xdr:row>78</xdr:row>
      <xdr:rowOff>139655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4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139381</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24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88855</xdr:rowOff>
    </xdr:from>
    <xdr:to>
      <xdr:col>85</xdr:col>
      <xdr:colOff>177800</xdr:colOff>
      <xdr:row>79</xdr:row>
      <xdr:rowOff>19005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88809</xdr:rowOff>
    </xdr:from>
    <xdr:to>
      <xdr:col>81</xdr:col>
      <xdr:colOff>101600</xdr:colOff>
      <xdr:row>79</xdr:row>
      <xdr:rowOff>18959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10086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88855</xdr:rowOff>
    </xdr:from>
    <xdr:to>
      <xdr:col>76</xdr:col>
      <xdr:colOff>165100</xdr:colOff>
      <xdr:row>79</xdr:row>
      <xdr:rowOff>19005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10132</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88581</xdr:rowOff>
    </xdr:from>
    <xdr:to>
      <xdr:col>72</xdr:col>
      <xdr:colOff>38100</xdr:colOff>
      <xdr:row>79</xdr:row>
      <xdr:rowOff>18731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9858</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22149</xdr:rowOff>
    </xdr:from>
    <xdr:to>
      <xdr:col>85</xdr:col>
      <xdr:colOff>127000</xdr:colOff>
      <xdr:row>97</xdr:row>
      <xdr:rowOff>68783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52799"/>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22149</xdr:rowOff>
    </xdr:from>
    <xdr:to>
      <xdr:col>81</xdr:col>
      <xdr:colOff>50800</xdr:colOff>
      <xdr:row>97</xdr:row>
      <xdr:rowOff>105714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52799"/>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105714</xdr:rowOff>
    </xdr:from>
    <xdr:to>
      <xdr:col>76</xdr:col>
      <xdr:colOff>114300</xdr:colOff>
      <xdr:row>97</xdr:row>
      <xdr:rowOff>117069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6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117069</xdr:rowOff>
    </xdr:from>
    <xdr:to>
      <xdr:col>71</xdr:col>
      <xdr:colOff>177800</xdr:colOff>
      <xdr:row>97</xdr:row>
      <xdr:rowOff>126161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47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17983</xdr:rowOff>
    </xdr:from>
    <xdr:to>
      <xdr:col>85</xdr:col>
      <xdr:colOff>177800</xdr:colOff>
      <xdr:row>97</xdr:row>
      <xdr:rowOff>119583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167860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142799</xdr:rowOff>
    </xdr:from>
    <xdr:to>
      <xdr:col>81</xdr:col>
      <xdr:colOff>101600</xdr:colOff>
      <xdr:row>97</xdr:row>
      <xdr:rowOff>72949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64076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54914</xdr:rowOff>
    </xdr:from>
    <xdr:to>
      <xdr:col>76</xdr:col>
      <xdr:colOff>165100</xdr:colOff>
      <xdr:row>97</xdr:row>
      <xdr:rowOff>156514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147641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66269</xdr:rowOff>
    </xdr:from>
    <xdr:to>
      <xdr:col>72</xdr:col>
      <xdr:colOff>38100</xdr:colOff>
      <xdr:row>97</xdr:row>
      <xdr:rowOff>167869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158996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75361</xdr:rowOff>
    </xdr:from>
    <xdr:to>
      <xdr:col>67</xdr:col>
      <xdr:colOff>101600</xdr:colOff>
      <xdr:row>98</xdr:row>
      <xdr:rowOff>5511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168088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住民一人当たりのコストについては、労働費を除く全ての項目において、類似団体平均より下回っている。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また、労働費が令和４年度と比べて大幅に減少した主な要因は、勤労福祉施設をコミュニティ施設に変更したことにより、総務費への組替えを行ったためである。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標準財政規模の増加率以上に財政調整基金残高の増加率が上昇したため、１．０９ポイント増加した。実質収支額の標準財政規模に占める割合は、翌年度に繰り越すべき財源の減少以上に歳入歳出差引が減少したため、０．５６ポイント減少した。実質単年度収支については、令和４年度と比べ、単年度収支が減少し、積立金取崩し額が増加したことや、令和４年度に特例的に行った臨時財政対策債の繰上償還が皆減したため、４．１２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連結実質赤字比率は早期健全化基準を上回っているが、令和５年度決算は、国民健康保険特別会計において赤字が発生している。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これは、過去から保険税率の引上げを段階的に行ってきたものの、被保険者の減少傾向とともに一人当たり医療費が増加する中で、県への事業費納付金が増加し、収支不足が生じたものである。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今後は、赤字解消計画を策定し、標準保険料率を踏まえた保険税の見直しを行うことで、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国民健康保険特別会計における赤字の解消を図る。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showGridLines="0" tabSelected="1" zoomScaleNormal="100"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2"/>
      <c r="DK1" s="172"/>
      <c r="DL1" s="172"/>
      <c r="DM1" s="172"/>
      <c r="DN1" s="172"/>
      <c r="DO1" s="172"/>
    </row>
    <row r="2" spans="1:119" ht="24" thickBot="1" x14ac:dyDescent="0.25">
      <c r="B2" s="173" t="s">
        <v>77</v>
      </c>
      <c r="C2" s="173"/>
      <c r="D2" s="174"/>
    </row>
    <row r="3" spans="1:119" ht="18.75" customHeight="1" thickBot="1" x14ac:dyDescent="0.25">
      <c r="A3" s="172"/>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72"/>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30249810</v>
      </c>
      <c r="BO4" s="407"/>
      <c r="BP4" s="407"/>
      <c r="BQ4" s="407"/>
      <c r="BR4" s="407"/>
      <c r="BS4" s="407"/>
      <c r="BT4" s="407"/>
      <c r="BU4" s="408"/>
      <c r="BV4" s="406">
        <v>30757054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7.2</v>
      </c>
      <c r="DC4" s="413"/>
      <c r="DD4" s="413"/>
      <c r="DE4" s="413"/>
      <c r="DF4" s="413"/>
      <c r="DG4" s="413"/>
      <c r="DH4" s="413"/>
      <c r="DI4" s="414"/>
    </row>
    <row r="5" spans="1:119" ht="18.75" customHeight="1" x14ac:dyDescent="0.2">
      <c r="A5" s="172"/>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28787962</v>
      </c>
      <c r="BO5" s="444"/>
      <c r="BP5" s="444"/>
      <c r="BQ5" s="444"/>
      <c r="BR5" s="444"/>
      <c r="BS5" s="444"/>
      <c r="BT5" s="444"/>
      <c r="BU5" s="445"/>
      <c r="BV5" s="443">
        <v>28949520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88.1</v>
      </c>
      <c r="DC5" s="441"/>
      <c r="DD5" s="441"/>
      <c r="DE5" s="441"/>
      <c r="DF5" s="441"/>
      <c r="DG5" s="441"/>
      <c r="DH5" s="441"/>
      <c r="DI5" s="442"/>
    </row>
    <row r="6" spans="1:119" ht="18.75" customHeight="1" x14ac:dyDescent="0.2">
      <c r="A6" s="172"/>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1461848</v>
      </c>
      <c r="BO6" s="444"/>
      <c r="BP6" s="444"/>
      <c r="BQ6" s="444"/>
      <c r="BR6" s="444"/>
      <c r="BS6" s="444"/>
      <c r="BT6" s="444"/>
      <c r="BU6" s="445"/>
      <c r="BV6" s="443">
        <v>1807534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90.5</v>
      </c>
      <c r="CU6" s="481"/>
      <c r="CV6" s="481"/>
      <c r="CW6" s="481"/>
      <c r="CX6" s="481"/>
      <c r="CY6" s="481"/>
      <c r="CZ6" s="481"/>
      <c r="DA6" s="482"/>
      <c r="DB6" s="480">
        <v>90.2</v>
      </c>
      <c r="DC6" s="481"/>
      <c r="DD6" s="481"/>
      <c r="DE6" s="481"/>
      <c r="DF6" s="481"/>
      <c r="DG6" s="481"/>
      <c r="DH6" s="481"/>
      <c r="DI6" s="482"/>
    </row>
    <row r="7" spans="1:119" ht="18.75" customHeight="1" x14ac:dyDescent="0.2">
      <c r="A7" s="172"/>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336091</v>
      </c>
      <c r="BO7" s="444"/>
      <c r="BP7" s="444"/>
      <c r="BQ7" s="444"/>
      <c r="BR7" s="444"/>
      <c r="BS7" s="444"/>
      <c r="BT7" s="444"/>
      <c r="BU7" s="445"/>
      <c r="BV7" s="443">
        <v>613444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16878127</v>
      </c>
      <c r="CU7" s="444"/>
      <c r="CV7" s="444"/>
      <c r="CW7" s="444"/>
      <c r="CX7" s="444"/>
      <c r="CY7" s="444"/>
      <c r="CZ7" s="444"/>
      <c r="DA7" s="445"/>
      <c r="DB7" s="443">
        <v>16514243</v>
      </c>
      <c r="DC7" s="444"/>
      <c r="DD7" s="444"/>
      <c r="DE7" s="444"/>
      <c r="DF7" s="444"/>
      <c r="DG7" s="444"/>
      <c r="DH7" s="444"/>
      <c r="DI7" s="445"/>
    </row>
    <row r="8" spans="1:119" ht="18.75" customHeight="1" thickBot="1" x14ac:dyDescent="0.25">
      <c r="A8" s="172"/>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1125757</v>
      </c>
      <c r="BO8" s="444"/>
      <c r="BP8" s="444"/>
      <c r="BQ8" s="444"/>
      <c r="BR8" s="444"/>
      <c r="BS8" s="444"/>
      <c r="BT8" s="444"/>
      <c r="BU8" s="445"/>
      <c r="BV8" s="443">
        <v>1194090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0.84</v>
      </c>
      <c r="CU8" s="484"/>
      <c r="CV8" s="484"/>
      <c r="CW8" s="484"/>
      <c r="CX8" s="484"/>
      <c r="CY8" s="484"/>
      <c r="CZ8" s="484"/>
      <c r="DA8" s="485"/>
      <c r="DB8" s="483">
        <v>0.87</v>
      </c>
      <c r="DC8" s="484"/>
      <c r="DD8" s="484"/>
      <c r="DE8" s="484"/>
      <c r="DF8" s="484"/>
      <c r="DG8" s="484"/>
      <c r="DH8" s="484"/>
      <c r="DI8" s="485"/>
    </row>
    <row r="9" spans="1:119" ht="18.75" customHeight="1" thickBot="1" x14ac:dyDescent="0.25">
      <c r="A9" s="172"/>
      <c r="B9" s="437" t="s">
        <v>106</v>
      </c>
      <c r="C9" s="438"/>
      <c r="D9" s="438"/>
      <c r="E9" s="438"/>
      <c r="F9" s="438"/>
      <c r="G9" s="438"/>
      <c r="H9" s="438"/>
      <c r="I9" s="438"/>
      <c r="J9" s="438"/>
      <c r="K9" s="486"/>
      <c r="L9" s="487" t="s">
        <v>107</v>
      </c>
      <c r="M9" s="488"/>
      <c r="N9" s="488"/>
      <c r="O9" s="488"/>
      <c r="P9" s="488"/>
      <c r="Q9" s="489"/>
      <c r="R9" s="490">
        <v>83144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-68333</v>
      </c>
      <c r="BO9" s="444"/>
      <c r="BP9" s="444"/>
      <c r="BQ9" s="444"/>
      <c r="BR9" s="444"/>
      <c r="BS9" s="444"/>
      <c r="BT9" s="444"/>
      <c r="BU9" s="445"/>
      <c r="BV9" s="443">
        <v>16526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9.8000000000000007</v>
      </c>
      <c r="CU9" s="441"/>
      <c r="CV9" s="441"/>
      <c r="CW9" s="441"/>
      <c r="CX9" s="441"/>
      <c r="CY9" s="441"/>
      <c r="CZ9" s="441"/>
      <c r="DA9" s="442"/>
      <c r="DB9" s="440">
        <v>9.5</v>
      </c>
      <c r="DC9" s="441"/>
      <c r="DD9" s="441"/>
      <c r="DE9" s="441"/>
      <c r="DF9" s="441"/>
      <c r="DG9" s="441"/>
      <c r="DH9" s="441"/>
      <c r="DI9" s="442"/>
    </row>
    <row r="10" spans="1:119" ht="18.75" customHeight="1" thickBot="1" x14ac:dyDescent="0.25">
      <c r="A10" s="172"/>
      <c r="B10" s="437"/>
      <c r="C10" s="438"/>
      <c r="D10" s="438"/>
      <c r="E10" s="438"/>
      <c r="F10" s="438"/>
      <c r="G10" s="438"/>
      <c r="H10" s="438"/>
      <c r="I10" s="438"/>
      <c r="J10" s="438"/>
      <c r="K10" s="486"/>
      <c r="L10" s="493" t="s">
        <v>113</v>
      </c>
      <c r="M10" s="473"/>
      <c r="N10" s="473"/>
      <c r="O10" s="473"/>
      <c r="P10" s="473"/>
      <c r="Q10" s="474"/>
      <c r="R10" s="494">
        <v>80787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598331</v>
      </c>
      <c r="BO10" s="444"/>
      <c r="BP10" s="444"/>
      <c r="BQ10" s="444"/>
      <c r="BR10" s="444"/>
      <c r="BS10" s="444"/>
      <c r="BT10" s="444"/>
      <c r="BU10" s="445"/>
      <c r="BV10" s="443">
        <v>589850</v>
      </c>
      <c r="BW10" s="444"/>
      <c r="BX10" s="444"/>
      <c r="BY10" s="444"/>
      <c r="BZ10" s="444"/>
      <c r="CA10" s="444"/>
      <c r="CB10" s="444"/>
      <c r="CC10" s="445"/>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410850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72"/>
      <c r="B12" s="503" t="s">
        <v>123</v>
      </c>
      <c r="C12" s="504"/>
      <c r="D12" s="504"/>
      <c r="E12" s="504"/>
      <c r="F12" s="504"/>
      <c r="G12" s="504"/>
      <c r="H12" s="504"/>
      <c r="I12" s="504"/>
      <c r="J12" s="504"/>
      <c r="K12" s="505"/>
      <c r="L12" s="512" t="s">
        <v>124</v>
      </c>
      <c r="M12" s="513"/>
      <c r="N12" s="513"/>
      <c r="O12" s="513"/>
      <c r="P12" s="513"/>
      <c r="Q12" s="514"/>
      <c r="R12" s="515">
        <v>83947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350000</v>
      </c>
      <c r="BO12" s="444"/>
      <c r="BP12" s="444"/>
      <c r="BQ12" s="444"/>
      <c r="BR12" s="444"/>
      <c r="BS12" s="444"/>
      <c r="BT12" s="444"/>
      <c r="BU12" s="445"/>
      <c r="BV12" s="443">
        <v>160000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72"/>
      <c r="B13" s="506"/>
      <c r="C13" s="507"/>
      <c r="D13" s="507"/>
      <c r="E13" s="507"/>
      <c r="F13" s="507"/>
      <c r="G13" s="507"/>
      <c r="H13" s="507"/>
      <c r="I13" s="507"/>
      <c r="J13" s="507"/>
      <c r="K13" s="508"/>
      <c r="L13" s="181"/>
      <c r="M13" s="534" t="s">
        <v>130</v>
      </c>
      <c r="N13" s="535"/>
      <c r="O13" s="535"/>
      <c r="P13" s="535"/>
      <c r="Q13" s="536"/>
      <c r="R13" s="527">
        <v>82203</v>
      </c>
      <c r="S13" s="528"/>
      <c r="T13" s="528"/>
      <c r="U13" s="528"/>
      <c r="V13" s="529"/>
      <c r="W13" s="459" t="s">
        <v>131</v>
      </c>
      <c r="X13" s="460"/>
      <c r="Y13" s="460"/>
      <c r="Z13" s="460"/>
      <c r="AA13" s="460"/>
      <c r="AB13" s="450"/>
      <c r="AC13" s="494">
        <v>223</v>
      </c>
      <c r="AD13" s="495"/>
      <c r="AE13" s="495"/>
      <c r="AF13" s="495"/>
      <c r="AG13" s="537"/>
      <c r="AH13" s="494">
        <v>195</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179998</v>
      </c>
      <c r="BO13" s="444"/>
      <c r="BP13" s="444"/>
      <c r="BQ13" s="444"/>
      <c r="BR13" s="444"/>
      <c r="BS13" s="444"/>
      <c r="BT13" s="444"/>
      <c r="BU13" s="445"/>
      <c r="BV13" s="443">
        <v>857226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3.6</v>
      </c>
      <c r="CU13" s="441"/>
      <c r="CV13" s="441"/>
      <c r="CW13" s="441"/>
      <c r="CX13" s="441"/>
      <c r="CY13" s="441"/>
      <c r="CZ13" s="441"/>
      <c r="DA13" s="442"/>
      <c r="DB13" s="440">
        <v>3.6</v>
      </c>
      <c r="DC13" s="441"/>
      <c r="DD13" s="441"/>
      <c r="DE13" s="441"/>
      <c r="DF13" s="441"/>
      <c r="DG13" s="441"/>
      <c r="DH13" s="441"/>
      <c r="DI13" s="442"/>
    </row>
    <row r="14" spans="1:119" ht="18.75" customHeight="1" thickBot="1" x14ac:dyDescent="0.25">
      <c r="A14" s="172"/>
      <c r="B14" s="506"/>
      <c r="C14" s="507"/>
      <c r="D14" s="507"/>
      <c r="E14" s="507"/>
      <c r="F14" s="507"/>
      <c r="G14" s="507"/>
      <c r="H14" s="507"/>
      <c r="I14" s="507"/>
      <c r="J14" s="507"/>
      <c r="K14" s="508"/>
      <c r="L14" s="524" t="s">
        <v>135</v>
      </c>
      <c r="M14" s="525"/>
      <c r="N14" s="525"/>
      <c r="O14" s="525"/>
      <c r="P14" s="525"/>
      <c r="Q14" s="526"/>
      <c r="R14" s="527">
        <v>83986</v>
      </c>
      <c r="S14" s="528"/>
      <c r="T14" s="528"/>
      <c r="U14" s="528"/>
      <c r="V14" s="529"/>
      <c r="W14" s="433"/>
      <c r="X14" s="434"/>
      <c r="Y14" s="434"/>
      <c r="Z14" s="434"/>
      <c r="AA14" s="434"/>
      <c r="AB14" s="423"/>
      <c r="AC14" s="530">
        <v>0.6</v>
      </c>
      <c r="AD14" s="531"/>
      <c r="AE14" s="531"/>
      <c r="AF14" s="531"/>
      <c r="AG14" s="532"/>
      <c r="AH14" s="530">
        <v>0.5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72"/>
      <c r="B15" s="506"/>
      <c r="C15" s="507"/>
      <c r="D15" s="507"/>
      <c r="E15" s="507"/>
      <c r="F15" s="507"/>
      <c r="G15" s="507"/>
      <c r="H15" s="507"/>
      <c r="I15" s="507"/>
      <c r="J15" s="507"/>
      <c r="K15" s="508"/>
      <c r="L15" s="181"/>
      <c r="M15" s="534" t="s">
        <v>130</v>
      </c>
      <c r="N15" s="535"/>
      <c r="O15" s="535"/>
      <c r="P15" s="535"/>
      <c r="Q15" s="536"/>
      <c r="R15" s="527">
        <v>82387</v>
      </c>
      <c r="S15" s="528"/>
      <c r="T15" s="528"/>
      <c r="U15" s="528"/>
      <c r="V15" s="529"/>
      <c r="W15" s="459" t="s">
        <v>137</v>
      </c>
      <c r="X15" s="460"/>
      <c r="Y15" s="460"/>
      <c r="Z15" s="460"/>
      <c r="AA15" s="460"/>
      <c r="AB15" s="450"/>
      <c r="AC15" s="494">
        <v>9880</v>
      </c>
      <c r="AD15" s="495"/>
      <c r="AE15" s="495"/>
      <c r="AF15" s="495"/>
      <c r="AG15" s="537"/>
      <c r="AH15" s="494">
        <v>9973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11200954</v>
      </c>
      <c r="BO15" s="407"/>
      <c r="BP15" s="407"/>
      <c r="BQ15" s="407"/>
      <c r="BR15" s="407"/>
      <c r="BS15" s="407"/>
      <c r="BT15" s="407"/>
      <c r="BU15" s="408"/>
      <c r="BV15" s="406">
        <v>11004678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26.9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13628026</v>
      </c>
      <c r="BO16" s="444"/>
      <c r="BP16" s="444"/>
      <c r="BQ16" s="444"/>
      <c r="BR16" s="444"/>
      <c r="BS16" s="444"/>
      <c r="BT16" s="444"/>
      <c r="BU16" s="445"/>
      <c r="BV16" s="443">
        <v>13079314</v>
      </c>
      <c r="BW16" s="444"/>
      <c r="BX16" s="444"/>
      <c r="BY16" s="444"/>
      <c r="BZ16" s="444"/>
      <c r="CA16" s="444"/>
      <c r="CB16" s="444"/>
      <c r="CC16" s="445"/>
      <c r="CD16" s="185"/>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2"/>
      <c r="B17" s="509"/>
      <c r="C17" s="510"/>
      <c r="D17" s="510"/>
      <c r="E17" s="510"/>
      <c r="F17" s="510"/>
      <c r="G17" s="510"/>
      <c r="H17" s="510"/>
      <c r="I17" s="510"/>
      <c r="J17" s="510"/>
      <c r="K17" s="511"/>
      <c r="L17" s="186"/>
      <c r="M17" s="554" t="s">
        <v>143</v>
      </c>
      <c r="N17" s="555"/>
      <c r="O17" s="555"/>
      <c r="P17" s="555"/>
      <c r="Q17" s="556"/>
      <c r="R17" s="549" t="s">
        <v>144</v>
      </c>
      <c r="S17" s="550"/>
      <c r="T17" s="550"/>
      <c r="U17" s="550"/>
      <c r="V17" s="551"/>
      <c r="W17" s="459" t="s">
        <v>145</v>
      </c>
      <c r="X17" s="460"/>
      <c r="Y17" s="460"/>
      <c r="Z17" s="460"/>
      <c r="AA17" s="460"/>
      <c r="AB17" s="450"/>
      <c r="AC17" s="494">
        <v>28484</v>
      </c>
      <c r="AD17" s="495"/>
      <c r="AE17" s="495"/>
      <c r="AF17" s="495"/>
      <c r="AG17" s="537"/>
      <c r="AH17" s="494">
        <v>26972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14258237</v>
      </c>
      <c r="BO17" s="444"/>
      <c r="BP17" s="444"/>
      <c r="BQ17" s="444"/>
      <c r="BR17" s="444"/>
      <c r="BS17" s="444"/>
      <c r="BT17" s="444"/>
      <c r="BU17" s="445"/>
      <c r="BV17" s="443">
        <v>14037757</v>
      </c>
      <c r="BW17" s="444"/>
      <c r="BX17" s="444"/>
      <c r="BY17" s="444"/>
      <c r="BZ17" s="444"/>
      <c r="CA17" s="444"/>
      <c r="CB17" s="444"/>
      <c r="CC17" s="445"/>
      <c r="CD17" s="185"/>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2"/>
      <c r="B18" s="565" t="s">
        <v>147</v>
      </c>
      <c r="C18" s="486"/>
      <c r="D18" s="486"/>
      <c r="E18" s="566"/>
      <c r="F18" s="566"/>
      <c r="G18" s="566"/>
      <c r="H18" s="566"/>
      <c r="I18" s="566"/>
      <c r="J18" s="566"/>
      <c r="K18" s="566"/>
      <c r="L18" s="567">
        <v>21.03</v>
      </c>
      <c r="M18" s="567"/>
      <c r="N18" s="567"/>
      <c r="O18" s="567"/>
      <c r="P18" s="567"/>
      <c r="Q18" s="567"/>
      <c r="R18" s="568"/>
      <c r="S18" s="568"/>
      <c r="T18" s="568"/>
      <c r="U18" s="568"/>
      <c r="V18" s="569"/>
      <c r="W18" s="461"/>
      <c r="X18" s="462"/>
      <c r="Y18" s="462"/>
      <c r="Z18" s="462"/>
      <c r="AA18" s="462"/>
      <c r="AB18" s="453"/>
      <c r="AC18" s="570">
        <v>73.8</v>
      </c>
      <c r="AD18" s="571"/>
      <c r="AE18" s="571"/>
      <c r="AF18" s="571"/>
      <c r="AG18" s="572"/>
      <c r="AH18" s="570">
        <v>72.599999999999994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15395075</v>
      </c>
      <c r="BO18" s="444"/>
      <c r="BP18" s="444"/>
      <c r="BQ18" s="444"/>
      <c r="BR18" s="444"/>
      <c r="BS18" s="444"/>
      <c r="BT18" s="444"/>
      <c r="BU18" s="445"/>
      <c r="BV18" s="443">
        <v>14829238</v>
      </c>
      <c r="BW18" s="444"/>
      <c r="BX18" s="444"/>
      <c r="BY18" s="444"/>
      <c r="BZ18" s="444"/>
      <c r="CA18" s="444"/>
      <c r="CB18" s="444"/>
      <c r="CC18" s="445"/>
      <c r="CD18" s="185"/>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2"/>
      <c r="B19" s="565" t="s">
        <v>149</v>
      </c>
      <c r="C19" s="486"/>
      <c r="D19" s="486"/>
      <c r="E19" s="566"/>
      <c r="F19" s="566"/>
      <c r="G19" s="566"/>
      <c r="H19" s="566"/>
      <c r="I19" s="566"/>
      <c r="J19" s="566"/>
      <c r="K19" s="566"/>
      <c r="L19" s="574">
        <v>3954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21434939</v>
      </c>
      <c r="BO19" s="444"/>
      <c r="BP19" s="444"/>
      <c r="BQ19" s="444"/>
      <c r="BR19" s="444"/>
      <c r="BS19" s="444"/>
      <c r="BT19" s="444"/>
      <c r="BU19" s="445"/>
      <c r="BV19" s="443">
        <v>21064639</v>
      </c>
      <c r="BW19" s="444"/>
      <c r="BX19" s="444"/>
      <c r="BY19" s="444"/>
      <c r="BZ19" s="444"/>
      <c r="CA19" s="444"/>
      <c r="CB19" s="444"/>
      <c r="CC19" s="445"/>
      <c r="CD19" s="185"/>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2"/>
      <c r="B20" s="565" t="s">
        <v>151</v>
      </c>
      <c r="C20" s="486"/>
      <c r="D20" s="486"/>
      <c r="E20" s="566"/>
      <c r="F20" s="566"/>
      <c r="G20" s="566"/>
      <c r="H20" s="566"/>
      <c r="I20" s="566"/>
      <c r="J20" s="566"/>
      <c r="K20" s="566"/>
      <c r="L20" s="574">
        <v>33977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85"/>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2"/>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85"/>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2"/>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18574165</v>
      </c>
      <c r="BO22" s="407"/>
      <c r="BP22" s="407"/>
      <c r="BQ22" s="407"/>
      <c r="BR22" s="407"/>
      <c r="BS22" s="407"/>
      <c r="BT22" s="407"/>
      <c r="BU22" s="408"/>
      <c r="BV22" s="406">
        <v>19378391</v>
      </c>
      <c r="BW22" s="407"/>
      <c r="BX22" s="407"/>
      <c r="BY22" s="407"/>
      <c r="BZ22" s="407"/>
      <c r="CA22" s="407"/>
      <c r="CB22" s="407"/>
      <c r="CC22" s="408"/>
      <c r="CD22" s="185"/>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2"/>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14848956</v>
      </c>
      <c r="BO23" s="444"/>
      <c r="BP23" s="444"/>
      <c r="BQ23" s="444"/>
      <c r="BR23" s="444"/>
      <c r="BS23" s="444"/>
      <c r="BT23" s="444"/>
      <c r="BU23" s="445"/>
      <c r="BV23" s="443">
        <v>15235166</v>
      </c>
      <c r="BW23" s="444"/>
      <c r="BX23" s="444"/>
      <c r="BY23" s="444"/>
      <c r="BZ23" s="444"/>
      <c r="CA23" s="444"/>
      <c r="CB23" s="444"/>
      <c r="CC23" s="445"/>
      <c r="CD23" s="185"/>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2"/>
      <c r="B24" s="614"/>
      <c r="C24" s="590"/>
      <c r="D24" s="591"/>
      <c r="E24" s="493" t="s">
        <v>161</v>
      </c>
      <c r="F24" s="473"/>
      <c r="G24" s="473"/>
      <c r="H24" s="473"/>
      <c r="I24" s="473"/>
      <c r="J24" s="473"/>
      <c r="K24" s="474"/>
      <c r="L24" s="494">
        <v>1</v>
      </c>
      <c r="M24" s="495"/>
      <c r="N24" s="495"/>
      <c r="O24" s="495"/>
      <c r="P24" s="537"/>
      <c r="Q24" s="494">
        <v>9830</v>
      </c>
      <c r="R24" s="495"/>
      <c r="S24" s="495"/>
      <c r="T24" s="495"/>
      <c r="U24" s="495"/>
      <c r="V24" s="537"/>
      <c r="W24" s="589"/>
      <c r="X24" s="590"/>
      <c r="Y24" s="591"/>
      <c r="Z24" s="493" t="s">
        <v>162</v>
      </c>
      <c r="AA24" s="473"/>
      <c r="AB24" s="473"/>
      <c r="AC24" s="473"/>
      <c r="AD24" s="473"/>
      <c r="AE24" s="473"/>
      <c r="AF24" s="473"/>
      <c r="AG24" s="474"/>
      <c r="AH24" s="494">
        <v>595</v>
      </c>
      <c r="AI24" s="495"/>
      <c r="AJ24" s="495"/>
      <c r="AK24" s="495"/>
      <c r="AL24" s="537"/>
      <c r="AM24" s="494">
        <v>1789165</v>
      </c>
      <c r="AN24" s="495"/>
      <c r="AO24" s="495"/>
      <c r="AP24" s="495"/>
      <c r="AQ24" s="495"/>
      <c r="AR24" s="537"/>
      <c r="AS24" s="494">
        <v>3007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9604310</v>
      </c>
      <c r="BO24" s="444"/>
      <c r="BP24" s="444"/>
      <c r="BQ24" s="444"/>
      <c r="BR24" s="444"/>
      <c r="BS24" s="444"/>
      <c r="BT24" s="444"/>
      <c r="BU24" s="445"/>
      <c r="BV24" s="443">
        <v>9719337</v>
      </c>
      <c r="BW24" s="444"/>
      <c r="BX24" s="444"/>
      <c r="BY24" s="444"/>
      <c r="BZ24" s="444"/>
      <c r="CA24" s="444"/>
      <c r="CB24" s="444"/>
      <c r="CC24" s="445"/>
      <c r="CD24" s="185"/>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2"/>
      <c r="B25" s="614"/>
      <c r="C25" s="590"/>
      <c r="D25" s="591"/>
      <c r="E25" s="493" t="s">
        <v>164</v>
      </c>
      <c r="F25" s="473"/>
      <c r="G25" s="473"/>
      <c r="H25" s="473"/>
      <c r="I25" s="473"/>
      <c r="J25" s="473"/>
      <c r="K25" s="474"/>
      <c r="L25" s="494">
        <v>1</v>
      </c>
      <c r="M25" s="495"/>
      <c r="N25" s="495"/>
      <c r="O25" s="495"/>
      <c r="P25" s="537"/>
      <c r="Q25" s="494">
        <v>7880</v>
      </c>
      <c r="R25" s="495"/>
      <c r="S25" s="495"/>
      <c r="T25" s="495"/>
      <c r="U25" s="495"/>
      <c r="V25" s="537"/>
      <c r="W25" s="589"/>
      <c r="X25" s="590"/>
      <c r="Y25" s="591"/>
      <c r="Z25" s="493" t="s">
        <v>165</v>
      </c>
      <c r="AA25" s="473"/>
      <c r="AB25" s="473"/>
      <c r="AC25" s="473"/>
      <c r="AD25" s="473"/>
      <c r="AE25" s="473"/>
      <c r="AF25" s="473"/>
      <c r="AG25" s="474"/>
      <c r="AH25" s="494">
        <v>96</v>
      </c>
      <c r="AI25" s="495"/>
      <c r="AJ25" s="495"/>
      <c r="AK25" s="495"/>
      <c r="AL25" s="537"/>
      <c r="AM25" s="494">
        <v>289248</v>
      </c>
      <c r="AN25" s="495"/>
      <c r="AO25" s="495"/>
      <c r="AP25" s="495"/>
      <c r="AQ25" s="495"/>
      <c r="AR25" s="537"/>
      <c r="AS25" s="494">
        <v>3013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5762886</v>
      </c>
      <c r="BO25" s="407"/>
      <c r="BP25" s="407"/>
      <c r="BQ25" s="407"/>
      <c r="BR25" s="407"/>
      <c r="BS25" s="407"/>
      <c r="BT25" s="407"/>
      <c r="BU25" s="408"/>
      <c r="BV25" s="406">
        <v>4437490</v>
      </c>
      <c r="BW25" s="407"/>
      <c r="BX25" s="407"/>
      <c r="BY25" s="407"/>
      <c r="BZ25" s="407"/>
      <c r="CA25" s="407"/>
      <c r="CB25" s="407"/>
      <c r="CC25" s="408"/>
      <c r="CD25" s="185"/>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2"/>
      <c r="B26" s="614"/>
      <c r="C26" s="590"/>
      <c r="D26" s="591"/>
      <c r="E26" s="493" t="s">
        <v>167</v>
      </c>
      <c r="F26" s="473"/>
      <c r="G26" s="473"/>
      <c r="H26" s="473"/>
      <c r="I26" s="473"/>
      <c r="J26" s="473"/>
      <c r="K26" s="474"/>
      <c r="L26" s="494">
        <v>1</v>
      </c>
      <c r="M26" s="495"/>
      <c r="N26" s="495"/>
      <c r="O26" s="495"/>
      <c r="P26" s="537"/>
      <c r="Q26" s="494">
        <v>7070</v>
      </c>
      <c r="R26" s="495"/>
      <c r="S26" s="495"/>
      <c r="T26" s="495"/>
      <c r="U26" s="495"/>
      <c r="V26" s="537"/>
      <c r="W26" s="589"/>
      <c r="X26" s="590"/>
      <c r="Y26" s="591"/>
      <c r="Z26" s="493" t="s">
        <v>168</v>
      </c>
      <c r="AA26" s="595"/>
      <c r="AB26" s="595"/>
      <c r="AC26" s="595"/>
      <c r="AD26" s="595"/>
      <c r="AE26" s="595"/>
      <c r="AF26" s="595"/>
      <c r="AG26" s="596"/>
      <c r="AH26" s="494">
        <v>29</v>
      </c>
      <c r="AI26" s="495"/>
      <c r="AJ26" s="495"/>
      <c r="AK26" s="495"/>
      <c r="AL26" s="537"/>
      <c r="AM26" s="494">
        <v>76444</v>
      </c>
      <c r="AN26" s="495"/>
      <c r="AO26" s="495"/>
      <c r="AP26" s="495"/>
      <c r="AQ26" s="495"/>
      <c r="AR26" s="537"/>
      <c r="AS26" s="494">
        <v>2636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85"/>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2"/>
      <c r="B27" s="614"/>
      <c r="C27" s="590"/>
      <c r="D27" s="591"/>
      <c r="E27" s="493" t="s">
        <v>170</v>
      </c>
      <c r="F27" s="473"/>
      <c r="G27" s="473"/>
      <c r="H27" s="473"/>
      <c r="I27" s="473"/>
      <c r="J27" s="473"/>
      <c r="K27" s="474"/>
      <c r="L27" s="494">
        <v>1</v>
      </c>
      <c r="M27" s="495"/>
      <c r="N27" s="495"/>
      <c r="O27" s="495"/>
      <c r="P27" s="537"/>
      <c r="Q27" s="494">
        <v>5330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412932</v>
      </c>
      <c r="BO27" s="563"/>
      <c r="BP27" s="563"/>
      <c r="BQ27" s="563"/>
      <c r="BR27" s="563"/>
      <c r="BS27" s="563"/>
      <c r="BT27" s="563"/>
      <c r="BU27" s="564"/>
      <c r="BV27" s="562">
        <v>411800</v>
      </c>
      <c r="BW27" s="563"/>
      <c r="BX27" s="563"/>
      <c r="BY27" s="563"/>
      <c r="BZ27" s="563"/>
      <c r="CA27" s="563"/>
      <c r="CB27" s="563"/>
      <c r="CC27" s="564"/>
      <c r="CD27" s="187"/>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2"/>
      <c r="B28" s="614"/>
      <c r="C28" s="590"/>
      <c r="D28" s="591"/>
      <c r="E28" s="493" t="s">
        <v>174</v>
      </c>
      <c r="F28" s="473"/>
      <c r="G28" s="473"/>
      <c r="H28" s="473"/>
      <c r="I28" s="473"/>
      <c r="J28" s="473"/>
      <c r="K28" s="474"/>
      <c r="L28" s="494">
        <v>1</v>
      </c>
      <c r="M28" s="495"/>
      <c r="N28" s="495"/>
      <c r="O28" s="495"/>
      <c r="P28" s="537"/>
      <c r="Q28" s="494">
        <v>4640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3191301</v>
      </c>
      <c r="BO28" s="407"/>
      <c r="BP28" s="407"/>
      <c r="BQ28" s="407"/>
      <c r="BR28" s="407"/>
      <c r="BS28" s="407"/>
      <c r="BT28" s="407"/>
      <c r="BU28" s="408"/>
      <c r="BV28" s="406">
        <v>2942970</v>
      </c>
      <c r="BW28" s="407"/>
      <c r="BX28" s="407"/>
      <c r="BY28" s="407"/>
      <c r="BZ28" s="407"/>
      <c r="CA28" s="407"/>
      <c r="CB28" s="407"/>
      <c r="CC28" s="408"/>
      <c r="CD28" s="185"/>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2"/>
      <c r="B29" s="614"/>
      <c r="C29" s="590"/>
      <c r="D29" s="591"/>
      <c r="E29" s="493" t="s">
        <v>177</v>
      </c>
      <c r="F29" s="473"/>
      <c r="G29" s="473"/>
      <c r="H29" s="473"/>
      <c r="I29" s="473"/>
      <c r="J29" s="473"/>
      <c r="K29" s="474"/>
      <c r="L29" s="494">
        <v>20</v>
      </c>
      <c r="M29" s="495"/>
      <c r="N29" s="495"/>
      <c r="O29" s="495"/>
      <c r="P29" s="537"/>
      <c r="Q29" s="494">
        <v>4260</v>
      </c>
      <c r="R29" s="495"/>
      <c r="S29" s="495"/>
      <c r="T29" s="495"/>
      <c r="U29" s="495"/>
      <c r="V29" s="537"/>
      <c r="W29" s="592"/>
      <c r="X29" s="593"/>
      <c r="Y29" s="594"/>
      <c r="Z29" s="493" t="s">
        <v>178</v>
      </c>
      <c r="AA29" s="473"/>
      <c r="AB29" s="473"/>
      <c r="AC29" s="473"/>
      <c r="AD29" s="473"/>
      <c r="AE29" s="473"/>
      <c r="AF29" s="473"/>
      <c r="AG29" s="474"/>
      <c r="AH29" s="494">
        <v>597</v>
      </c>
      <c r="AI29" s="495"/>
      <c r="AJ29" s="495"/>
      <c r="AK29" s="495"/>
      <c r="AL29" s="537"/>
      <c r="AM29" s="494">
        <v>1798253</v>
      </c>
      <c r="AN29" s="495"/>
      <c r="AO29" s="495"/>
      <c r="AP29" s="495"/>
      <c r="AQ29" s="495"/>
      <c r="AR29" s="537"/>
      <c r="AS29" s="494">
        <v>3012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101429</v>
      </c>
      <c r="BO29" s="444"/>
      <c r="BP29" s="444"/>
      <c r="BQ29" s="444"/>
      <c r="BR29" s="444"/>
      <c r="BS29" s="444"/>
      <c r="BT29" s="444"/>
      <c r="BU29" s="445"/>
      <c r="BV29" s="443">
        <v>25817</v>
      </c>
      <c r="BW29" s="444"/>
      <c r="BX29" s="444"/>
      <c r="BY29" s="444"/>
      <c r="BZ29" s="444"/>
      <c r="CA29" s="444"/>
      <c r="CB29" s="444"/>
      <c r="CC29" s="445"/>
      <c r="CD29" s="187"/>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2"/>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1181965</v>
      </c>
      <c r="BO30" s="563"/>
      <c r="BP30" s="563"/>
      <c r="BQ30" s="563"/>
      <c r="BR30" s="563"/>
      <c r="BS30" s="563"/>
      <c r="BT30" s="563"/>
      <c r="BU30" s="564"/>
      <c r="BV30" s="562">
        <v>1125766</v>
      </c>
      <c r="BW30" s="563"/>
      <c r="BX30" s="563"/>
      <c r="BY30" s="563"/>
      <c r="BZ30" s="563"/>
      <c r="CA30" s="563"/>
      <c r="CB30" s="563"/>
      <c r="CC30" s="564"/>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195"/>
    </row>
    <row r="33" spans="1:113" ht="13.5" customHeight="1" x14ac:dyDescent="0.2">
      <c r="A33" s="172"/>
      <c r="B33" s="196"/>
      <c r="C33" s="467" t="s">
        <v>187</v>
      </c>
      <c r="D33" s="467"/>
      <c r="E33" s="432" t="s">
        <v>188</v>
      </c>
      <c r="F33" s="432"/>
      <c r="G33" s="432"/>
      <c r="H33" s="432"/>
      <c r="I33" s="432"/>
      <c r="J33" s="432"/>
      <c r="K33" s="432"/>
      <c r="L33" s="432"/>
      <c r="M33" s="432"/>
      <c r="N33" s="432"/>
      <c r="O33" s="432"/>
      <c r="P33" s="432"/>
      <c r="Q33" s="432"/>
      <c r="R33" s="432"/>
      <c r="S33" s="432"/>
      <c r="T33" s="197"/>
      <c r="U33" s="467" t="s">
        <v>187</v>
      </c>
      <c r="V33" s="467"/>
      <c r="W33" s="432" t="s">
        <v>188</v>
      </c>
      <c r="X33" s="432"/>
      <c r="Y33" s="432"/>
      <c r="Z33" s="432"/>
      <c r="AA33" s="432"/>
      <c r="AB33" s="432"/>
      <c r="AC33" s="432"/>
      <c r="AD33" s="432"/>
      <c r="AE33" s="432"/>
      <c r="AF33" s="432"/>
      <c r="AG33" s="432"/>
      <c r="AH33" s="432"/>
      <c r="AI33" s="432"/>
      <c r="AJ33" s="432"/>
      <c r="AK33" s="432"/>
      <c r="AL33" s="197"/>
      <c r="AM33" s="467" t="s">
        <v>187</v>
      </c>
      <c r="AN33" s="467"/>
      <c r="AO33" s="432" t="s">
        <v>188</v>
      </c>
      <c r="AP33" s="432"/>
      <c r="AQ33" s="432"/>
      <c r="AR33" s="432"/>
      <c r="AS33" s="432"/>
      <c r="AT33" s="432"/>
      <c r="AU33" s="432"/>
      <c r="AV33" s="432"/>
      <c r="AW33" s="432"/>
      <c r="AX33" s="432"/>
      <c r="AY33" s="432"/>
      <c r="AZ33" s="432"/>
      <c r="BA33" s="432"/>
      <c r="BB33" s="432"/>
      <c r="BC33" s="432"/>
      <c r="BD33" s="198"/>
      <c r="BE33" s="432" t="s">
        <v>189</v>
      </c>
      <c r="BF33" s="432"/>
      <c r="BG33" s="432" t="s">
        <v>190</v>
      </c>
      <c r="BH33" s="432"/>
      <c r="BI33" s="432"/>
      <c r="BJ33" s="432"/>
      <c r="BK33" s="432"/>
      <c r="BL33" s="432"/>
      <c r="BM33" s="432"/>
      <c r="BN33" s="432"/>
      <c r="BO33" s="432"/>
      <c r="BP33" s="432"/>
      <c r="BQ33" s="432"/>
      <c r="BR33" s="432"/>
      <c r="BS33" s="432"/>
      <c r="BT33" s="432"/>
      <c r="BU33" s="432"/>
      <c r="BV33" s="198"/>
      <c r="BW33" s="467" t="s">
        <v>189</v>
      </c>
      <c r="BX33" s="467"/>
      <c r="BY33" s="432" t="s">
        <v>191</v>
      </c>
      <c r="BZ33" s="432"/>
      <c r="CA33" s="432"/>
      <c r="CB33" s="432"/>
      <c r="CC33" s="432"/>
      <c r="CD33" s="432"/>
      <c r="CE33" s="432"/>
      <c r="CF33" s="432"/>
      <c r="CG33" s="432"/>
      <c r="CH33" s="432"/>
      <c r="CI33" s="432"/>
      <c r="CJ33" s="432"/>
      <c r="CK33" s="432"/>
      <c r="CL33" s="432"/>
      <c r="CM33" s="432"/>
      <c r="CN33" s="197"/>
      <c r="CO33" s="467" t="s">
        <v>187</v>
      </c>
      <c r="CP33" s="467"/>
      <c r="CQ33" s="432" t="s">
        <v>192</v>
      </c>
      <c r="CR33" s="432"/>
      <c r="CS33" s="432"/>
      <c r="CT33" s="432"/>
      <c r="CU33" s="432"/>
      <c r="CV33" s="432"/>
      <c r="CW33" s="432"/>
      <c r="CX33" s="432"/>
      <c r="CY33" s="432"/>
      <c r="CZ33" s="432"/>
      <c r="DA33" s="432"/>
      <c r="DB33" s="432"/>
      <c r="DC33" s="432"/>
      <c r="DD33" s="432"/>
      <c r="DE33" s="432"/>
      <c r="DF33" s="197"/>
      <c r="DG33" s="632" t="s">
        <v>193</v>
      </c>
      <c r="DH33" s="632"/>
      <c r="DI33" s="199"/>
    </row>
    <row r="34" spans="1:113" ht="32.25" customHeight="1" x14ac:dyDescent="0.2">
      <c r="A34" s="172"/>
      <c r="B34" s="196"/>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2"/>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2"/>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72"/>
      <c r="BE34" s="633" t="str">
        <f>IF(BG34="","",MAX(C34:D43,U34:V43,AM34:AN43)+1)</f>
        <v/>
      </c>
      <c r="BF34" s="633"/>
      <c r="BG34" s="634"/>
      <c r="BH34" s="634"/>
      <c r="BI34" s="634"/>
      <c r="BJ34" s="634"/>
      <c r="BK34" s="634"/>
      <c r="BL34" s="634"/>
      <c r="BM34" s="634"/>
      <c r="BN34" s="634"/>
      <c r="BO34" s="634"/>
      <c r="BP34" s="634"/>
      <c r="BQ34" s="634"/>
      <c r="BR34" s="634"/>
      <c r="BS34" s="634"/>
      <c r="BT34" s="634"/>
      <c r="BU34" s="634"/>
      <c r="BV34" s="172"/>
      <c r="BW34" s="633">
        <f>IF(BY34="","",MAX(C34:D43,U34:V43,AM34:AN43,BE34:BF43)+1)</f>
        <v>9</v>
      </c>
      <c r="BX34" s="633"/>
      <c r="BY34" s="634" t="str">
        <f>IF('各会計、関係団体の財政状況及び健全化判断比率'!B68="","",'各会計、関係団体の財政状況及び健全化判断比率'!B68)</f>
        <v>公立陶生病院組合</v>
      </c>
      <c r="BZ34" s="634"/>
      <c r="CA34" s="634"/>
      <c r="CB34" s="634"/>
      <c r="CC34" s="634"/>
      <c r="CD34" s="634"/>
      <c r="CE34" s="634"/>
      <c r="CF34" s="634"/>
      <c r="CG34" s="634"/>
      <c r="CH34" s="634"/>
      <c r="CI34" s="634"/>
      <c r="CJ34" s="634"/>
      <c r="CK34" s="634"/>
      <c r="CL34" s="634"/>
      <c r="CM34" s="634"/>
      <c r="CN34" s="172"/>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199"/>
    </row>
    <row r="35" spans="1:113" ht="32.25" customHeight="1" x14ac:dyDescent="0.2">
      <c r="A35" s="172"/>
      <c r="B35" s="196"/>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72"/>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2"/>
      <c r="AM35" s="633">
        <f t="shared" ref="AM35:AM43" si="0">IF(AO35="","",AM34+1)</f>
        <v>8</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72"/>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2"/>
      <c r="BW35" s="633">
        <f t="shared" ref="BW35:BW43" si="2">IF(BY35="","",BW34+1)</f>
        <v>10</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72"/>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199"/>
    </row>
    <row r="36" spans="1:113" ht="32.25" customHeight="1" x14ac:dyDescent="0.2">
      <c r="A36" s="172"/>
      <c r="B36" s="196"/>
      <c r="C36" s="633">
        <f>IF(E36="","",C35+1)</f>
        <v>3</v>
      </c>
      <c r="D36" s="633"/>
      <c r="E36" s="634" t="str">
        <f>IF('各会計、関係団体の財政状況及び健全化判断比率'!B9="","",'各会計、関係団体の財政状況及び健全化判断比率'!B9)</f>
        <v>旭平和墓園事業特別会計</v>
      </c>
      <c r="F36" s="634"/>
      <c r="G36" s="634"/>
      <c r="H36" s="634"/>
      <c r="I36" s="634"/>
      <c r="J36" s="634"/>
      <c r="K36" s="634"/>
      <c r="L36" s="634"/>
      <c r="M36" s="634"/>
      <c r="N36" s="634"/>
      <c r="O36" s="634"/>
      <c r="P36" s="634"/>
      <c r="Q36" s="634"/>
      <c r="R36" s="634"/>
      <c r="S36" s="634"/>
      <c r="T36" s="172"/>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2"/>
      <c r="AM36" s="633" t="str">
        <f t="shared" si="0"/>
        <v/>
      </c>
      <c r="AN36" s="633"/>
      <c r="AO36" s="634"/>
      <c r="AP36" s="634"/>
      <c r="AQ36" s="634"/>
      <c r="AR36" s="634"/>
      <c r="AS36" s="634"/>
      <c r="AT36" s="634"/>
      <c r="AU36" s="634"/>
      <c r="AV36" s="634"/>
      <c r="AW36" s="634"/>
      <c r="AX36" s="634"/>
      <c r="AY36" s="634"/>
      <c r="AZ36" s="634"/>
      <c r="BA36" s="634"/>
      <c r="BB36" s="634"/>
      <c r="BC36" s="634"/>
      <c r="BD36" s="172"/>
      <c r="BE36" s="633" t="str">
        <f t="shared" si="1"/>
        <v/>
      </c>
      <c r="BF36" s="633"/>
      <c r="BG36" s="634"/>
      <c r="BH36" s="634"/>
      <c r="BI36" s="634"/>
      <c r="BJ36" s="634"/>
      <c r="BK36" s="634"/>
      <c r="BL36" s="634"/>
      <c r="BM36" s="634"/>
      <c r="BN36" s="634"/>
      <c r="BO36" s="634"/>
      <c r="BP36" s="634"/>
      <c r="BQ36" s="634"/>
      <c r="BR36" s="634"/>
      <c r="BS36" s="634"/>
      <c r="BT36" s="634"/>
      <c r="BU36" s="634"/>
      <c r="BV36" s="172"/>
      <c r="BW36" s="633">
        <f t="shared" si="2"/>
        <v>11</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72"/>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199"/>
    </row>
    <row r="37" spans="1:113" ht="32.25" customHeight="1" x14ac:dyDescent="0.2">
      <c r="A37" s="172"/>
      <c r="B37" s="196"/>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2"/>
      <c r="U37" s="633" t="str">
        <f t="shared" si="4"/>
        <v/>
      </c>
      <c r="V37" s="633"/>
      <c r="W37" s="634"/>
      <c r="X37" s="634"/>
      <c r="Y37" s="634"/>
      <c r="Z37" s="634"/>
      <c r="AA37" s="634"/>
      <c r="AB37" s="634"/>
      <c r="AC37" s="634"/>
      <c r="AD37" s="634"/>
      <c r="AE37" s="634"/>
      <c r="AF37" s="634"/>
      <c r="AG37" s="634"/>
      <c r="AH37" s="634"/>
      <c r="AI37" s="634"/>
      <c r="AJ37" s="634"/>
      <c r="AK37" s="634"/>
      <c r="AL37" s="172"/>
      <c r="AM37" s="633" t="str">
        <f t="shared" si="0"/>
        <v/>
      </c>
      <c r="AN37" s="633"/>
      <c r="AO37" s="634"/>
      <c r="AP37" s="634"/>
      <c r="AQ37" s="634"/>
      <c r="AR37" s="634"/>
      <c r="AS37" s="634"/>
      <c r="AT37" s="634"/>
      <c r="AU37" s="634"/>
      <c r="AV37" s="634"/>
      <c r="AW37" s="634"/>
      <c r="AX37" s="634"/>
      <c r="AY37" s="634"/>
      <c r="AZ37" s="634"/>
      <c r="BA37" s="634"/>
      <c r="BB37" s="634"/>
      <c r="BC37" s="634"/>
      <c r="BD37" s="172"/>
      <c r="BE37" s="633" t="str">
        <f t="shared" si="1"/>
        <v/>
      </c>
      <c r="BF37" s="633"/>
      <c r="BG37" s="634"/>
      <c r="BH37" s="634"/>
      <c r="BI37" s="634"/>
      <c r="BJ37" s="634"/>
      <c r="BK37" s="634"/>
      <c r="BL37" s="634"/>
      <c r="BM37" s="634"/>
      <c r="BN37" s="634"/>
      <c r="BO37" s="634"/>
      <c r="BP37" s="634"/>
      <c r="BQ37" s="634"/>
      <c r="BR37" s="634"/>
      <c r="BS37" s="634"/>
      <c r="BT37" s="634"/>
      <c r="BU37" s="634"/>
      <c r="BV37" s="172"/>
      <c r="BW37" s="633">
        <f t="shared" si="2"/>
        <v>12</v>
      </c>
      <c r="BX37" s="633"/>
      <c r="BY37" s="634" t="str">
        <f>IF('各会計、関係団体の財政状況及び健全化判断比率'!B71="","",'各会計、関係団体の財政状況及び健全化判断比率'!B71)</f>
        <v>愛知県市町村職員退職手当組合</v>
      </c>
      <c r="BZ37" s="634"/>
      <c r="CA37" s="634"/>
      <c r="CB37" s="634"/>
      <c r="CC37" s="634"/>
      <c r="CD37" s="634"/>
      <c r="CE37" s="634"/>
      <c r="CF37" s="634"/>
      <c r="CG37" s="634"/>
      <c r="CH37" s="634"/>
      <c r="CI37" s="634"/>
      <c r="CJ37" s="634"/>
      <c r="CK37" s="634"/>
      <c r="CL37" s="634"/>
      <c r="CM37" s="634"/>
      <c r="CN37" s="172"/>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199"/>
    </row>
    <row r="38" spans="1:113" ht="32.25" customHeight="1" x14ac:dyDescent="0.2">
      <c r="A38" s="172"/>
      <c r="B38" s="196"/>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2"/>
      <c r="U38" s="633" t="str">
        <f t="shared" si="4"/>
        <v/>
      </c>
      <c r="V38" s="633"/>
      <c r="W38" s="634"/>
      <c r="X38" s="634"/>
      <c r="Y38" s="634"/>
      <c r="Z38" s="634"/>
      <c r="AA38" s="634"/>
      <c r="AB38" s="634"/>
      <c r="AC38" s="634"/>
      <c r="AD38" s="634"/>
      <c r="AE38" s="634"/>
      <c r="AF38" s="634"/>
      <c r="AG38" s="634"/>
      <c r="AH38" s="634"/>
      <c r="AI38" s="634"/>
      <c r="AJ38" s="634"/>
      <c r="AK38" s="634"/>
      <c r="AL38" s="172"/>
      <c r="AM38" s="633" t="str">
        <f t="shared" si="0"/>
        <v/>
      </c>
      <c r="AN38" s="633"/>
      <c r="AO38" s="634"/>
      <c r="AP38" s="634"/>
      <c r="AQ38" s="634"/>
      <c r="AR38" s="634"/>
      <c r="AS38" s="634"/>
      <c r="AT38" s="634"/>
      <c r="AU38" s="634"/>
      <c r="AV38" s="634"/>
      <c r="AW38" s="634"/>
      <c r="AX38" s="634"/>
      <c r="AY38" s="634"/>
      <c r="AZ38" s="634"/>
      <c r="BA38" s="634"/>
      <c r="BB38" s="634"/>
      <c r="BC38" s="634"/>
      <c r="BD38" s="172"/>
      <c r="BE38" s="633" t="str">
        <f t="shared" si="1"/>
        <v/>
      </c>
      <c r="BF38" s="633"/>
      <c r="BG38" s="634"/>
      <c r="BH38" s="634"/>
      <c r="BI38" s="634"/>
      <c r="BJ38" s="634"/>
      <c r="BK38" s="634"/>
      <c r="BL38" s="634"/>
      <c r="BM38" s="634"/>
      <c r="BN38" s="634"/>
      <c r="BO38" s="634"/>
      <c r="BP38" s="634"/>
      <c r="BQ38" s="634"/>
      <c r="BR38" s="634"/>
      <c r="BS38" s="634"/>
      <c r="BT38" s="634"/>
      <c r="BU38" s="634"/>
      <c r="BV38" s="172"/>
      <c r="BW38" s="633">
        <f t="shared" si="2"/>
        <v>13</v>
      </c>
      <c r="BX38" s="633"/>
      <c r="BY38" s="634" t="str">
        <f>IF('各会計、関係団体の財政状況及び健全化判断比率'!B72="","",'各会計、関係団体の財政状況及び健全化判断比率'!B72)</f>
        <v>尾張東部衛生組合</v>
      </c>
      <c r="BZ38" s="634"/>
      <c r="CA38" s="634"/>
      <c r="CB38" s="634"/>
      <c r="CC38" s="634"/>
      <c r="CD38" s="634"/>
      <c r="CE38" s="634"/>
      <c r="CF38" s="634"/>
      <c r="CG38" s="634"/>
      <c r="CH38" s="634"/>
      <c r="CI38" s="634"/>
      <c r="CJ38" s="634"/>
      <c r="CK38" s="634"/>
      <c r="CL38" s="634"/>
      <c r="CM38" s="634"/>
      <c r="CN38" s="172"/>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199"/>
    </row>
    <row r="39" spans="1:113" ht="32.25" customHeight="1" x14ac:dyDescent="0.2">
      <c r="A39" s="172"/>
      <c r="B39" s="196"/>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2"/>
      <c r="U39" s="633" t="str">
        <f t="shared" si="4"/>
        <v/>
      </c>
      <c r="V39" s="633"/>
      <c r="W39" s="634"/>
      <c r="X39" s="634"/>
      <c r="Y39" s="634"/>
      <c r="Z39" s="634"/>
      <c r="AA39" s="634"/>
      <c r="AB39" s="634"/>
      <c r="AC39" s="634"/>
      <c r="AD39" s="634"/>
      <c r="AE39" s="634"/>
      <c r="AF39" s="634"/>
      <c r="AG39" s="634"/>
      <c r="AH39" s="634"/>
      <c r="AI39" s="634"/>
      <c r="AJ39" s="634"/>
      <c r="AK39" s="634"/>
      <c r="AL39" s="172"/>
      <c r="AM39" s="633" t="str">
        <f t="shared" si="0"/>
        <v/>
      </c>
      <c r="AN39" s="633"/>
      <c r="AO39" s="634"/>
      <c r="AP39" s="634"/>
      <c r="AQ39" s="634"/>
      <c r="AR39" s="634"/>
      <c r="AS39" s="634"/>
      <c r="AT39" s="634"/>
      <c r="AU39" s="634"/>
      <c r="AV39" s="634"/>
      <c r="AW39" s="634"/>
      <c r="AX39" s="634"/>
      <c r="AY39" s="634"/>
      <c r="AZ39" s="634"/>
      <c r="BA39" s="634"/>
      <c r="BB39" s="634"/>
      <c r="BC39" s="634"/>
      <c r="BD39" s="172"/>
      <c r="BE39" s="633" t="str">
        <f t="shared" si="1"/>
        <v/>
      </c>
      <c r="BF39" s="633"/>
      <c r="BG39" s="634"/>
      <c r="BH39" s="634"/>
      <c r="BI39" s="634"/>
      <c r="BJ39" s="634"/>
      <c r="BK39" s="634"/>
      <c r="BL39" s="634"/>
      <c r="BM39" s="634"/>
      <c r="BN39" s="634"/>
      <c r="BO39" s="634"/>
      <c r="BP39" s="634"/>
      <c r="BQ39" s="634"/>
      <c r="BR39" s="634"/>
      <c r="BS39" s="634"/>
      <c r="BT39" s="634"/>
      <c r="BU39" s="634"/>
      <c r="BV39" s="172"/>
      <c r="BW39" s="633">
        <f t="shared" si="2"/>
        <v>14</v>
      </c>
      <c r="BX39" s="633"/>
      <c r="BY39" s="634" t="str">
        <f>IF('各会計、関係団体の財政状況及び健全化判断比率'!B73="","",'各会計、関係団体の財政状況及び健全化判断比率'!B73)</f>
        <v>瀬戸旭看護専門学校組合</v>
      </c>
      <c r="BZ39" s="634"/>
      <c r="CA39" s="634"/>
      <c r="CB39" s="634"/>
      <c r="CC39" s="634"/>
      <c r="CD39" s="634"/>
      <c r="CE39" s="634"/>
      <c r="CF39" s="634"/>
      <c r="CG39" s="634"/>
      <c r="CH39" s="634"/>
      <c r="CI39" s="634"/>
      <c r="CJ39" s="634"/>
      <c r="CK39" s="634"/>
      <c r="CL39" s="634"/>
      <c r="CM39" s="634"/>
      <c r="CN39" s="172"/>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199"/>
    </row>
    <row r="40" spans="1:113" ht="32.25" customHeight="1" x14ac:dyDescent="0.2">
      <c r="A40" s="172"/>
      <c r="B40" s="196"/>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2"/>
      <c r="U40" s="633" t="str">
        <f t="shared" si="4"/>
        <v/>
      </c>
      <c r="V40" s="633"/>
      <c r="W40" s="634"/>
      <c r="X40" s="634"/>
      <c r="Y40" s="634"/>
      <c r="Z40" s="634"/>
      <c r="AA40" s="634"/>
      <c r="AB40" s="634"/>
      <c r="AC40" s="634"/>
      <c r="AD40" s="634"/>
      <c r="AE40" s="634"/>
      <c r="AF40" s="634"/>
      <c r="AG40" s="634"/>
      <c r="AH40" s="634"/>
      <c r="AI40" s="634"/>
      <c r="AJ40" s="634"/>
      <c r="AK40" s="634"/>
      <c r="AL40" s="172"/>
      <c r="AM40" s="633" t="str">
        <f t="shared" si="0"/>
        <v/>
      </c>
      <c r="AN40" s="633"/>
      <c r="AO40" s="634"/>
      <c r="AP40" s="634"/>
      <c r="AQ40" s="634"/>
      <c r="AR40" s="634"/>
      <c r="AS40" s="634"/>
      <c r="AT40" s="634"/>
      <c r="AU40" s="634"/>
      <c r="AV40" s="634"/>
      <c r="AW40" s="634"/>
      <c r="AX40" s="634"/>
      <c r="AY40" s="634"/>
      <c r="AZ40" s="634"/>
      <c r="BA40" s="634"/>
      <c r="BB40" s="634"/>
      <c r="BC40" s="634"/>
      <c r="BD40" s="172"/>
      <c r="BE40" s="633" t="str">
        <f t="shared" si="1"/>
        <v/>
      </c>
      <c r="BF40" s="633"/>
      <c r="BG40" s="634"/>
      <c r="BH40" s="634"/>
      <c r="BI40" s="634"/>
      <c r="BJ40" s="634"/>
      <c r="BK40" s="634"/>
      <c r="BL40" s="634"/>
      <c r="BM40" s="634"/>
      <c r="BN40" s="634"/>
      <c r="BO40" s="634"/>
      <c r="BP40" s="634"/>
      <c r="BQ40" s="634"/>
      <c r="BR40" s="634"/>
      <c r="BS40" s="634"/>
      <c r="BT40" s="634"/>
      <c r="BU40" s="634"/>
      <c r="BV40" s="172"/>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2"/>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199"/>
    </row>
    <row r="41" spans="1:113" ht="32.25" customHeight="1" x14ac:dyDescent="0.2">
      <c r="A41" s="172"/>
      <c r="B41" s="196"/>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2"/>
      <c r="U41" s="633" t="str">
        <f t="shared" si="4"/>
        <v/>
      </c>
      <c r="V41" s="633"/>
      <c r="W41" s="634"/>
      <c r="X41" s="634"/>
      <c r="Y41" s="634"/>
      <c r="Z41" s="634"/>
      <c r="AA41" s="634"/>
      <c r="AB41" s="634"/>
      <c r="AC41" s="634"/>
      <c r="AD41" s="634"/>
      <c r="AE41" s="634"/>
      <c r="AF41" s="634"/>
      <c r="AG41" s="634"/>
      <c r="AH41" s="634"/>
      <c r="AI41" s="634"/>
      <c r="AJ41" s="634"/>
      <c r="AK41" s="634"/>
      <c r="AL41" s="172"/>
      <c r="AM41" s="633" t="str">
        <f t="shared" si="0"/>
        <v/>
      </c>
      <c r="AN41" s="633"/>
      <c r="AO41" s="634"/>
      <c r="AP41" s="634"/>
      <c r="AQ41" s="634"/>
      <c r="AR41" s="634"/>
      <c r="AS41" s="634"/>
      <c r="AT41" s="634"/>
      <c r="AU41" s="634"/>
      <c r="AV41" s="634"/>
      <c r="AW41" s="634"/>
      <c r="AX41" s="634"/>
      <c r="AY41" s="634"/>
      <c r="AZ41" s="634"/>
      <c r="BA41" s="634"/>
      <c r="BB41" s="634"/>
      <c r="BC41" s="634"/>
      <c r="BD41" s="172"/>
      <c r="BE41" s="633" t="str">
        <f t="shared" si="1"/>
        <v/>
      </c>
      <c r="BF41" s="633"/>
      <c r="BG41" s="634"/>
      <c r="BH41" s="634"/>
      <c r="BI41" s="634"/>
      <c r="BJ41" s="634"/>
      <c r="BK41" s="634"/>
      <c r="BL41" s="634"/>
      <c r="BM41" s="634"/>
      <c r="BN41" s="634"/>
      <c r="BO41" s="634"/>
      <c r="BP41" s="634"/>
      <c r="BQ41" s="634"/>
      <c r="BR41" s="634"/>
      <c r="BS41" s="634"/>
      <c r="BT41" s="634"/>
      <c r="BU41" s="634"/>
      <c r="BV41" s="172"/>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2"/>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199"/>
    </row>
    <row r="42" spans="1:113" ht="32.25" customHeight="1" x14ac:dyDescent="0.2">
      <c r="B42" s="196"/>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2"/>
      <c r="U42" s="633" t="str">
        <f t="shared" si="4"/>
        <v/>
      </c>
      <c r="V42" s="633"/>
      <c r="W42" s="634"/>
      <c r="X42" s="634"/>
      <c r="Y42" s="634"/>
      <c r="Z42" s="634"/>
      <c r="AA42" s="634"/>
      <c r="AB42" s="634"/>
      <c r="AC42" s="634"/>
      <c r="AD42" s="634"/>
      <c r="AE42" s="634"/>
      <c r="AF42" s="634"/>
      <c r="AG42" s="634"/>
      <c r="AH42" s="634"/>
      <c r="AI42" s="634"/>
      <c r="AJ42" s="634"/>
      <c r="AK42" s="634"/>
      <c r="AL42" s="172"/>
      <c r="AM42" s="633" t="str">
        <f t="shared" si="0"/>
        <v/>
      </c>
      <c r="AN42" s="633"/>
      <c r="AO42" s="634"/>
      <c r="AP42" s="634"/>
      <c r="AQ42" s="634"/>
      <c r="AR42" s="634"/>
      <c r="AS42" s="634"/>
      <c r="AT42" s="634"/>
      <c r="AU42" s="634"/>
      <c r="AV42" s="634"/>
      <c r="AW42" s="634"/>
      <c r="AX42" s="634"/>
      <c r="AY42" s="634"/>
      <c r="AZ42" s="634"/>
      <c r="BA42" s="634"/>
      <c r="BB42" s="634"/>
      <c r="BC42" s="634"/>
      <c r="BD42" s="172"/>
      <c r="BE42" s="633" t="str">
        <f t="shared" si="1"/>
        <v/>
      </c>
      <c r="BF42" s="633"/>
      <c r="BG42" s="634"/>
      <c r="BH42" s="634"/>
      <c r="BI42" s="634"/>
      <c r="BJ42" s="634"/>
      <c r="BK42" s="634"/>
      <c r="BL42" s="634"/>
      <c r="BM42" s="634"/>
      <c r="BN42" s="634"/>
      <c r="BO42" s="634"/>
      <c r="BP42" s="634"/>
      <c r="BQ42" s="634"/>
      <c r="BR42" s="634"/>
      <c r="BS42" s="634"/>
      <c r="BT42" s="634"/>
      <c r="BU42" s="634"/>
      <c r="BV42" s="172"/>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2"/>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199"/>
    </row>
    <row r="43" spans="1:113" ht="32.25" customHeight="1" x14ac:dyDescent="0.2">
      <c r="B43" s="196"/>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2"/>
      <c r="U43" s="633" t="str">
        <f t="shared" si="4"/>
        <v/>
      </c>
      <c r="V43" s="633"/>
      <c r="W43" s="634"/>
      <c r="X43" s="634"/>
      <c r="Y43" s="634"/>
      <c r="Z43" s="634"/>
      <c r="AA43" s="634"/>
      <c r="AB43" s="634"/>
      <c r="AC43" s="634"/>
      <c r="AD43" s="634"/>
      <c r="AE43" s="634"/>
      <c r="AF43" s="634"/>
      <c r="AG43" s="634"/>
      <c r="AH43" s="634"/>
      <c r="AI43" s="634"/>
      <c r="AJ43" s="634"/>
      <c r="AK43" s="634"/>
      <c r="AL43" s="172"/>
      <c r="AM43" s="633" t="str">
        <f t="shared" si="0"/>
        <v/>
      </c>
      <c r="AN43" s="633"/>
      <c r="AO43" s="634"/>
      <c r="AP43" s="634"/>
      <c r="AQ43" s="634"/>
      <c r="AR43" s="634"/>
      <c r="AS43" s="634"/>
      <c r="AT43" s="634"/>
      <c r="AU43" s="634"/>
      <c r="AV43" s="634"/>
      <c r="AW43" s="634"/>
      <c r="AX43" s="634"/>
      <c r="AY43" s="634"/>
      <c r="AZ43" s="634"/>
      <c r="BA43" s="634"/>
      <c r="BB43" s="634"/>
      <c r="BC43" s="634"/>
      <c r="BD43" s="172"/>
      <c r="BE43" s="633" t="str">
        <f t="shared" si="1"/>
        <v/>
      </c>
      <c r="BF43" s="633"/>
      <c r="BG43" s="634"/>
      <c r="BH43" s="634"/>
      <c r="BI43" s="634"/>
      <c r="BJ43" s="634"/>
      <c r="BK43" s="634"/>
      <c r="BL43" s="634"/>
      <c r="BM43" s="634"/>
      <c r="BN43" s="634"/>
      <c r="BO43" s="634"/>
      <c r="BP43" s="634"/>
      <c r="BQ43" s="634"/>
      <c r="BR43" s="634"/>
      <c r="BS43" s="634"/>
      <c r="BT43" s="634"/>
      <c r="BU43" s="634"/>
      <c r="BV43" s="172"/>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2"/>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3V1kGRvZJ4necmz2ejviLmttsYVOJJqi0ytagxysqaqwNcYQfPEFPC3Q/8tXNofvLorNaNlOHK7FAvQCQVVHQ==" saltValue="K4xTfXM21XPom8EH7tEG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0.46</v>
      </c>
      <c r="G34" s="33">
        <v>0.51</v>
      </c>
      <c r="H34" s="33">
        <v>1.23</v>
      </c>
      <c r="I34" s="33">
        <v>0.16</v>
      </c>
      <c r="J34" s="34" t="s">
        <v>534</v>
      </c>
      <c r="K34" s="22"/>
      <c r="L34" s="22"/>
      <c r="M34" s="22"/>
      <c r="N34" s="22"/>
      <c r="O34" s="22"/>
      <c r="P34" s="22"/>
    </row>
    <row r="35" spans="1:16" ht="39" customHeight="1" x14ac:dyDescent="0.2">
      <c r="A35" s="22"/>
      <c r="B35" s="35"/>
      <c r="C35" s="1181" t="s">
        <v>535</v>
      </c>
      <c r="D35" s="1182"/>
      <c r="E35" s="1183"/>
      <c r="F35" s="36">
        <v>8.86</v>
      </c>
      <c r="G35" s="37">
        <v>7.9</v>
      </c>
      <c r="H35" s="37">
        <v>8.23</v>
      </c>
      <c r="I35" s="37">
        <v>8.3699999999999992</v>
      </c>
      <c r="J35" s="38">
        <v>8.09</v>
      </c>
      <c r="K35" s="22"/>
      <c r="L35" s="22"/>
      <c r="M35" s="22"/>
      <c r="N35" s="22"/>
      <c r="O35" s="22"/>
      <c r="P35" s="22"/>
    </row>
    <row r="36" spans="1:16" ht="39" customHeight="1" x14ac:dyDescent="0.2">
      <c r="A36" s="22"/>
      <c r="B36" s="35"/>
      <c r="C36" s="1181" t="s">
        <v>536</v>
      </c>
      <c r="D36" s="1182"/>
      <c r="E36" s="1183"/>
      <c r="F36" s="36">
        <v>4</v>
      </c>
      <c r="G36" s="37">
        <v>4.18</v>
      </c>
      <c r="H36" s="37">
        <v>6.95</v>
      </c>
      <c r="I36" s="37">
        <v>7.22</v>
      </c>
      <c r="J36" s="38">
        <v>6.6</v>
      </c>
      <c r="K36" s="22"/>
      <c r="L36" s="22"/>
      <c r="M36" s="22"/>
      <c r="N36" s="22"/>
      <c r="O36" s="22"/>
      <c r="P36" s="22"/>
    </row>
    <row r="37" spans="1:16" ht="39" customHeight="1" x14ac:dyDescent="0.2">
      <c r="A37" s="22"/>
      <c r="B37" s="35"/>
      <c r="C37" s="1181" t="s">
        <v>537</v>
      </c>
      <c r="D37" s="1182"/>
      <c r="E37" s="1183"/>
      <c r="F37" s="36">
        <v>1.38</v>
      </c>
      <c r="G37" s="37">
        <v>1.82</v>
      </c>
      <c r="H37" s="37">
        <v>2.27</v>
      </c>
      <c r="I37" s="37">
        <v>2.36</v>
      </c>
      <c r="J37" s="38">
        <v>2.69</v>
      </c>
      <c r="K37" s="22"/>
      <c r="L37" s="22"/>
      <c r="M37" s="22"/>
      <c r="N37" s="22"/>
      <c r="O37" s="22"/>
      <c r="P37" s="22"/>
    </row>
    <row r="38" spans="1:16" ht="39" customHeight="1" x14ac:dyDescent="0.2">
      <c r="A38" s="22"/>
      <c r="B38" s="35"/>
      <c r="C38" s="1181" t="s">
        <v>538</v>
      </c>
      <c r="D38" s="1182"/>
      <c r="E38" s="1183"/>
      <c r="F38" s="36">
        <v>1.04</v>
      </c>
      <c r="G38" s="37">
        <v>0.51</v>
      </c>
      <c r="H38" s="37">
        <v>0.28000000000000003</v>
      </c>
      <c r="I38" s="37">
        <v>0.57999999999999996</v>
      </c>
      <c r="J38" s="38">
        <v>0.4</v>
      </c>
      <c r="K38" s="22"/>
      <c r="L38" s="22"/>
      <c r="M38" s="22"/>
      <c r="N38" s="22"/>
      <c r="O38" s="22"/>
      <c r="P38" s="22"/>
    </row>
    <row r="39" spans="1:16" ht="39" customHeight="1" x14ac:dyDescent="0.2">
      <c r="A39" s="22"/>
      <c r="B39" s="35"/>
      <c r="C39" s="1181" t="s">
        <v>539</v>
      </c>
      <c r="D39" s="1182"/>
      <c r="E39" s="1183"/>
      <c r="F39" s="36">
        <v>0.03</v>
      </c>
      <c r="G39" s="37">
        <v>0.03</v>
      </c>
      <c r="H39" s="37">
        <v>0.03</v>
      </c>
      <c r="I39" s="37">
        <v>0.03</v>
      </c>
      <c r="J39" s="38">
        <v>0.06</v>
      </c>
      <c r="K39" s="22"/>
      <c r="L39" s="22"/>
      <c r="M39" s="22"/>
      <c r="N39" s="22"/>
      <c r="O39" s="22"/>
      <c r="P39" s="22"/>
    </row>
    <row r="40" spans="1:16" ht="39" customHeight="1" x14ac:dyDescent="0.2">
      <c r="A40" s="22"/>
      <c r="B40" s="35"/>
      <c r="C40" s="1181" t="s">
        <v>540</v>
      </c>
      <c r="D40" s="1182"/>
      <c r="E40" s="1183"/>
      <c r="F40" s="36">
        <v>0</v>
      </c>
      <c r="G40" s="37">
        <v>0.01</v>
      </c>
      <c r="H40" s="37">
        <v>0</v>
      </c>
      <c r="I40" s="37">
        <v>0</v>
      </c>
      <c r="J40" s="38">
        <v>0.06</v>
      </c>
      <c r="K40" s="22"/>
      <c r="L40" s="22"/>
      <c r="M40" s="22"/>
      <c r="N40" s="22"/>
      <c r="O40" s="22"/>
      <c r="P40" s="22"/>
    </row>
    <row r="41" spans="1:16" ht="39" customHeight="1" x14ac:dyDescent="0.2">
      <c r="A41" s="22"/>
      <c r="B41" s="35"/>
      <c r="C41" s="1181" t="s">
        <v>541</v>
      </c>
      <c r="D41" s="1182"/>
      <c r="E41" s="1183"/>
      <c r="F41" s="36">
        <v>0</v>
      </c>
      <c r="G41" s="37">
        <v>0</v>
      </c>
      <c r="H41" s="37">
        <v>0</v>
      </c>
      <c r="I41" s="37">
        <v>0</v>
      </c>
      <c r="J41" s="38">
        <v>0</v>
      </c>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kLBtwlpgrWW/D44v6I324ivOlaPRuWP+uiSETAXCwTZdFokmW5ZcnQpOIVWN41nJijS5LOgGsvqdRJNiMmUmQ==" saltValue="Xq3QmQQP6jvUYIgXFVGm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1724</v>
      </c>
      <c r="L45" s="60">
        <v>1789</v>
      </c>
      <c r="M45" s="60">
        <v>1864</v>
      </c>
      <c r="N45" s="60">
        <v>2004</v>
      </c>
      <c r="O45" s="61">
        <v>2106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322</v>
      </c>
      <c r="L48" s="64">
        <v>307</v>
      </c>
      <c r="M48" s="64">
        <v>228</v>
      </c>
      <c r="N48" s="64">
        <v>192</v>
      </c>
      <c r="O48" s="65">
        <v>205</v>
      </c>
      <c r="P48" s="48"/>
      <c r="Q48" s="48"/>
      <c r="R48" s="48"/>
      <c r="S48" s="48"/>
      <c r="T48" s="48"/>
      <c r="U48" s="48"/>
    </row>
    <row r="49" spans="1:21" ht="30.75" customHeight="1" x14ac:dyDescent="0.2">
      <c r="A49" s="48"/>
      <c r="B49" s="1191"/>
      <c r="C49" s="1192"/>
      <c r="D49" s="62"/>
      <c r="E49" s="1197" t="s">
        <v>14</v>
      </c>
      <c r="F49" s="1197"/>
      <c r="G49" s="1197"/>
      <c r="H49" s="1197"/>
      <c r="I49" s="1197"/>
      <c r="J49" s="1198"/>
      <c r="K49" s="63">
        <v>289</v>
      </c>
      <c r="L49" s="64">
        <v>398</v>
      </c>
      <c r="M49" s="64">
        <v>119</v>
      </c>
      <c r="N49" s="64">
        <v>331</v>
      </c>
      <c r="O49" s="65">
        <v>254</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1849</v>
      </c>
      <c r="L52" s="64">
        <v>1915</v>
      </c>
      <c r="M52" s="64">
        <v>1852</v>
      </c>
      <c r="N52" s="64">
        <v>1846</v>
      </c>
      <c r="O52" s="65">
        <v>1928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486</v>
      </c>
      <c r="L53" s="69">
        <v>579</v>
      </c>
      <c r="M53" s="69">
        <v>359</v>
      </c>
      <c r="N53" s="69">
        <v>681</v>
      </c>
      <c r="O53" s="70">
        <v>637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358" t="s">
        <v>561</v>
      </c>
      <c r="L58" s="357" t="s">
        <v>561</v>
      </c>
      <c r="M58" s="357" t="s">
        <v>561</v>
      </c>
      <c r="N58" s="357" t="s">
        <v>561</v>
      </c>
      <c r="O58" s="359" t="s">
        <v>561</v>
      </c>
    </row>
    <row r="59" spans="1:21" ht="31.5" customHeight="1" x14ac:dyDescent="0.2">
      <c r="B59" s="1207"/>
      <c r="C59" s="1208"/>
      <c r="D59" s="1214" t="s">
        <v>26</v>
      </c>
      <c r="E59" s="1215"/>
      <c r="F59" s="1215"/>
      <c r="G59" s="1215"/>
      <c r="H59" s="1215"/>
      <c r="I59" s="1215"/>
      <c r="J59" s="1216"/>
      <c r="K59" s="355" t="s">
        <v>488</v>
      </c>
      <c r="L59" s="356" t="s">
        <v>488</v>
      </c>
      <c r="M59" s="356" t="s">
        <v>488</v>
      </c>
      <c r="N59" s="356" t="s">
        <v>488</v>
      </c>
      <c r="O59" s="360" t="s">
        <v>488</v>
      </c>
    </row>
    <row r="60" spans="1:21" ht="31.5" customHeight="1" thickBot="1" x14ac:dyDescent="0.25">
      <c r="B60" s="1209"/>
      <c r="C60" s="1210"/>
      <c r="D60" s="1217" t="s">
        <v>27</v>
      </c>
      <c r="E60" s="1218"/>
      <c r="F60" s="1218"/>
      <c r="G60" s="1218"/>
      <c r="H60" s="1218"/>
      <c r="I60" s="1218"/>
      <c r="J60" s="1219"/>
      <c r="K60" s="361" t="s">
        <v>561</v>
      </c>
      <c r="L60" s="362" t="s">
        <v>561</v>
      </c>
      <c r="M60" s="362" t="s">
        <v>561</v>
      </c>
      <c r="N60" s="362" t="s">
        <v>561</v>
      </c>
      <c r="O60" s="363" t="s">
        <v>561</v>
      </c>
    </row>
    <row r="61" spans="1:21" ht="24" customHeight="1" x14ac:dyDescent="0.2">
      <c r="B61" s="83"/>
      <c r="C61" s="83"/>
      <c r="D61" s="84" t="s">
        <v>28</v>
      </c>
      <c r="E61" s="85"/>
      <c r="F61" s="85"/>
      <c r="G61" s="85"/>
      <c r="H61" s="85"/>
      <c r="I61" s="85"/>
      <c r="J61" s="85"/>
      <c r="K61" s="85"/>
      <c r="L61" s="85"/>
      <c r="M61" s="85"/>
      <c r="N61" s="85"/>
      <c r="O61" s="85"/>
    </row>
    <row r="62" spans="1:21" ht="24" customHeight="1" x14ac:dyDescent="0.2">
      <c r="B62" s="86"/>
      <c r="C62" s="86"/>
      <c r="D62" s="84" t="s">
        <v>29</v>
      </c>
      <c r="E62" s="85"/>
      <c r="F62" s="85"/>
      <c r="G62" s="85"/>
      <c r="H62" s="85"/>
      <c r="I62" s="85"/>
      <c r="J62" s="85"/>
      <c r="K62" s="85"/>
      <c r="L62" s="85"/>
      <c r="M62" s="85"/>
      <c r="N62" s="85"/>
      <c r="O62" s="85"/>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MjVlSbsXsAvsgYiiQ4cxHRkXQhNQoWP1Srn7QmCWXtsI9uP4jpbcq5r5psswgt42W38KWtJvWTuXNRvW28Q==" saltValue="2n23Z2WTXXMyKtbD+TFj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showGridLines="0" zoomScaleNormal="100" zoomScaleSheetLayoutView="100" workbookViewId="0"/>
  </sheetViews>
  <sheetFormatPr defaultColWidth="0" defaultRowHeight="13.5" customHeight="1" zeroHeight="1" x14ac:dyDescent="0.2"/>
  <cols>
    <col min="1" max="1" width="6.6328125" style="87" customWidth="1"/>
    <col min="2" max="3" width="12.6328125" style="87" customWidth="1"/>
    <col min="4" max="4" width="11.6328125" style="87" customWidth="1"/>
    <col min="5" max="8" width="10.36328125" style="87" customWidth="1"/>
    <col min="9" max="13" width="16.36328125" style="87" customWidth="1"/>
    <col min="14" max="19" width="12.63281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7</v>
      </c>
    </row>
    <row r="40" spans="2:13" ht="27.75" customHeight="1" thickBot="1" x14ac:dyDescent="0.3">
      <c r="B40" s="89" t="s">
        <v>8</v>
      </c>
      <c r="C40" s="90"/>
      <c r="D40" s="90"/>
      <c r="E40" s="91"/>
      <c r="F40" s="91"/>
      <c r="G40" s="91"/>
      <c r="H40" s="92" t="s">
        <v>2</v>
      </c>
      <c r="I40" s="93" t="s">
        <v>527</v>
      </c>
      <c r="J40" s="94" t="s">
        <v>528</v>
      </c>
      <c r="K40" s="94" t="s">
        <v>529</v>
      </c>
      <c r="L40" s="94" t="s">
        <v>530</v>
      </c>
      <c r="M40" s="95" t="s">
        <v>531</v>
      </c>
    </row>
    <row r="41" spans="2:13" ht="27.75" customHeight="1" x14ac:dyDescent="0.2">
      <c r="B41" s="1220" t="s">
        <v>30</v>
      </c>
      <c r="C41" s="1221"/>
      <c r="D41" s="96"/>
      <c r="E41" s="1226" t="s">
        <v>31</v>
      </c>
      <c r="F41" s="1226"/>
      <c r="G41" s="1226"/>
      <c r="H41" s="1227"/>
      <c r="I41" s="346">
        <v>19190</v>
      </c>
      <c r="J41" s="347">
        <v>19833</v>
      </c>
      <c r="K41" s="347">
        <v>20557</v>
      </c>
      <c r="L41" s="347">
        <v>19378</v>
      </c>
      <c r="M41" s="348">
        <v>18574</v>
      </c>
    </row>
    <row r="42" spans="2:13" ht="27.75" customHeight="1" x14ac:dyDescent="0.2">
      <c r="B42" s="1222"/>
      <c r="C42" s="1223"/>
      <c r="D42" s="97"/>
      <c r="E42" s="1228" t="s">
        <v>32</v>
      </c>
      <c r="F42" s="1228"/>
      <c r="G42" s="1228"/>
      <c r="H42" s="1229"/>
      <c r="I42" s="349" t="s">
        <v>488</v>
      </c>
      <c r="J42" s="350" t="s">
        <v>488</v>
      </c>
      <c r="K42" s="350" t="s">
        <v>488</v>
      </c>
      <c r="L42" s="350" t="s">
        <v>488</v>
      </c>
      <c r="M42" s="351" t="s">
        <v>488</v>
      </c>
    </row>
    <row r="43" spans="2:13" ht="27.75" customHeight="1" x14ac:dyDescent="0.2">
      <c r="B43" s="1222"/>
      <c r="C43" s="1223"/>
      <c r="D43" s="97"/>
      <c r="E43" s="1228" t="s">
        <v>33</v>
      </c>
      <c r="F43" s="1228"/>
      <c r="G43" s="1228"/>
      <c r="H43" s="1229"/>
      <c r="I43" s="349">
        <v>4301</v>
      </c>
      <c r="J43" s="350">
        <v>4023</v>
      </c>
      <c r="K43" s="350">
        <v>3802</v>
      </c>
      <c r="L43" s="350">
        <v>3565</v>
      </c>
      <c r="M43" s="351">
        <v>3587</v>
      </c>
    </row>
    <row r="44" spans="2:13" ht="27.75" customHeight="1" x14ac:dyDescent="0.2">
      <c r="B44" s="1222"/>
      <c r="C44" s="1223"/>
      <c r="D44" s="97"/>
      <c r="E44" s="1228" t="s">
        <v>34</v>
      </c>
      <c r="F44" s="1228"/>
      <c r="G44" s="1228"/>
      <c r="H44" s="1229"/>
      <c r="I44" s="349">
        <v>4173</v>
      </c>
      <c r="J44" s="350">
        <v>4581</v>
      </c>
      <c r="K44" s="350">
        <v>3879</v>
      </c>
      <c r="L44" s="350">
        <v>3840</v>
      </c>
      <c r="M44" s="351">
        <v>3014</v>
      </c>
    </row>
    <row r="45" spans="2:13" ht="27.75" customHeight="1" x14ac:dyDescent="0.2">
      <c r="B45" s="1222"/>
      <c r="C45" s="1223"/>
      <c r="D45" s="97"/>
      <c r="E45" s="1228" t="s">
        <v>35</v>
      </c>
      <c r="F45" s="1228"/>
      <c r="G45" s="1228"/>
      <c r="H45" s="1229"/>
      <c r="I45" s="349">
        <v>2158</v>
      </c>
      <c r="J45" s="350">
        <v>2054</v>
      </c>
      <c r="K45" s="350">
        <v>1525</v>
      </c>
      <c r="L45" s="350">
        <v>1141</v>
      </c>
      <c r="M45" s="351">
        <v>860</v>
      </c>
    </row>
    <row r="46" spans="2:13" ht="27.75" customHeight="1" x14ac:dyDescent="0.2">
      <c r="B46" s="1222"/>
      <c r="C46" s="1223"/>
      <c r="D46" s="98"/>
      <c r="E46" s="1228" t="s">
        <v>36</v>
      </c>
      <c r="F46" s="1228"/>
      <c r="G46" s="1228"/>
      <c r="H46" s="1229"/>
      <c r="I46" s="349" t="s">
        <v>488</v>
      </c>
      <c r="J46" s="350" t="s">
        <v>488</v>
      </c>
      <c r="K46" s="350" t="s">
        <v>488</v>
      </c>
      <c r="L46" s="350" t="s">
        <v>488</v>
      </c>
      <c r="M46" s="351" t="s">
        <v>488</v>
      </c>
    </row>
    <row r="47" spans="2:13" ht="27.75" customHeight="1" x14ac:dyDescent="0.2">
      <c r="B47" s="1222"/>
      <c r="C47" s="1223"/>
      <c r="D47" s="99"/>
      <c r="E47" s="1230" t="s">
        <v>37</v>
      </c>
      <c r="F47" s="1231"/>
      <c r="G47" s="1231"/>
      <c r="H47" s="1232"/>
      <c r="I47" s="349" t="s">
        <v>488</v>
      </c>
      <c r="J47" s="350" t="s">
        <v>488</v>
      </c>
      <c r="K47" s="350" t="s">
        <v>488</v>
      </c>
      <c r="L47" s="350" t="s">
        <v>488</v>
      </c>
      <c r="M47" s="351" t="s">
        <v>488</v>
      </c>
    </row>
    <row r="48" spans="2:13" ht="27.75" customHeight="1" x14ac:dyDescent="0.2">
      <c r="B48" s="1222"/>
      <c r="C48" s="1223"/>
      <c r="D48" s="97"/>
      <c r="E48" s="1228" t="s">
        <v>38</v>
      </c>
      <c r="F48" s="1228"/>
      <c r="G48" s="1228"/>
      <c r="H48" s="1229"/>
      <c r="I48" s="349" t="s">
        <v>488</v>
      </c>
      <c r="J48" s="350" t="s">
        <v>488</v>
      </c>
      <c r="K48" s="350" t="s">
        <v>488</v>
      </c>
      <c r="L48" s="350" t="s">
        <v>488</v>
      </c>
      <c r="M48" s="351" t="s">
        <v>488</v>
      </c>
    </row>
    <row r="49" spans="2:13" ht="27.75" customHeight="1" x14ac:dyDescent="0.2">
      <c r="B49" s="1224"/>
      <c r="C49" s="1225"/>
      <c r="D49" s="97"/>
      <c r="E49" s="1228" t="s">
        <v>39</v>
      </c>
      <c r="F49" s="1228"/>
      <c r="G49" s="1228"/>
      <c r="H49" s="1229"/>
      <c r="I49" s="349" t="s">
        <v>488</v>
      </c>
      <c r="J49" s="350" t="s">
        <v>488</v>
      </c>
      <c r="K49" s="350" t="s">
        <v>488</v>
      </c>
      <c r="L49" s="350" t="s">
        <v>488</v>
      </c>
      <c r="M49" s="351" t="s">
        <v>488</v>
      </c>
    </row>
    <row r="50" spans="2:13" ht="27.75" customHeight="1" x14ac:dyDescent="0.2">
      <c r="B50" s="1233" t="s">
        <v>40</v>
      </c>
      <c r="C50" s="1234"/>
      <c r="D50" s="100"/>
      <c r="E50" s="1228" t="s">
        <v>41</v>
      </c>
      <c r="F50" s="1228"/>
      <c r="G50" s="1228"/>
      <c r="H50" s="1229"/>
      <c r="I50" s="349">
        <v>4439</v>
      </c>
      <c r="J50" s="350">
        <v>4678</v>
      </c>
      <c r="K50" s="350">
        <v>5538</v>
      </c>
      <c r="L50" s="350">
        <v>5193</v>
      </c>
      <c r="M50" s="351">
        <v>5234</v>
      </c>
    </row>
    <row r="51" spans="2:13" ht="27.75" customHeight="1" x14ac:dyDescent="0.2">
      <c r="B51" s="1222"/>
      <c r="C51" s="1223"/>
      <c r="D51" s="97"/>
      <c r="E51" s="1228" t="s">
        <v>42</v>
      </c>
      <c r="F51" s="1228"/>
      <c r="G51" s="1228"/>
      <c r="H51" s="1229"/>
      <c r="I51" s="349">
        <v>6135</v>
      </c>
      <c r="J51" s="350">
        <v>5896</v>
      </c>
      <c r="K51" s="350">
        <v>5942</v>
      </c>
      <c r="L51" s="350">
        <v>5914</v>
      </c>
      <c r="M51" s="351">
        <v>6092</v>
      </c>
    </row>
    <row r="52" spans="2:13" ht="27.75" customHeight="1" x14ac:dyDescent="0.2">
      <c r="B52" s="1224"/>
      <c r="C52" s="1225"/>
      <c r="D52" s="97"/>
      <c r="E52" s="1228" t="s">
        <v>43</v>
      </c>
      <c r="F52" s="1228"/>
      <c r="G52" s="1228"/>
      <c r="H52" s="1229"/>
      <c r="I52" s="349">
        <v>18695</v>
      </c>
      <c r="J52" s="350">
        <v>19240</v>
      </c>
      <c r="K52" s="350">
        <v>19791</v>
      </c>
      <c r="L52" s="350">
        <v>19439</v>
      </c>
      <c r="M52" s="351">
        <v>18773</v>
      </c>
    </row>
    <row r="53" spans="2:13" ht="27.75" customHeight="1" thickBot="1" x14ac:dyDescent="0.25">
      <c r="B53" s="1235" t="s">
        <v>19</v>
      </c>
      <c r="C53" s="1236"/>
      <c r="D53" s="101"/>
      <c r="E53" s="1237" t="s">
        <v>44</v>
      </c>
      <c r="F53" s="1237"/>
      <c r="G53" s="1237"/>
      <c r="H53" s="1238"/>
      <c r="I53" s="352">
        <v>552</v>
      </c>
      <c r="J53" s="353">
        <v>677</v>
      </c>
      <c r="K53" s="353">
        <v>-1507</v>
      </c>
      <c r="L53" s="353">
        <v>-2621</v>
      </c>
      <c r="M53" s="354">
        <v>-4063</v>
      </c>
    </row>
    <row r="54" spans="2:13" ht="27.75" customHeight="1" x14ac:dyDescent="0.25">
      <c r="B54" s="102"/>
      <c r="C54" s="103"/>
      <c r="D54" s="103"/>
      <c r="E54" s="104"/>
      <c r="F54" s="104"/>
      <c r="G54" s="104"/>
      <c r="H54" s="104"/>
      <c r="I54" s="105"/>
      <c r="J54" s="105"/>
      <c r="K54" s="105"/>
      <c r="L54" s="105"/>
      <c r="M54" s="105"/>
    </row>
    <row r="55" spans="2:13" ht="13" x14ac:dyDescent="0.2"/>
  </sheetData>
  <sheetProtection algorithmName="SHA-512" hashValue="tnCa7Rk+VF/eldTzos9x85o8uyT/yXSakSrH+JvmuYtYQKVOTpltY5Jv8zqp98avFtk/uVdP7JKWCn2XuOQ6Wg==" saltValue="hGJTyec1U/5x2L55aXB0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64"/>
  <sheetViews>
    <sheetView showGridLines="0" topLeftCell="E13"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6" t="s">
        <v>45</v>
      </c>
    </row>
    <row r="54" spans="2:8" ht="29.25" customHeight="1" thickBot="1" x14ac:dyDescent="0.35">
      <c r="B54" s="107" t="s">
        <v>1</v>
      </c>
      <c r="C54" s="108"/>
      <c r="D54" s="108"/>
      <c r="E54" s="109" t="s">
        <v>2</v>
      </c>
      <c r="F54" s="110" t="s">
        <v>529</v>
      </c>
      <c r="G54" s="110" t="s">
        <v>530</v>
      </c>
      <c r="H54" s="111" t="s">
        <v>531</v>
      </c>
    </row>
    <row r="55" spans="2:8" ht="52.5" customHeight="1" x14ac:dyDescent="0.2">
      <c r="B55" s="112"/>
      <c r="C55" s="1247" t="s">
        <v>46</v>
      </c>
      <c r="D55" s="1247"/>
      <c r="E55" s="1248"/>
      <c r="F55" s="113">
        <v>2513</v>
      </c>
      <c r="G55" s="113">
        <v>2943</v>
      </c>
      <c r="H55" s="114">
        <v>3191</v>
      </c>
    </row>
    <row r="56" spans="2:8" ht="52.5" customHeight="1" x14ac:dyDescent="0.2">
      <c r="B56" s="115"/>
      <c r="C56" s="1249" t="s">
        <v>47</v>
      </c>
      <c r="D56" s="1249"/>
      <c r="E56" s="1250"/>
      <c r="F56" s="116">
        <v>437</v>
      </c>
      <c r="G56" s="116">
        <v>26</v>
      </c>
      <c r="H56" s="117">
        <v>101</v>
      </c>
    </row>
    <row r="57" spans="2:8" ht="53.25" customHeight="1" x14ac:dyDescent="0.2">
      <c r="B57" s="115"/>
      <c r="C57" s="1251" t="s">
        <v>48</v>
      </c>
      <c r="D57" s="1251"/>
      <c r="E57" s="1252"/>
      <c r="F57" s="118">
        <v>1536</v>
      </c>
      <c r="G57" s="118">
        <v>1126</v>
      </c>
      <c r="H57" s="119">
        <v>1182</v>
      </c>
    </row>
    <row r="58" spans="2:8" ht="45.75" customHeight="1" x14ac:dyDescent="0.2">
      <c r="B58" s="120"/>
      <c r="C58" s="1239" t="s">
        <v>556</v>
      </c>
      <c r="D58" s="1240"/>
      <c r="E58" s="1241"/>
      <c r="F58" s="121">
        <v>1220</v>
      </c>
      <c r="G58" s="121">
        <v>866</v>
      </c>
      <c r="H58" s="122">
        <v>913</v>
      </c>
    </row>
    <row r="59" spans="2:8" ht="45.75" customHeight="1" x14ac:dyDescent="0.2">
      <c r="B59" s="120"/>
      <c r="C59" s="1239" t="s">
        <v>557</v>
      </c>
      <c r="D59" s="1240"/>
      <c r="E59" s="1241"/>
      <c r="F59" s="121">
        <v>179</v>
      </c>
      <c r="G59" s="121">
        <v>131</v>
      </c>
      <c r="H59" s="122">
        <v>147</v>
      </c>
    </row>
    <row r="60" spans="2:8" ht="45.75" customHeight="1" x14ac:dyDescent="0.2">
      <c r="B60" s="120"/>
      <c r="C60" s="1239" t="s">
        <v>558</v>
      </c>
      <c r="D60" s="1240"/>
      <c r="E60" s="1241"/>
      <c r="F60" s="121">
        <v>71</v>
      </c>
      <c r="G60" s="121">
        <v>71</v>
      </c>
      <c r="H60" s="122">
        <v>71</v>
      </c>
    </row>
    <row r="61" spans="2:8" ht="45.75" customHeight="1" x14ac:dyDescent="0.2">
      <c r="B61" s="120"/>
      <c r="C61" s="1239" t="s">
        <v>559</v>
      </c>
      <c r="D61" s="1240"/>
      <c r="E61" s="1241"/>
      <c r="F61" s="121">
        <v>50</v>
      </c>
      <c r="G61" s="121">
        <v>47</v>
      </c>
      <c r="H61" s="122">
        <v>44</v>
      </c>
    </row>
    <row r="62" spans="2:8" ht="45.75" customHeight="1" thickBot="1" x14ac:dyDescent="0.25">
      <c r="B62" s="123"/>
      <c r="C62" s="1242" t="s">
        <v>560</v>
      </c>
      <c r="D62" s="1243"/>
      <c r="E62" s="1244"/>
      <c r="F62" s="124">
        <v>9</v>
      </c>
      <c r="G62" s="124">
        <v>7</v>
      </c>
      <c r="H62" s="125">
        <v>7</v>
      </c>
    </row>
    <row r="63" spans="2:8" ht="52.5" customHeight="1" thickBot="1" x14ac:dyDescent="0.25">
      <c r="B63" s="126"/>
      <c r="C63" s="1245" t="s">
        <v>49</v>
      </c>
      <c r="D63" s="1245"/>
      <c r="E63" s="1246"/>
      <c r="F63" s="127">
        <v>4486</v>
      </c>
      <c r="G63" s="127">
        <v>4095</v>
      </c>
      <c r="H63" s="128">
        <v>4475</v>
      </c>
    </row>
    <row r="64" spans="2:8" ht="13" x14ac:dyDescent="0.2"/>
  </sheetData>
  <sheetProtection algorithmName="SHA-512" hashValue="XXRyXvusnvvxzeaJhn5SkSylxEJlokjtv8Nr6I6JEIUWTsW/EfDA/nI7Q6eez8wQ4iK6LGzaxd2sYGKjHKdfMw==" saltValue="jBZieD00xyrQFpeG8M5/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0"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0"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0"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0"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0"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0"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0"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0"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0"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0"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0"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0"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0"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0"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0"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564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566</v>
      </c>
      <c r="AO51" s="1259"/>
      <c r="AP51" s="1259"/>
      <c r="AQ51" s="1259"/>
      <c r="AR51" s="1259"/>
      <c r="AS51" s="1259"/>
      <c r="AT51" s="1259"/>
      <c r="AU51" s="1259"/>
      <c r="AV51" s="1259"/>
      <c r="AW51" s="1259"/>
      <c r="AX51" s="1259"/>
      <c r="AY51" s="1259"/>
      <c r="AZ51" s="1259"/>
      <c r="BA51" s="1259"/>
      <c r="BB51" s="1259" t="s">
        <v>567</v>
      </c>
      <c r="BC51" s="1259"/>
      <c r="BD51" s="1259"/>
      <c r="BE51" s="1259"/>
      <c r="BF51" s="1259"/>
      <c r="BG51" s="1259"/>
      <c r="BH51" s="1259"/>
      <c r="BI51" s="1259"/>
      <c r="BJ51" s="1259"/>
      <c r="BK51" s="1259"/>
      <c r="BL51" s="1259"/>
      <c r="BM51" s="1259"/>
      <c r="BN51" s="1259"/>
      <c r="BO51" s="1259"/>
      <c r="BP51" s="1258">
        <v>4</v>
      </c>
      <c r="BQ51" s="1258"/>
      <c r="BR51" s="1258"/>
      <c r="BS51" s="1258"/>
      <c r="BT51" s="1258"/>
      <c r="BU51" s="1258"/>
      <c r="BV51" s="1258"/>
      <c r="BW51" s="1258"/>
      <c r="BX51" s="1258">
        <v>4.7</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568</v>
      </c>
      <c r="BC53" s="1259"/>
      <c r="BD53" s="1259"/>
      <c r="BE53" s="1259"/>
      <c r="BF53" s="1259"/>
      <c r="BG53" s="1259"/>
      <c r="BH53" s="1259"/>
      <c r="BI53" s="1259"/>
      <c r="BJ53" s="1259"/>
      <c r="BK53" s="1259"/>
      <c r="BL53" s="1259"/>
      <c r="BM53" s="1259"/>
      <c r="BN53" s="1259"/>
      <c r="BO53" s="1259"/>
      <c r="BP53" s="1258">
        <v>59.5</v>
      </c>
      <c r="BQ53" s="1258"/>
      <c r="BR53" s="1258"/>
      <c r="BS53" s="1258"/>
      <c r="BT53" s="1258"/>
      <c r="BU53" s="1258"/>
      <c r="BV53" s="1258"/>
      <c r="BW53" s="1258"/>
      <c r="BX53" s="1258">
        <v>60.7</v>
      </c>
      <c r="BY53" s="1258"/>
      <c r="BZ53" s="1258"/>
      <c r="CA53" s="1258"/>
      <c r="CB53" s="1258"/>
      <c r="CC53" s="1258"/>
      <c r="CD53" s="1258"/>
      <c r="CE53" s="1258"/>
      <c r="CF53" s="1258">
        <v>61.8</v>
      </c>
      <c r="CG53" s="1258"/>
      <c r="CH53" s="1258"/>
      <c r="CI53" s="1258"/>
      <c r="CJ53" s="1258"/>
      <c r="CK53" s="1258"/>
      <c r="CL53" s="1258"/>
      <c r="CM53" s="1258"/>
      <c r="CN53" s="1258">
        <v>63.3</v>
      </c>
      <c r="CO53" s="1258"/>
      <c r="CP53" s="1258"/>
      <c r="CQ53" s="1258"/>
      <c r="CR53" s="1258"/>
      <c r="CS53" s="1258"/>
      <c r="CT53" s="1258"/>
      <c r="CU53" s="1258"/>
      <c r="CV53" s="1258">
        <v>64.400000000000006</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569</v>
      </c>
      <c r="AO55" s="1257"/>
      <c r="AP55" s="1257"/>
      <c r="AQ55" s="1257"/>
      <c r="AR55" s="1257"/>
      <c r="AS55" s="1257"/>
      <c r="AT55" s="1257"/>
      <c r="AU55" s="1257"/>
      <c r="AV55" s="1257"/>
      <c r="AW55" s="1257"/>
      <c r="AX55" s="1257"/>
      <c r="AY55" s="1257"/>
      <c r="AZ55" s="1257"/>
      <c r="BA55" s="1257"/>
      <c r="BB55" s="1259" t="s">
        <v>567</v>
      </c>
      <c r="BC55" s="1259"/>
      <c r="BD55" s="1259"/>
      <c r="BE55" s="1259"/>
      <c r="BF55" s="1259"/>
      <c r="BG55" s="1259"/>
      <c r="BH55" s="1259"/>
      <c r="BI55" s="1259"/>
      <c r="BJ55" s="1259"/>
      <c r="BK55" s="1259"/>
      <c r="BL55" s="1259"/>
      <c r="BM55" s="1259"/>
      <c r="BN55" s="1259"/>
      <c r="BO55" s="1259"/>
      <c r="BP55" s="1258">
        <v>22.1</v>
      </c>
      <c r="BQ55" s="1258"/>
      <c r="BR55" s="1258"/>
      <c r="BS55" s="1258"/>
      <c r="BT55" s="1258"/>
      <c r="BU55" s="1258"/>
      <c r="BV55" s="1258"/>
      <c r="BW55" s="1258"/>
      <c r="BX55" s="1258">
        <v>20.399999999999999</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568</v>
      </c>
      <c r="BC57" s="1259"/>
      <c r="BD57" s="1259"/>
      <c r="BE57" s="1259"/>
      <c r="BF57" s="1259"/>
      <c r="BG57" s="1259"/>
      <c r="BH57" s="1259"/>
      <c r="BI57" s="1259"/>
      <c r="BJ57" s="1259"/>
      <c r="BK57" s="1259"/>
      <c r="BL57" s="1259"/>
      <c r="BM57" s="1259"/>
      <c r="BN57" s="1259"/>
      <c r="BO57" s="1259"/>
      <c r="BP57" s="1258">
        <v>61.5</v>
      </c>
      <c r="BQ57" s="1258"/>
      <c r="BR57" s="1258"/>
      <c r="BS57" s="1258"/>
      <c r="BT57" s="1258"/>
      <c r="BU57" s="1258"/>
      <c r="BV57" s="1258"/>
      <c r="BW57" s="1258"/>
      <c r="BX57" s="1258">
        <v>63</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571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566</v>
      </c>
      <c r="AO73" s="1259"/>
      <c r="AP73" s="1259"/>
      <c r="AQ73" s="1259"/>
      <c r="AR73" s="1259"/>
      <c r="AS73" s="1259"/>
      <c r="AT73" s="1259"/>
      <c r="AU73" s="1259"/>
      <c r="AV73" s="1259"/>
      <c r="AW73" s="1259"/>
      <c r="AX73" s="1259"/>
      <c r="AY73" s="1259"/>
      <c r="AZ73" s="1259"/>
      <c r="BA73" s="1259"/>
      <c r="BB73" s="1259" t="s">
        <v>567</v>
      </c>
      <c r="BC73" s="1259"/>
      <c r="BD73" s="1259"/>
      <c r="BE73" s="1259"/>
      <c r="BF73" s="1259"/>
      <c r="BG73" s="1259"/>
      <c r="BH73" s="1259"/>
      <c r="BI73" s="1259"/>
      <c r="BJ73" s="1259"/>
      <c r="BK73" s="1259"/>
      <c r="BL73" s="1259"/>
      <c r="BM73" s="1259"/>
      <c r="BN73" s="1259"/>
      <c r="BO73" s="1259"/>
      <c r="BP73" s="1258">
        <v>4</v>
      </c>
      <c r="BQ73" s="1258"/>
      <c r="BR73" s="1258"/>
      <c r="BS73" s="1258"/>
      <c r="BT73" s="1258"/>
      <c r="BU73" s="1258"/>
      <c r="BV73" s="1258"/>
      <c r="BW73" s="1258"/>
      <c r="BX73" s="1258">
        <v>4.7</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572</v>
      </c>
      <c r="BC75" s="1259"/>
      <c r="BD75" s="1259"/>
      <c r="BE75" s="1259"/>
      <c r="BF75" s="1259"/>
      <c r="BG75" s="1259"/>
      <c r="BH75" s="1259"/>
      <c r="BI75" s="1259"/>
      <c r="BJ75" s="1259"/>
      <c r="BK75" s="1259"/>
      <c r="BL75" s="1259"/>
      <c r="BM75" s="1259"/>
      <c r="BN75" s="1259"/>
      <c r="BO75" s="1259"/>
      <c r="BP75" s="1258">
        <v>3.4</v>
      </c>
      <c r="BQ75" s="1258"/>
      <c r="BR75" s="1258"/>
      <c r="BS75" s="1258"/>
      <c r="BT75" s="1258"/>
      <c r="BU75" s="1258"/>
      <c r="BV75" s="1258"/>
      <c r="BW75" s="1258"/>
      <c r="BX75" s="1258">
        <v>3.4</v>
      </c>
      <c r="BY75" s="1258"/>
      <c r="BZ75" s="1258"/>
      <c r="CA75" s="1258"/>
      <c r="CB75" s="1258"/>
      <c r="CC75" s="1258"/>
      <c r="CD75" s="1258"/>
      <c r="CE75" s="1258"/>
      <c r="CF75" s="1258">
        <v>3.3</v>
      </c>
      <c r="CG75" s="1258"/>
      <c r="CH75" s="1258"/>
      <c r="CI75" s="1258"/>
      <c r="CJ75" s="1258"/>
      <c r="CK75" s="1258"/>
      <c r="CL75" s="1258"/>
      <c r="CM75" s="1258"/>
      <c r="CN75" s="1258">
        <v>3.6</v>
      </c>
      <c r="CO75" s="1258"/>
      <c r="CP75" s="1258"/>
      <c r="CQ75" s="1258"/>
      <c r="CR75" s="1258"/>
      <c r="CS75" s="1258"/>
      <c r="CT75" s="1258"/>
      <c r="CU75" s="1258"/>
      <c r="CV75" s="1258">
        <v>3.6</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569</v>
      </c>
      <c r="AO77" s="1257"/>
      <c r="AP77" s="1257"/>
      <c r="AQ77" s="1257"/>
      <c r="AR77" s="1257"/>
      <c r="AS77" s="1257"/>
      <c r="AT77" s="1257"/>
      <c r="AU77" s="1257"/>
      <c r="AV77" s="1257"/>
      <c r="AW77" s="1257"/>
      <c r="AX77" s="1257"/>
      <c r="AY77" s="1257"/>
      <c r="AZ77" s="1257"/>
      <c r="BA77" s="1257"/>
      <c r="BB77" s="1259" t="s">
        <v>567</v>
      </c>
      <c r="BC77" s="1259"/>
      <c r="BD77" s="1259"/>
      <c r="BE77" s="1259"/>
      <c r="BF77" s="1259"/>
      <c r="BG77" s="1259"/>
      <c r="BH77" s="1259"/>
      <c r="BI77" s="1259"/>
      <c r="BJ77" s="1259"/>
      <c r="BK77" s="1259"/>
      <c r="BL77" s="1259"/>
      <c r="BM77" s="1259"/>
      <c r="BN77" s="1259"/>
      <c r="BO77" s="1259"/>
      <c r="BP77" s="1258">
        <v>22.1</v>
      </c>
      <c r="BQ77" s="1258"/>
      <c r="BR77" s="1258"/>
      <c r="BS77" s="1258"/>
      <c r="BT77" s="1258"/>
      <c r="BU77" s="1258"/>
      <c r="BV77" s="1258"/>
      <c r="BW77" s="1258"/>
      <c r="BX77" s="1258">
        <v>20.399999999999999</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572</v>
      </c>
      <c r="BC79" s="1259"/>
      <c r="BD79" s="1259"/>
      <c r="BE79" s="1259"/>
      <c r="BF79" s="1259"/>
      <c r="BG79" s="1259"/>
      <c r="BH79" s="1259"/>
      <c r="BI79" s="1259"/>
      <c r="BJ79" s="1259"/>
      <c r="BK79" s="1259"/>
      <c r="BL79" s="1259"/>
      <c r="BM79" s="1259"/>
      <c r="BN79" s="1259"/>
      <c r="BO79" s="1259"/>
      <c r="BP79" s="1258">
        <v>6.3</v>
      </c>
      <c r="BQ79" s="1258"/>
      <c r="BR79" s="1258"/>
      <c r="BS79" s="1258"/>
      <c r="BT79" s="1258"/>
      <c r="BU79" s="1258"/>
      <c r="BV79" s="1258"/>
      <c r="BW79" s="1258"/>
      <c r="BX79" s="1258">
        <v>6.2</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JKtGT7mWzHXAqV2uoS2ScwcJtoxqwJgDeES6a0JKAmTsels3Gxr5mNgPkYJMaMavUG7PXpdPredF/LMd1Y9dQ==" saltValue="rNwHzGWeYwnRB/dAO+mX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showGridLines="0" zoomScaleNormal="100" zoomScaleSheetLayoutView="70"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x14ac:dyDescent="0.2">
      <c r="S2" s="250"/>
      <c r="AH2" s="250"/>
    </row>
    <row r="3" spans="1: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x14ac:dyDescent="0.2"/>
    <row r="5" spans="1:34" ht="13" x14ac:dyDescent="0.2"/>
    <row r="6" spans="1:34" ht="13" x14ac:dyDescent="0.2"/>
    <row r="7" spans="1:34" ht="13" x14ac:dyDescent="0.2"/>
    <row r="8" spans="1:34" ht="13" x14ac:dyDescent="0.2"/>
    <row r="9" spans="1:34" ht="13" x14ac:dyDescent="0.2">
      <c r="AH9" s="25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477</v>
      </c>
    </row>
  </sheetData>
  <sheetProtection algorithmName="SHA-512" hashValue="E3d5Lnaw+a3W5L364u89eF7XBgthX1e9Z9WJhKHk3Ju8MORC5z35D2LIGex7DjvfhEzPsJO+Mw1F6HNByO7YFQ==" saltValue="G6kO2628GMR4QX67a4wf8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showGridLines="0" zoomScaleNormal="100" zoomScaleSheetLayoutView="55"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x14ac:dyDescent="0.2">
      <c r="S2" s="250"/>
      <c r="AH2" s="250"/>
    </row>
    <row r="3" spans="2: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x14ac:dyDescent="0.2"/>
    <row r="5" spans="2:34" ht="13" x14ac:dyDescent="0.2"/>
    <row r="6" spans="2:34" ht="13" x14ac:dyDescent="0.2"/>
    <row r="7" spans="2:34" ht="13" x14ac:dyDescent="0.2"/>
    <row r="8" spans="2:34" ht="13" x14ac:dyDescent="0.2"/>
    <row r="9" spans="2:34" ht="13" x14ac:dyDescent="0.2">
      <c r="AH9" s="25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c r="AG59" s="250"/>
      <c r="AH59" s="250"/>
    </row>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477</v>
      </c>
    </row>
  </sheetData>
  <sheetProtection algorithmName="SHA-512" hashValue="OJFfHxLsWZ6kVh/5Eo1ZzLGAGer1ULtMFVchTjL1PcNis+7DCnlhfMLeRCH/yhtzUHa4u0w3kF8/eubybVaWlw==" saltValue="VImNXbhmKIHZRehlXvCA5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35" customWidth="1"/>
    <col min="2" max="8" width="13.36328125" style="135" customWidth="1"/>
    <col min="9" max="16384" width="11.08984375" style="135"/>
  </cols>
  <sheetData>
    <row r="1" spans="1:8" x14ac:dyDescent="0.2">
      <c r="A1" s="129"/>
      <c r="B1" s="130"/>
      <c r="C1" s="131"/>
      <c r="D1" s="132"/>
      <c r="E1" s="133"/>
      <c r="F1" s="133"/>
      <c r="G1" s="133"/>
      <c r="H1" s="134"/>
    </row>
    <row r="2" spans="1:8" x14ac:dyDescent="0.2">
      <c r="A2" s="136"/>
      <c r="B2" s="137"/>
      <c r="C2" s="138"/>
      <c r="D2" s="139" t="s">
        <v>50</v>
      </c>
      <c r="E2" s="140"/>
      <c r="F2" s="141" t="s">
        <v>526</v>
      </c>
      <c r="G2" s="142"/>
      <c r="H2" s="143"/>
    </row>
    <row r="3" spans="1:8" x14ac:dyDescent="0.2">
      <c r="A3" s="139" t="s">
        <v>519</v>
      </c>
      <c r="B3" s="144"/>
      <c r="C3" s="145"/>
      <c r="D3" s="146">
        <v>36366</v>
      </c>
      <c r="E3" s="147"/>
      <c r="F3" s="148">
        <v>45588</v>
      </c>
      <c r="G3" s="149"/>
      <c r="H3" s="150"/>
    </row>
    <row r="4" spans="1:8" x14ac:dyDescent="0.2">
      <c r="A4" s="151"/>
      <c r="B4" s="152"/>
      <c r="C4" s="153"/>
      <c r="D4" s="154">
        <v>16380</v>
      </c>
      <c r="E4" s="155"/>
      <c r="F4" s="156">
        <v>24150</v>
      </c>
      <c r="G4" s="157"/>
      <c r="H4" s="158"/>
    </row>
    <row r="5" spans="1:8" x14ac:dyDescent="0.2">
      <c r="A5" s="139" t="s">
        <v>521</v>
      </c>
      <c r="B5" s="144"/>
      <c r="C5" s="145"/>
      <c r="D5" s="146">
        <v>38234</v>
      </c>
      <c r="E5" s="147"/>
      <c r="F5" s="148">
        <v>45483</v>
      </c>
      <c r="G5" s="149"/>
      <c r="H5" s="150"/>
    </row>
    <row r="6" spans="1:8" x14ac:dyDescent="0.2">
      <c r="A6" s="151"/>
      <c r="B6" s="152"/>
      <c r="C6" s="153"/>
      <c r="D6" s="154">
        <v>22627</v>
      </c>
      <c r="E6" s="155"/>
      <c r="F6" s="156">
        <v>24241</v>
      </c>
      <c r="G6" s="157"/>
      <c r="H6" s="158"/>
    </row>
    <row r="7" spans="1:8" x14ac:dyDescent="0.2">
      <c r="A7" s="139" t="s">
        <v>522</v>
      </c>
      <c r="B7" s="144"/>
      <c r="C7" s="145"/>
      <c r="D7" s="146">
        <v>32782</v>
      </c>
      <c r="E7" s="147"/>
      <c r="F7" s="148">
        <v>45945</v>
      </c>
      <c r="G7" s="149"/>
      <c r="H7" s="150"/>
    </row>
    <row r="8" spans="1:8" x14ac:dyDescent="0.2">
      <c r="A8" s="151"/>
      <c r="B8" s="152"/>
      <c r="C8" s="153"/>
      <c r="D8" s="154">
        <v>18987</v>
      </c>
      <c r="E8" s="155"/>
      <c r="F8" s="156">
        <v>25180</v>
      </c>
      <c r="G8" s="157"/>
      <c r="H8" s="158"/>
    </row>
    <row r="9" spans="1:8" x14ac:dyDescent="0.2">
      <c r="A9" s="139" t="s">
        <v>523</v>
      </c>
      <c r="B9" s="144"/>
      <c r="C9" s="145"/>
      <c r="D9" s="146">
        <v>34727</v>
      </c>
      <c r="E9" s="147"/>
      <c r="F9" s="148">
        <v>44475</v>
      </c>
      <c r="G9" s="149"/>
      <c r="H9" s="150"/>
    </row>
    <row r="10" spans="1:8" x14ac:dyDescent="0.2">
      <c r="A10" s="151"/>
      <c r="B10" s="152"/>
      <c r="C10" s="153"/>
      <c r="D10" s="154">
        <v>19271</v>
      </c>
      <c r="E10" s="155"/>
      <c r="F10" s="156">
        <v>24780</v>
      </c>
      <c r="G10" s="157"/>
      <c r="H10" s="158"/>
    </row>
    <row r="11" spans="1:8" x14ac:dyDescent="0.2">
      <c r="A11" s="139" t="s">
        <v>524</v>
      </c>
      <c r="B11" s="144"/>
      <c r="C11" s="145"/>
      <c r="D11" s="146">
        <v>35657</v>
      </c>
      <c r="E11" s="147"/>
      <c r="F11" s="148">
        <v>45982</v>
      </c>
      <c r="G11" s="149"/>
      <c r="H11" s="150"/>
    </row>
    <row r="12" spans="1:8" x14ac:dyDescent="0.2">
      <c r="A12" s="151"/>
      <c r="B12" s="152"/>
      <c r="C12" s="159"/>
      <c r="D12" s="154">
        <v>14991</v>
      </c>
      <c r="E12" s="155"/>
      <c r="F12" s="156">
        <v>25583</v>
      </c>
      <c r="G12" s="157"/>
      <c r="H12" s="158"/>
    </row>
    <row r="13" spans="1:8" x14ac:dyDescent="0.2">
      <c r="A13" s="139"/>
      <c r="B13" s="144"/>
      <c r="C13" s="160"/>
      <c r="D13" s="161">
        <v>35553</v>
      </c>
      <c r="E13" s="162"/>
      <c r="F13" s="163">
        <v>45495</v>
      </c>
      <c r="G13" s="164"/>
      <c r="H13" s="150"/>
    </row>
    <row r="14" spans="1:8" x14ac:dyDescent="0.2">
      <c r="A14" s="151"/>
      <c r="B14" s="152"/>
      <c r="C14" s="153"/>
      <c r="D14" s="154">
        <v>18451</v>
      </c>
      <c r="E14" s="155"/>
      <c r="F14" s="156">
        <v>24787</v>
      </c>
      <c r="G14" s="157"/>
      <c r="H14" s="158"/>
    </row>
    <row r="17" spans="1:11" x14ac:dyDescent="0.2">
      <c r="A17" s="135" t="s">
        <v>51</v>
      </c>
    </row>
    <row r="18" spans="1:11" x14ac:dyDescent="0.2">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2">
      <c r="A19" s="165" t="s">
        <v>52</v>
      </c>
      <c r="B19" s="165">
        <f>ROUND(VALUE(SUBSTITUTE(実質収支比率等に係る経年分析!F$48,"▲","-")),2)</f>
        <v>4.01</v>
      </c>
      <c r="C19" s="165">
        <f>ROUND(VALUE(SUBSTITUTE(実質収支比率等に係る経年分析!G$48,"▲","-")),2)</f>
        <v>4.1900000000000004</v>
      </c>
      <c r="D19" s="165">
        <f>ROUND(VALUE(SUBSTITUTE(実質収支比率等に係る経年分析!H$48,"▲","-")),2)</f>
        <v>6.96</v>
      </c>
      <c r="E19" s="165">
        <f>ROUND(VALUE(SUBSTITUTE(実質収支比率等に係る経年分析!I$48,"▲","-")),2)</f>
        <v>7.23</v>
      </c>
      <c r="F19" s="165">
        <f>ROUND(VALUE(SUBSTITUTE(実質収支比率等に係る経年分析!J$48,"▲","-")),2)</f>
        <v>6.67</v>
      </c>
    </row>
    <row r="20" spans="1:11" x14ac:dyDescent="0.2">
      <c r="A20" s="165" t="s">
        <v>53</v>
      </c>
      <c r="B20" s="165">
        <f>ROUND(VALUE(SUBSTITUTE(実質収支比率等に係る経年分析!F$47,"▲","-")),2)</f>
        <v>12.43</v>
      </c>
      <c r="C20" s="165">
        <f>ROUND(VALUE(SUBSTITUTE(実質収支比率等に係る経年分析!G$47,"▲","-")),2)</f>
        <v>11.89</v>
      </c>
      <c r="D20" s="165">
        <f>ROUND(VALUE(SUBSTITUTE(実質収支比率等に係る経年分析!H$47,"▲","-")),2)</f>
        <v>14.86</v>
      </c>
      <c r="E20" s="165">
        <f>ROUND(VALUE(SUBSTITUTE(実質収支比率等に係る経年分析!I$47,"▲","-")),2)</f>
        <v>17.82</v>
      </c>
      <c r="F20" s="165">
        <f>ROUND(VALUE(SUBSTITUTE(実質収支比率等に係る経年分析!J$47,"▲","-")),2)</f>
        <v>18.91</v>
      </c>
    </row>
    <row r="21" spans="1:11" x14ac:dyDescent="0.2">
      <c r="A21" s="165" t="s">
        <v>54</v>
      </c>
      <c r="B21" s="165">
        <f>IF(ISNUMBER(VALUE(SUBSTITUTE(実質収支比率等に係る経年分析!F$49,"▲","-"))),ROUND(VALUE(SUBSTITUTE(実質収支比率等に係る経年分析!F$49,"▲","-")),2),NA())</f>
        <v>-1.2</v>
      </c>
      <c r="C21" s="165">
        <f>IF(ISNUMBER(VALUE(SUBSTITUTE(実質収支比率等に係る経年分析!G$49,"▲","-"))),ROUND(VALUE(SUBSTITUTE(実質収支比率等に係る経年分析!G$49,"▲","-")),2),NA())</f>
        <v>0.37</v>
      </c>
      <c r="D21" s="165">
        <f>IF(ISNUMBER(VALUE(SUBSTITUTE(実質収支比率等に係る経年分析!H$49,"▲","-"))),ROUND(VALUE(SUBSTITUTE(実質収支比率等に係る経年分析!H$49,"▲","-")),2),NA())</f>
        <v>6.92</v>
      </c>
      <c r="E21" s="165">
        <f>IF(ISNUMBER(VALUE(SUBSTITUTE(実質収支比率等に係る経年分析!I$49,"▲","-"))),ROUND(VALUE(SUBSTITUTE(実質収支比率等に係る経年分析!I$49,"▲","-")),2),NA())</f>
        <v>5.19</v>
      </c>
      <c r="F21" s="165">
        <f>IF(ISNUMBER(VALUE(SUBSTITUTE(実質収支比率等に係る経年分析!J$49,"▲","-"))),ROUND(VALUE(SUBSTITUTE(実質収支比率等に係る経年分析!J$49,"▲","-")),2),NA())</f>
        <v>1.07</v>
      </c>
    </row>
    <row r="24" spans="1:11" x14ac:dyDescent="0.2">
      <c r="A24" s="135" t="s">
        <v>55</v>
      </c>
    </row>
    <row r="25" spans="1:11" x14ac:dyDescent="0.2">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土地取得特別会計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旭平和墓園事業特別会計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0.06</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0.03</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0.06</v>
      </c>
    </row>
    <row r="32" spans="1:11" x14ac:dyDescent="0.2">
      <c r="A32" s="166" t="str">
        <f>IF(連結実質赤字比率に係る赤字・黒字の構成分析!C$38="",NA(),連結実質赤字比率に係る赤字・黒字の構成分析!C$38)</f>
        <v>介護保険特別会計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1.04</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0.51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0.28000000000000003</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0.57999999999999996</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0.4</v>
      </c>
    </row>
    <row r="33" spans="1:16" x14ac:dyDescent="0.2">
      <c r="A33" s="166" t="str">
        <f>IF(連結実質赤字比率に係る赤字・黒字の構成分析!C$37="",NA(),連結実質赤字比率に係る赤字・黒字の構成分析!C$37)</f>
        <v>公共下水道事業会計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1.38</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1.82</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2.27</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2.36</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2.69</v>
      </c>
    </row>
    <row r="34" spans="1:16" x14ac:dyDescent="0.2">
      <c r="A34" s="166" t="str">
        <f>IF(連結実質赤字比率に係る赤字・黒字の構成分析!C$36="",NA(),連結実質赤字比率に係る赤字・黒字の構成分析!C$36)</f>
        <v>一般会計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4</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4.18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6.95</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7.22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6.6</v>
      </c>
    </row>
    <row r="35" spans="1:16" x14ac:dyDescent="0.2">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8.86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7.9</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8.23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8.3699999999999992</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8.09</v>
      </c>
    </row>
    <row r="36" spans="1:16" x14ac:dyDescent="0.2">
      <c r="A36" s="166" t="str">
        <f>IF(連結実質赤字比率に係る赤字・黒字の構成分析!C$34="",NA(),連結実質赤字比率に係る赤字・黒字の構成分析!C$34)</f>
        <v>国民健康保険特別会計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0.46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0.51</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1.23</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0.16</v>
      </c>
      <c r="J36" s="166">
        <f>IF(ROUND(VALUE(SUBSTITUTE(連結実質赤字比率に係る赤字・黒字の構成分析!J$34,"▲", "-")), 2) &lt; 0, ABS(ROUND(VALUE(SUBSTITUTE(連結実質赤字比率に係る赤字・黒字の構成分析!J$34,"▲", "-")), 2)), NA())</f>
        <v>0.24</v>
      </c>
      <c r="K36" s="166" t="e">
        <f>IF(ROUND(VALUE(SUBSTITUTE(連結実質赤字比率に係る赤字・黒字の構成分析!J$34,"▲", "-")), 2) &gt;= 0, ABS(ROUND(VALUE(SUBSTITUTE(連結実質赤字比率に係る赤字・黒字の構成分析!J$34,"▲", "-")), 2)), NA())</f>
        <v>#N/A</v>
      </c>
    </row>
    <row r="39" spans="1:16" x14ac:dyDescent="0.2">
      <c r="A39" s="135" t="s">
        <v>58</v>
      </c>
    </row>
    <row r="40" spans="1:16" x14ac:dyDescent="0.2">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1849</v>
      </c>
      <c r="E42" s="167"/>
      <c r="F42" s="167"/>
      <c r="G42" s="167">
        <f>'実質公債費比率（分子）の構造'!L$52</f>
        <v>1915</v>
      </c>
      <c r="H42" s="167"/>
      <c r="I42" s="167"/>
      <c r="J42" s="167">
        <f>'実質公債費比率（分子）の構造'!M$52</f>
        <v>1852</v>
      </c>
      <c r="K42" s="167"/>
      <c r="L42" s="167"/>
      <c r="M42" s="167">
        <f>'実質公債費比率（分子）の構造'!N$52</f>
        <v>1846</v>
      </c>
      <c r="N42" s="167"/>
      <c r="O42" s="167"/>
      <c r="P42" s="167">
        <f>'実質公債費比率（分子）の構造'!O$52</f>
        <v>1928</v>
      </c>
    </row>
    <row r="43" spans="1:16" x14ac:dyDescent="0.2">
      <c r="A43" s="167" t="s">
        <v>16</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62</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63</v>
      </c>
      <c r="B45" s="167">
        <f>'実質公債費比率（分子）の構造'!K$49</f>
        <v>289</v>
      </c>
      <c r="C45" s="167"/>
      <c r="D45" s="167"/>
      <c r="E45" s="167">
        <f>'実質公債費比率（分子）の構造'!L$49</f>
        <v>398</v>
      </c>
      <c r="F45" s="167"/>
      <c r="G45" s="167"/>
      <c r="H45" s="167">
        <f>'実質公債費比率（分子）の構造'!M$49</f>
        <v>119</v>
      </c>
      <c r="I45" s="167"/>
      <c r="J45" s="167"/>
      <c r="K45" s="167">
        <f>'実質公債費比率（分子）の構造'!N$49</f>
        <v>331</v>
      </c>
      <c r="L45" s="167"/>
      <c r="M45" s="167"/>
      <c r="N45" s="167">
        <f>'実質公債費比率（分子）の構造'!O$49</f>
        <v>254</v>
      </c>
      <c r="O45" s="167"/>
      <c r="P45" s="167"/>
    </row>
    <row r="46" spans="1:16" x14ac:dyDescent="0.2">
      <c r="A46" s="167" t="s">
        <v>64</v>
      </c>
      <c r="B46" s="167">
        <f>'実質公債費比率（分子）の構造'!K$48</f>
        <v>322</v>
      </c>
      <c r="C46" s="167"/>
      <c r="D46" s="167"/>
      <c r="E46" s="167">
        <f>'実質公債費比率（分子）の構造'!L$48</f>
        <v>307</v>
      </c>
      <c r="F46" s="167"/>
      <c r="G46" s="167"/>
      <c r="H46" s="167">
        <f>'実質公債費比率（分子）の構造'!M$48</f>
        <v>228</v>
      </c>
      <c r="I46" s="167"/>
      <c r="J46" s="167"/>
      <c r="K46" s="167">
        <f>'実質公債費比率（分子）の構造'!N$48</f>
        <v>192</v>
      </c>
      <c r="L46" s="167"/>
      <c r="M46" s="167"/>
      <c r="N46" s="167">
        <f>'実質公債費比率（分子）の構造'!O$48</f>
        <v>205</v>
      </c>
      <c r="O46" s="167"/>
      <c r="P46" s="167"/>
    </row>
    <row r="47" spans="1:16" x14ac:dyDescent="0.2">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66</v>
      </c>
      <c r="B49" s="167">
        <f>'実質公債費比率（分子）の構造'!K$45</f>
        <v>1724</v>
      </c>
      <c r="C49" s="167"/>
      <c r="D49" s="167"/>
      <c r="E49" s="167">
        <f>'実質公債費比率（分子）の構造'!L$45</f>
        <v>1789</v>
      </c>
      <c r="F49" s="167"/>
      <c r="G49" s="167"/>
      <c r="H49" s="167">
        <f>'実質公債費比率（分子）の構造'!M$45</f>
        <v>1864</v>
      </c>
      <c r="I49" s="167"/>
      <c r="J49" s="167"/>
      <c r="K49" s="167">
        <f>'実質公債費比率（分子）の構造'!N$45</f>
        <v>2004</v>
      </c>
      <c r="L49" s="167"/>
      <c r="M49" s="167"/>
      <c r="N49" s="167">
        <f>'実質公債費比率（分子）の構造'!O$45</f>
        <v>2106</v>
      </c>
      <c r="O49" s="167"/>
      <c r="P49" s="167"/>
    </row>
    <row r="50" spans="1:16" x14ac:dyDescent="0.2">
      <c r="A50" s="167" t="s">
        <v>67</v>
      </c>
      <c r="B50" s="167" t="e">
        <f>NA()</f>
        <v>#N/A</v>
      </c>
      <c r="C50" s="167">
        <f>IF(ISNUMBER('実質公債費比率（分子）の構造'!K$53),'実質公債費比率（分子）の構造'!K$53,NA())</f>
        <v>486</v>
      </c>
      <c r="D50" s="167" t="e">
        <f>NA()</f>
        <v>#N/A</v>
      </c>
      <c r="E50" s="167" t="e">
        <f>NA()</f>
        <v>#N/A</v>
      </c>
      <c r="F50" s="167">
        <f>IF(ISNUMBER('実質公債費比率（分子）の構造'!L$53),'実質公債費比率（分子）の構造'!L$53,NA())</f>
        <v>579</v>
      </c>
      <c r="G50" s="167" t="e">
        <f>NA()</f>
        <v>#N/A</v>
      </c>
      <c r="H50" s="167" t="e">
        <f>NA()</f>
        <v>#N/A</v>
      </c>
      <c r="I50" s="167">
        <f>IF(ISNUMBER('実質公債費比率（分子）の構造'!M$53),'実質公債費比率（分子）の構造'!M$53,NA())</f>
        <v>359</v>
      </c>
      <c r="J50" s="167" t="e">
        <f>NA()</f>
        <v>#N/A</v>
      </c>
      <c r="K50" s="167" t="e">
        <f>NA()</f>
        <v>#N/A</v>
      </c>
      <c r="L50" s="167">
        <f>IF(ISNUMBER('実質公債費比率（分子）の構造'!N$53),'実質公債費比率（分子）の構造'!N$53,NA())</f>
        <v>681</v>
      </c>
      <c r="M50" s="167" t="e">
        <f>NA()</f>
        <v>#N/A</v>
      </c>
      <c r="N50" s="167" t="e">
        <f>NA()</f>
        <v>#N/A</v>
      </c>
      <c r="O50" s="167">
        <f>IF(ISNUMBER('実質公債費比率（分子）の構造'!O$53),'実質公債費比率（分子）の構造'!O$53,NA())</f>
        <v>637</v>
      </c>
      <c r="P50" s="167" t="e">
        <f>NA()</f>
        <v>#N/A</v>
      </c>
    </row>
    <row r="53" spans="1:16" x14ac:dyDescent="0.2">
      <c r="A53" s="135" t="s">
        <v>68</v>
      </c>
    </row>
    <row r="54" spans="1:16" x14ac:dyDescent="0.2">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2">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2">
      <c r="A56" s="166" t="s">
        <v>43</v>
      </c>
      <c r="B56" s="166"/>
      <c r="C56" s="166"/>
      <c r="D56" s="166">
        <f>'将来負担比率（分子）の構造'!I$52</f>
        <v>18695</v>
      </c>
      <c r="E56" s="166"/>
      <c r="F56" s="166"/>
      <c r="G56" s="166">
        <f>'将来負担比率（分子）の構造'!J$52</f>
        <v>19240</v>
      </c>
      <c r="H56" s="166"/>
      <c r="I56" s="166"/>
      <c r="J56" s="166">
        <f>'将来負担比率（分子）の構造'!K$52</f>
        <v>19791</v>
      </c>
      <c r="K56" s="166"/>
      <c r="L56" s="166"/>
      <c r="M56" s="166">
        <f>'将来負担比率（分子）の構造'!L$52</f>
        <v>19439</v>
      </c>
      <c r="N56" s="166"/>
      <c r="O56" s="166"/>
      <c r="P56" s="166">
        <f>'将来負担比率（分子）の構造'!M$52</f>
        <v>18773</v>
      </c>
    </row>
    <row r="57" spans="1:16" x14ac:dyDescent="0.2">
      <c r="A57" s="166" t="s">
        <v>42</v>
      </c>
      <c r="B57" s="166"/>
      <c r="C57" s="166"/>
      <c r="D57" s="166">
        <f>'将来負担比率（分子）の構造'!I$51</f>
        <v>6135</v>
      </c>
      <c r="E57" s="166"/>
      <c r="F57" s="166"/>
      <c r="G57" s="166">
        <f>'将来負担比率（分子）の構造'!J$51</f>
        <v>5896</v>
      </c>
      <c r="H57" s="166"/>
      <c r="I57" s="166"/>
      <c r="J57" s="166">
        <f>'将来負担比率（分子）の構造'!K$51</f>
        <v>5942</v>
      </c>
      <c r="K57" s="166"/>
      <c r="L57" s="166"/>
      <c r="M57" s="166">
        <f>'将来負担比率（分子）の構造'!L$51</f>
        <v>5914</v>
      </c>
      <c r="N57" s="166"/>
      <c r="O57" s="166"/>
      <c r="P57" s="166">
        <f>'将来負担比率（分子）の構造'!M$51</f>
        <v>6092</v>
      </c>
    </row>
    <row r="58" spans="1:16" x14ac:dyDescent="0.2">
      <c r="A58" s="166" t="s">
        <v>41</v>
      </c>
      <c r="B58" s="166"/>
      <c r="C58" s="166"/>
      <c r="D58" s="166">
        <f>'将来負担比率（分子）の構造'!I$50</f>
        <v>4439</v>
      </c>
      <c r="E58" s="166"/>
      <c r="F58" s="166"/>
      <c r="G58" s="166">
        <f>'将来負担比率（分子）の構造'!J$50</f>
        <v>4678</v>
      </c>
      <c r="H58" s="166"/>
      <c r="I58" s="166"/>
      <c r="J58" s="166">
        <f>'将来負担比率（分子）の構造'!K$50</f>
        <v>5538</v>
      </c>
      <c r="K58" s="166"/>
      <c r="L58" s="166"/>
      <c r="M58" s="166">
        <f>'将来負担比率（分子）の構造'!L$50</f>
        <v>5193</v>
      </c>
      <c r="N58" s="166"/>
      <c r="O58" s="166"/>
      <c r="P58" s="166">
        <f>'将来負担比率（分子）の構造'!M$50</f>
        <v>5234</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2158</v>
      </c>
      <c r="C62" s="166"/>
      <c r="D62" s="166"/>
      <c r="E62" s="166">
        <f>'将来負担比率（分子）の構造'!J$45</f>
        <v>2054</v>
      </c>
      <c r="F62" s="166"/>
      <c r="G62" s="166"/>
      <c r="H62" s="166">
        <f>'将来負担比率（分子）の構造'!K$45</f>
        <v>1525</v>
      </c>
      <c r="I62" s="166"/>
      <c r="J62" s="166"/>
      <c r="K62" s="166">
        <f>'将来負担比率（分子）の構造'!L$45</f>
        <v>1141</v>
      </c>
      <c r="L62" s="166"/>
      <c r="M62" s="166"/>
      <c r="N62" s="166">
        <f>'将来負担比率（分子）の構造'!M$45</f>
        <v>860</v>
      </c>
      <c r="O62" s="166"/>
      <c r="P62" s="166"/>
    </row>
    <row r="63" spans="1:16" x14ac:dyDescent="0.2">
      <c r="A63" s="166" t="s">
        <v>34</v>
      </c>
      <c r="B63" s="166">
        <f>'将来負担比率（分子）の構造'!I$44</f>
        <v>4173</v>
      </c>
      <c r="C63" s="166"/>
      <c r="D63" s="166"/>
      <c r="E63" s="166">
        <f>'将来負担比率（分子）の構造'!J$44</f>
        <v>4581</v>
      </c>
      <c r="F63" s="166"/>
      <c r="G63" s="166"/>
      <c r="H63" s="166">
        <f>'将来負担比率（分子）の構造'!K$44</f>
        <v>3879</v>
      </c>
      <c r="I63" s="166"/>
      <c r="J63" s="166"/>
      <c r="K63" s="166">
        <f>'将来負担比率（分子）の構造'!L$44</f>
        <v>3840</v>
      </c>
      <c r="L63" s="166"/>
      <c r="M63" s="166"/>
      <c r="N63" s="166">
        <f>'将来負担比率（分子）の構造'!M$44</f>
        <v>3014</v>
      </c>
      <c r="O63" s="166"/>
      <c r="P63" s="166"/>
    </row>
    <row r="64" spans="1:16" x14ac:dyDescent="0.2">
      <c r="A64" s="166" t="s">
        <v>33</v>
      </c>
      <c r="B64" s="166">
        <f>'将来負担比率（分子）の構造'!I$43</f>
        <v>4301</v>
      </c>
      <c r="C64" s="166"/>
      <c r="D64" s="166"/>
      <c r="E64" s="166">
        <f>'将来負担比率（分子）の構造'!J$43</f>
        <v>4023</v>
      </c>
      <c r="F64" s="166"/>
      <c r="G64" s="166"/>
      <c r="H64" s="166">
        <f>'将来負担比率（分子）の構造'!K$43</f>
        <v>3802</v>
      </c>
      <c r="I64" s="166"/>
      <c r="J64" s="166"/>
      <c r="K64" s="166">
        <f>'将来負担比率（分子）の構造'!L$43</f>
        <v>3565</v>
      </c>
      <c r="L64" s="166"/>
      <c r="M64" s="166"/>
      <c r="N64" s="166">
        <f>'将来負担比率（分子）の構造'!M$43</f>
        <v>3587</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19190</v>
      </c>
      <c r="C66" s="166"/>
      <c r="D66" s="166"/>
      <c r="E66" s="166">
        <f>'将来負担比率（分子）の構造'!J$41</f>
        <v>19833</v>
      </c>
      <c r="F66" s="166"/>
      <c r="G66" s="166"/>
      <c r="H66" s="166">
        <f>'将来負担比率（分子）の構造'!K$41</f>
        <v>20557</v>
      </c>
      <c r="I66" s="166"/>
      <c r="J66" s="166"/>
      <c r="K66" s="166">
        <f>'将来負担比率（分子）の構造'!L$41</f>
        <v>19378</v>
      </c>
      <c r="L66" s="166"/>
      <c r="M66" s="166"/>
      <c r="N66" s="166">
        <f>'将来負担比率（分子）の構造'!M$41</f>
        <v>18574</v>
      </c>
      <c r="O66" s="166"/>
      <c r="P66" s="166"/>
    </row>
    <row r="67" spans="1:16" x14ac:dyDescent="0.2">
      <c r="A67" s="166" t="s">
        <v>71</v>
      </c>
      <c r="B67" s="166" t="e">
        <f>NA()</f>
        <v>#N/A</v>
      </c>
      <c r="C67" s="166">
        <f>IF(ISNUMBER('将来負担比率（分子）の構造'!I$53), IF('将来負担比率（分子）の構造'!I$53 &lt; 0, 0, '将来負担比率（分子）の構造'!I$53), NA())</f>
        <v>552</v>
      </c>
      <c r="D67" s="166" t="e">
        <f>NA()</f>
        <v>#N/A</v>
      </c>
      <c r="E67" s="166" t="e">
        <f>NA()</f>
        <v>#N/A</v>
      </c>
      <c r="F67" s="166">
        <f>IF(ISNUMBER('将来負担比率（分子）の構造'!J$53), IF('将来負担比率（分子）の構造'!J$53 &lt; 0, 0, '将来負担比率（分子）の構造'!J$53), NA())</f>
        <v>677</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72</v>
      </c>
      <c r="B70" s="168"/>
      <c r="C70" s="168"/>
      <c r="D70" s="168"/>
      <c r="E70" s="168"/>
      <c r="F70" s="168"/>
    </row>
    <row r="71" spans="1:16" x14ac:dyDescent="0.2">
      <c r="A71" s="169"/>
      <c r="B71" s="169" t="str">
        <f>基金残高に係る経年分析!F54</f>
        <v>R03</v>
      </c>
      <c r="C71" s="169" t="str">
        <f>基金残高に係る経年分析!G54</f>
        <v>R04</v>
      </c>
      <c r="D71" s="169" t="str">
        <f>基金残高に係る経年分析!H54</f>
        <v>R05</v>
      </c>
    </row>
    <row r="72" spans="1:16" x14ac:dyDescent="0.2">
      <c r="A72" s="169" t="s">
        <v>73</v>
      </c>
      <c r="B72" s="170">
        <f>基金残高に係る経年分析!F55</f>
        <v>2513</v>
      </c>
      <c r="C72" s="170">
        <f>基金残高に係る経年分析!G55</f>
        <v>2943</v>
      </c>
      <c r="D72" s="170">
        <f>基金残高に係る経年分析!H55</f>
        <v>3191</v>
      </c>
    </row>
    <row r="73" spans="1:16" x14ac:dyDescent="0.2">
      <c r="A73" s="169" t="s">
        <v>74</v>
      </c>
      <c r="B73" s="170">
        <f>基金残高に係る経年分析!F56</f>
        <v>437</v>
      </c>
      <c r="C73" s="170">
        <f>基金残高に係る経年分析!G56</f>
        <v>26</v>
      </c>
      <c r="D73" s="170">
        <f>基金残高に係る経年分析!H56</f>
        <v>101</v>
      </c>
    </row>
    <row r="74" spans="1:16" x14ac:dyDescent="0.2">
      <c r="A74" s="169" t="s">
        <v>75</v>
      </c>
      <c r="B74" s="170">
        <f>基金残高に係る経年分析!F57</f>
        <v>1536</v>
      </c>
      <c r="C74" s="170">
        <f>基金残高に係る経年分析!G57</f>
        <v>1126</v>
      </c>
      <c r="D74" s="170">
        <f>基金残高に係る経年分析!H57</f>
        <v>1182</v>
      </c>
    </row>
  </sheetData>
  <sheetProtection algorithmName="SHA-512" hashValue="JZyjn+kyl700HgpyMLJrwcs13XUbWEId+0pGwVl5FBEzmgeXsaJX54Ea6+T+AVay/B0CvyyUiPCf25crzBpPow==" saltValue="QPAtunJrQ3Z6q5ZfvX/t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showGridLines="0" zoomScaleNormal="10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7"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8" t="s">
        <v>203</v>
      </c>
      <c r="DI1" s="639"/>
      <c r="DJ1" s="639"/>
      <c r="DK1" s="639"/>
      <c r="DL1" s="639"/>
      <c r="DM1" s="639"/>
      <c r="DN1" s="640"/>
      <c r="DO1" s="205"/>
      <c r="DP1" s="638" t="s">
        <v>204</v>
      </c>
      <c r="DQ1" s="639"/>
      <c r="DR1" s="639"/>
      <c r="DS1" s="639"/>
      <c r="DT1" s="639"/>
      <c r="DU1" s="639"/>
      <c r="DV1" s="639"/>
      <c r="DW1" s="639"/>
      <c r="DX1" s="639"/>
      <c r="DY1" s="639"/>
      <c r="DZ1" s="639"/>
      <c r="EA1" s="639"/>
      <c r="EB1" s="639"/>
      <c r="EC1" s="640"/>
      <c r="ED1" s="204"/>
      <c r="EE1" s="204"/>
      <c r="EF1" s="204"/>
      <c r="EG1" s="204"/>
      <c r="EH1" s="204"/>
      <c r="EI1" s="204"/>
      <c r="EJ1" s="204"/>
      <c r="EK1" s="204"/>
      <c r="EL1" s="204"/>
      <c r="EM1" s="204"/>
    </row>
    <row r="2" spans="2:143" ht="22.5" customHeight="1" x14ac:dyDescent="0.2">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12794143</v>
      </c>
      <c r="S5" s="649"/>
      <c r="T5" s="649"/>
      <c r="U5" s="649"/>
      <c r="V5" s="649"/>
      <c r="W5" s="649"/>
      <c r="X5" s="649"/>
      <c r="Y5" s="650"/>
      <c r="Z5" s="651">
        <v>42.3</v>
      </c>
      <c r="AA5" s="651"/>
      <c r="AB5" s="651"/>
      <c r="AC5" s="651"/>
      <c r="AD5" s="652">
        <v>11692854</v>
      </c>
      <c r="AE5" s="652"/>
      <c r="AF5" s="652"/>
      <c r="AG5" s="652"/>
      <c r="AH5" s="652"/>
      <c r="AI5" s="652"/>
      <c r="AJ5" s="652"/>
      <c r="AK5" s="652"/>
      <c r="AL5" s="653">
        <v>68.8</v>
      </c>
      <c r="AM5" s="654"/>
      <c r="AN5" s="654"/>
      <c r="AO5" s="655"/>
      <c r="AP5" s="645" t="s">
        <v>217</v>
      </c>
      <c r="AQ5" s="646"/>
      <c r="AR5" s="646"/>
      <c r="AS5" s="646"/>
      <c r="AT5" s="646"/>
      <c r="AU5" s="646"/>
      <c r="AV5" s="646"/>
      <c r="AW5" s="646"/>
      <c r="AX5" s="646"/>
      <c r="AY5" s="646"/>
      <c r="AZ5" s="646"/>
      <c r="BA5" s="646"/>
      <c r="BB5" s="646"/>
      <c r="BC5" s="646"/>
      <c r="BD5" s="646"/>
      <c r="BE5" s="646"/>
      <c r="BF5" s="647"/>
      <c r="BG5" s="659">
        <v>11692854</v>
      </c>
      <c r="BH5" s="660"/>
      <c r="BI5" s="660"/>
      <c r="BJ5" s="660"/>
      <c r="BK5" s="660"/>
      <c r="BL5" s="660"/>
      <c r="BM5" s="660"/>
      <c r="BN5" s="661"/>
      <c r="BO5" s="662">
        <v>91.4</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191469</v>
      </c>
      <c r="S6" s="660"/>
      <c r="T6" s="660"/>
      <c r="U6" s="660"/>
      <c r="V6" s="660"/>
      <c r="W6" s="660"/>
      <c r="X6" s="660"/>
      <c r="Y6" s="661"/>
      <c r="Z6" s="662">
        <v>0.6</v>
      </c>
      <c r="AA6" s="662"/>
      <c r="AB6" s="662"/>
      <c r="AC6" s="662"/>
      <c r="AD6" s="663">
        <v>191469</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11692854</v>
      </c>
      <c r="BH6" s="660"/>
      <c r="BI6" s="660"/>
      <c r="BJ6" s="660"/>
      <c r="BK6" s="660"/>
      <c r="BL6" s="660"/>
      <c r="BM6" s="660"/>
      <c r="BN6" s="661"/>
      <c r="BO6" s="662">
        <v>91.4</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236072</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236072</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6011</v>
      </c>
      <c r="S7" s="660"/>
      <c r="T7" s="660"/>
      <c r="U7" s="660"/>
      <c r="V7" s="660"/>
      <c r="W7" s="660"/>
      <c r="X7" s="660"/>
      <c r="Y7" s="661"/>
      <c r="Z7" s="662">
        <v>0</v>
      </c>
      <c r="AA7" s="662"/>
      <c r="AB7" s="662"/>
      <c r="AC7" s="662"/>
      <c r="AD7" s="663">
        <v>6011</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6094769</v>
      </c>
      <c r="BH7" s="660"/>
      <c r="BI7" s="660"/>
      <c r="BJ7" s="660"/>
      <c r="BK7" s="660"/>
      <c r="BL7" s="660"/>
      <c r="BM7" s="660"/>
      <c r="BN7" s="661"/>
      <c r="BO7" s="662">
        <v>47.6</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3727004</v>
      </c>
      <c r="CS7" s="660"/>
      <c r="CT7" s="660"/>
      <c r="CU7" s="660"/>
      <c r="CV7" s="660"/>
      <c r="CW7" s="660"/>
      <c r="CX7" s="660"/>
      <c r="CY7" s="661"/>
      <c r="CZ7" s="662">
        <v>12.9</v>
      </c>
      <c r="DA7" s="662"/>
      <c r="DB7" s="662"/>
      <c r="DC7" s="662"/>
      <c r="DD7" s="668">
        <v>57627</v>
      </c>
      <c r="DE7" s="660"/>
      <c r="DF7" s="660"/>
      <c r="DG7" s="660"/>
      <c r="DH7" s="660"/>
      <c r="DI7" s="660"/>
      <c r="DJ7" s="660"/>
      <c r="DK7" s="660"/>
      <c r="DL7" s="660"/>
      <c r="DM7" s="660"/>
      <c r="DN7" s="660"/>
      <c r="DO7" s="660"/>
      <c r="DP7" s="661"/>
      <c r="DQ7" s="668">
        <v>3264524</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125034</v>
      </c>
      <c r="S8" s="660"/>
      <c r="T8" s="660"/>
      <c r="U8" s="660"/>
      <c r="V8" s="660"/>
      <c r="W8" s="660"/>
      <c r="X8" s="660"/>
      <c r="Y8" s="661"/>
      <c r="Z8" s="662">
        <v>0.4</v>
      </c>
      <c r="AA8" s="662"/>
      <c r="AB8" s="662"/>
      <c r="AC8" s="662"/>
      <c r="AD8" s="663">
        <v>125034</v>
      </c>
      <c r="AE8" s="663"/>
      <c r="AF8" s="663"/>
      <c r="AG8" s="663"/>
      <c r="AH8" s="663"/>
      <c r="AI8" s="663"/>
      <c r="AJ8" s="663"/>
      <c r="AK8" s="663"/>
      <c r="AL8" s="664">
        <v>0.7</v>
      </c>
      <c r="AM8" s="665"/>
      <c r="AN8" s="665"/>
      <c r="AO8" s="666"/>
      <c r="AP8" s="656" t="s">
        <v>228</v>
      </c>
      <c r="AQ8" s="657"/>
      <c r="AR8" s="657"/>
      <c r="AS8" s="657"/>
      <c r="AT8" s="657"/>
      <c r="AU8" s="657"/>
      <c r="AV8" s="657"/>
      <c r="AW8" s="657"/>
      <c r="AX8" s="657"/>
      <c r="AY8" s="657"/>
      <c r="AZ8" s="657"/>
      <c r="BA8" s="657"/>
      <c r="BB8" s="657"/>
      <c r="BC8" s="657"/>
      <c r="BD8" s="657"/>
      <c r="BE8" s="657"/>
      <c r="BF8" s="658"/>
      <c r="BG8" s="659">
        <v>153755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11773404</v>
      </c>
      <c r="CS8" s="660"/>
      <c r="CT8" s="660"/>
      <c r="CU8" s="660"/>
      <c r="CV8" s="660"/>
      <c r="CW8" s="660"/>
      <c r="CX8" s="660"/>
      <c r="CY8" s="661"/>
      <c r="CZ8" s="662">
        <v>40.9</v>
      </c>
      <c r="DA8" s="662"/>
      <c r="DB8" s="662"/>
      <c r="DC8" s="662"/>
      <c r="DD8" s="668">
        <v>60350</v>
      </c>
      <c r="DE8" s="660"/>
      <c r="DF8" s="660"/>
      <c r="DG8" s="660"/>
      <c r="DH8" s="660"/>
      <c r="DI8" s="660"/>
      <c r="DJ8" s="660"/>
      <c r="DK8" s="660"/>
      <c r="DL8" s="660"/>
      <c r="DM8" s="660"/>
      <c r="DN8" s="660"/>
      <c r="DO8" s="660"/>
      <c r="DP8" s="661"/>
      <c r="DQ8" s="668">
        <v>7208636</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129110</v>
      </c>
      <c r="S9" s="660"/>
      <c r="T9" s="660"/>
      <c r="U9" s="660"/>
      <c r="V9" s="660"/>
      <c r="W9" s="660"/>
      <c r="X9" s="660"/>
      <c r="Y9" s="661"/>
      <c r="Z9" s="662">
        <v>0.4</v>
      </c>
      <c r="AA9" s="662"/>
      <c r="AB9" s="662"/>
      <c r="AC9" s="662"/>
      <c r="AD9" s="663">
        <v>129110</v>
      </c>
      <c r="AE9" s="663"/>
      <c r="AF9" s="663"/>
      <c r="AG9" s="663"/>
      <c r="AH9" s="663"/>
      <c r="AI9" s="663"/>
      <c r="AJ9" s="663"/>
      <c r="AK9" s="663"/>
      <c r="AL9" s="664">
        <v>0.8</v>
      </c>
      <c r="AM9" s="665"/>
      <c r="AN9" s="665"/>
      <c r="AO9" s="666"/>
      <c r="AP9" s="656" t="s">
        <v>231</v>
      </c>
      <c r="AQ9" s="657"/>
      <c r="AR9" s="657"/>
      <c r="AS9" s="657"/>
      <c r="AT9" s="657"/>
      <c r="AU9" s="657"/>
      <c r="AV9" s="657"/>
      <c r="AW9" s="657"/>
      <c r="AX9" s="657"/>
      <c r="AY9" s="657"/>
      <c r="AZ9" s="657"/>
      <c r="BA9" s="657"/>
      <c r="BB9" s="657"/>
      <c r="BC9" s="657"/>
      <c r="BD9" s="657"/>
      <c r="BE9" s="657"/>
      <c r="BF9" s="658"/>
      <c r="BG9" s="659">
        <v>5491609</v>
      </c>
      <c r="BH9" s="660"/>
      <c r="BI9" s="660"/>
      <c r="BJ9" s="660"/>
      <c r="BK9" s="660"/>
      <c r="BL9" s="660"/>
      <c r="BM9" s="660"/>
      <c r="BN9" s="661"/>
      <c r="BO9" s="662">
        <v>42.9</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2933043</v>
      </c>
      <c r="CS9" s="660"/>
      <c r="CT9" s="660"/>
      <c r="CU9" s="660"/>
      <c r="CV9" s="660"/>
      <c r="CW9" s="660"/>
      <c r="CX9" s="660"/>
      <c r="CY9" s="661"/>
      <c r="CZ9" s="662">
        <v>10.199999999999999</v>
      </c>
      <c r="DA9" s="662"/>
      <c r="DB9" s="662"/>
      <c r="DC9" s="662"/>
      <c r="DD9" s="668">
        <v>26913</v>
      </c>
      <c r="DE9" s="660"/>
      <c r="DF9" s="660"/>
      <c r="DG9" s="660"/>
      <c r="DH9" s="660"/>
      <c r="DI9" s="660"/>
      <c r="DJ9" s="660"/>
      <c r="DK9" s="660"/>
      <c r="DL9" s="660"/>
      <c r="DM9" s="660"/>
      <c r="DN9" s="660"/>
      <c r="DO9" s="660"/>
      <c r="DP9" s="661"/>
      <c r="DQ9" s="668">
        <v>2235580</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199124</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17967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17967</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1910868</v>
      </c>
      <c r="S11" s="660"/>
      <c r="T11" s="660"/>
      <c r="U11" s="660"/>
      <c r="V11" s="660"/>
      <c r="W11" s="660"/>
      <c r="X11" s="660"/>
      <c r="Y11" s="661"/>
      <c r="Z11" s="664">
        <v>6.3</v>
      </c>
      <c r="AA11" s="665"/>
      <c r="AB11" s="665"/>
      <c r="AC11" s="671"/>
      <c r="AD11" s="668">
        <v>1910868</v>
      </c>
      <c r="AE11" s="660"/>
      <c r="AF11" s="660"/>
      <c r="AG11" s="660"/>
      <c r="AH11" s="660"/>
      <c r="AI11" s="660"/>
      <c r="AJ11" s="660"/>
      <c r="AK11" s="661"/>
      <c r="AL11" s="664">
        <v>11.2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250281</v>
      </c>
      <c r="BH11" s="660"/>
      <c r="BI11" s="660"/>
      <c r="BJ11" s="660"/>
      <c r="BK11" s="660"/>
      <c r="BL11" s="660"/>
      <c r="BM11" s="660"/>
      <c r="BN11" s="661"/>
      <c r="BO11" s="662">
        <v>2</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66802</v>
      </c>
      <c r="CS11" s="660"/>
      <c r="CT11" s="660"/>
      <c r="CU11" s="660"/>
      <c r="CV11" s="660"/>
      <c r="CW11" s="660"/>
      <c r="CX11" s="660"/>
      <c r="CY11" s="661"/>
      <c r="CZ11" s="662">
        <v>0.2</v>
      </c>
      <c r="DA11" s="662"/>
      <c r="DB11" s="662"/>
      <c r="DC11" s="662"/>
      <c r="DD11" s="668">
        <v>7744</v>
      </c>
      <c r="DE11" s="660"/>
      <c r="DF11" s="660"/>
      <c r="DG11" s="660"/>
      <c r="DH11" s="660"/>
      <c r="DI11" s="660"/>
      <c r="DJ11" s="660"/>
      <c r="DK11" s="660"/>
      <c r="DL11" s="660"/>
      <c r="DM11" s="660"/>
      <c r="DN11" s="660"/>
      <c r="DO11" s="660"/>
      <c r="DP11" s="661"/>
      <c r="DQ11" s="668">
        <v>58327</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v>21166</v>
      </c>
      <c r="S12" s="660"/>
      <c r="T12" s="660"/>
      <c r="U12" s="660"/>
      <c r="V12" s="660"/>
      <c r="W12" s="660"/>
      <c r="X12" s="660"/>
      <c r="Y12" s="661"/>
      <c r="Z12" s="662">
        <v>0.1</v>
      </c>
      <c r="AA12" s="662"/>
      <c r="AB12" s="662"/>
      <c r="AC12" s="662"/>
      <c r="AD12" s="663">
        <v>21166</v>
      </c>
      <c r="AE12" s="663"/>
      <c r="AF12" s="663"/>
      <c r="AG12" s="663"/>
      <c r="AH12" s="663"/>
      <c r="AI12" s="663"/>
      <c r="AJ12" s="663"/>
      <c r="AK12" s="663"/>
      <c r="AL12" s="664">
        <v>0.1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4935092</v>
      </c>
      <c r="BH12" s="660"/>
      <c r="BI12" s="660"/>
      <c r="BJ12" s="660"/>
      <c r="BK12" s="660"/>
      <c r="BL12" s="660"/>
      <c r="BM12" s="660"/>
      <c r="BN12" s="661"/>
      <c r="BO12" s="662">
        <v>38.6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496308</v>
      </c>
      <c r="CS12" s="660"/>
      <c r="CT12" s="660"/>
      <c r="CU12" s="660"/>
      <c r="CV12" s="660"/>
      <c r="CW12" s="660"/>
      <c r="CX12" s="660"/>
      <c r="CY12" s="661"/>
      <c r="CZ12" s="662">
        <v>1.7</v>
      </c>
      <c r="DA12" s="662"/>
      <c r="DB12" s="662"/>
      <c r="DC12" s="662"/>
      <c r="DD12" s="668">
        <v>1430</v>
      </c>
      <c r="DE12" s="660"/>
      <c r="DF12" s="660"/>
      <c r="DG12" s="660"/>
      <c r="DH12" s="660"/>
      <c r="DI12" s="660"/>
      <c r="DJ12" s="660"/>
      <c r="DK12" s="660"/>
      <c r="DL12" s="660"/>
      <c r="DM12" s="660"/>
      <c r="DN12" s="660"/>
      <c r="DO12" s="660"/>
      <c r="DP12" s="661"/>
      <c r="DQ12" s="668">
        <v>373133</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4923267</v>
      </c>
      <c r="BH13" s="660"/>
      <c r="BI13" s="660"/>
      <c r="BJ13" s="660"/>
      <c r="BK13" s="660"/>
      <c r="BL13" s="660"/>
      <c r="BM13" s="660"/>
      <c r="BN13" s="661"/>
      <c r="BO13" s="662">
        <v>38.5</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2776708</v>
      </c>
      <c r="CS13" s="660"/>
      <c r="CT13" s="660"/>
      <c r="CU13" s="660"/>
      <c r="CV13" s="660"/>
      <c r="CW13" s="660"/>
      <c r="CX13" s="660"/>
      <c r="CY13" s="661"/>
      <c r="CZ13" s="662">
        <v>9.6</v>
      </c>
      <c r="DA13" s="662"/>
      <c r="DB13" s="662"/>
      <c r="DC13" s="662"/>
      <c r="DD13" s="668">
        <v>1711238</v>
      </c>
      <c r="DE13" s="660"/>
      <c r="DF13" s="660"/>
      <c r="DG13" s="660"/>
      <c r="DH13" s="660"/>
      <c r="DI13" s="660"/>
      <c r="DJ13" s="660"/>
      <c r="DK13" s="660"/>
      <c r="DL13" s="660"/>
      <c r="DM13" s="660"/>
      <c r="DN13" s="660"/>
      <c r="DO13" s="660"/>
      <c r="DP13" s="661"/>
      <c r="DQ13" s="668">
        <v>1602588</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367</v>
      </c>
      <c r="S14" s="660"/>
      <c r="T14" s="660"/>
      <c r="U14" s="660"/>
      <c r="V14" s="660"/>
      <c r="W14" s="660"/>
      <c r="X14" s="660"/>
      <c r="Y14" s="661"/>
      <c r="Z14" s="662">
        <v>0</v>
      </c>
      <c r="AA14" s="662"/>
      <c r="AB14" s="662"/>
      <c r="AC14" s="662"/>
      <c r="AD14" s="663">
        <v>367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180712</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941109</v>
      </c>
      <c r="CS14" s="660"/>
      <c r="CT14" s="660"/>
      <c r="CU14" s="660"/>
      <c r="CV14" s="660"/>
      <c r="CW14" s="660"/>
      <c r="CX14" s="660"/>
      <c r="CY14" s="661"/>
      <c r="CZ14" s="662">
        <v>3.3</v>
      </c>
      <c r="DA14" s="662"/>
      <c r="DB14" s="662"/>
      <c r="DC14" s="662"/>
      <c r="DD14" s="668">
        <v>63110</v>
      </c>
      <c r="DE14" s="660"/>
      <c r="DF14" s="660"/>
      <c r="DG14" s="660"/>
      <c r="DH14" s="660"/>
      <c r="DI14" s="660"/>
      <c r="DJ14" s="660"/>
      <c r="DK14" s="660"/>
      <c r="DL14" s="660"/>
      <c r="DM14" s="660"/>
      <c r="DN14" s="660"/>
      <c r="DO14" s="660"/>
      <c r="DP14" s="661"/>
      <c r="DQ14" s="668">
        <v>866413</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482281</v>
      </c>
      <c r="BH15" s="660"/>
      <c r="BI15" s="660"/>
      <c r="BJ15" s="660"/>
      <c r="BK15" s="660"/>
      <c r="BL15" s="660"/>
      <c r="BM15" s="660"/>
      <c r="BN15" s="661"/>
      <c r="BO15" s="662">
        <v>3.8</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3713756</v>
      </c>
      <c r="CS15" s="660"/>
      <c r="CT15" s="660"/>
      <c r="CU15" s="660"/>
      <c r="CV15" s="660"/>
      <c r="CW15" s="660"/>
      <c r="CX15" s="660"/>
      <c r="CY15" s="661"/>
      <c r="CZ15" s="662">
        <v>12.9</v>
      </c>
      <c r="DA15" s="662"/>
      <c r="DB15" s="662"/>
      <c r="DC15" s="662"/>
      <c r="DD15" s="668">
        <v>1064899</v>
      </c>
      <c r="DE15" s="660"/>
      <c r="DF15" s="660"/>
      <c r="DG15" s="660"/>
      <c r="DH15" s="660"/>
      <c r="DI15" s="660"/>
      <c r="DJ15" s="660"/>
      <c r="DK15" s="660"/>
      <c r="DL15" s="660"/>
      <c r="DM15" s="660"/>
      <c r="DN15" s="660"/>
      <c r="DO15" s="660"/>
      <c r="DP15" s="661"/>
      <c r="DQ15" s="668">
        <v>2015143</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45944</v>
      </c>
      <c r="S16" s="660"/>
      <c r="T16" s="660"/>
      <c r="U16" s="660"/>
      <c r="V16" s="660"/>
      <c r="W16" s="660"/>
      <c r="X16" s="660"/>
      <c r="Y16" s="661"/>
      <c r="Z16" s="662">
        <v>0.2</v>
      </c>
      <c r="AA16" s="662"/>
      <c r="AB16" s="662"/>
      <c r="AC16" s="662"/>
      <c r="AD16" s="663">
        <v>45944</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66</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66</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176934</v>
      </c>
      <c r="S17" s="660"/>
      <c r="T17" s="660"/>
      <c r="U17" s="660"/>
      <c r="V17" s="660"/>
      <c r="W17" s="660"/>
      <c r="X17" s="660"/>
      <c r="Y17" s="661"/>
      <c r="Z17" s="662">
        <v>0.6</v>
      </c>
      <c r="AA17" s="662"/>
      <c r="AB17" s="662"/>
      <c r="AC17" s="662"/>
      <c r="AD17" s="663">
        <v>176934</v>
      </c>
      <c r="AE17" s="663"/>
      <c r="AF17" s="663"/>
      <c r="AG17" s="663"/>
      <c r="AH17" s="663"/>
      <c r="AI17" s="663"/>
      <c r="AJ17" s="663"/>
      <c r="AK17" s="663"/>
      <c r="AL17" s="664">
        <v>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2105723</v>
      </c>
      <c r="CS17" s="660"/>
      <c r="CT17" s="660"/>
      <c r="CU17" s="660"/>
      <c r="CV17" s="660"/>
      <c r="CW17" s="660"/>
      <c r="CX17" s="660"/>
      <c r="CY17" s="661"/>
      <c r="CZ17" s="662">
        <v>7.3</v>
      </c>
      <c r="DA17" s="662"/>
      <c r="DB17" s="662"/>
      <c r="DC17" s="662"/>
      <c r="DD17" s="668" t="s">
        <v>122</v>
      </c>
      <c r="DE17" s="660"/>
      <c r="DF17" s="660"/>
      <c r="DG17" s="660"/>
      <c r="DH17" s="660"/>
      <c r="DI17" s="660"/>
      <c r="DJ17" s="660"/>
      <c r="DK17" s="660"/>
      <c r="DL17" s="660"/>
      <c r="DM17" s="660"/>
      <c r="DN17" s="660"/>
      <c r="DO17" s="660"/>
      <c r="DP17" s="661"/>
      <c r="DQ17" s="668">
        <v>2094642</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132984</v>
      </c>
      <c r="S18" s="660"/>
      <c r="T18" s="660"/>
      <c r="U18" s="660"/>
      <c r="V18" s="660"/>
      <c r="W18" s="660"/>
      <c r="X18" s="660"/>
      <c r="Y18" s="661"/>
      <c r="Z18" s="662">
        <v>0.4</v>
      </c>
      <c r="AA18" s="662"/>
      <c r="AB18" s="662"/>
      <c r="AC18" s="662"/>
      <c r="AD18" s="663">
        <v>132984</v>
      </c>
      <c r="AE18" s="663"/>
      <c r="AF18" s="663"/>
      <c r="AG18" s="663"/>
      <c r="AH18" s="663"/>
      <c r="AI18" s="663"/>
      <c r="AJ18" s="663"/>
      <c r="AK18" s="663"/>
      <c r="AL18" s="664">
        <v>0.8</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131879</v>
      </c>
      <c r="S19" s="660"/>
      <c r="T19" s="660"/>
      <c r="U19" s="660"/>
      <c r="V19" s="660"/>
      <c r="W19" s="660"/>
      <c r="X19" s="660"/>
      <c r="Y19" s="661"/>
      <c r="Z19" s="662">
        <v>0.4</v>
      </c>
      <c r="AA19" s="662"/>
      <c r="AB19" s="662"/>
      <c r="AC19" s="662"/>
      <c r="AD19" s="663">
        <v>131879</v>
      </c>
      <c r="AE19" s="663"/>
      <c r="AF19" s="663"/>
      <c r="AG19" s="663"/>
      <c r="AH19" s="663"/>
      <c r="AI19" s="663"/>
      <c r="AJ19" s="663"/>
      <c r="AK19" s="663"/>
      <c r="AL19" s="664">
        <v>0.8</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1101289</v>
      </c>
      <c r="BH19" s="660"/>
      <c r="BI19" s="660"/>
      <c r="BJ19" s="660"/>
      <c r="BK19" s="660"/>
      <c r="BL19" s="660"/>
      <c r="BM19" s="660"/>
      <c r="BN19" s="661"/>
      <c r="BO19" s="662">
        <v>8.6</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1105</v>
      </c>
      <c r="S20" s="660"/>
      <c r="T20" s="660"/>
      <c r="U20" s="660"/>
      <c r="V20" s="660"/>
      <c r="W20" s="660"/>
      <c r="X20" s="660"/>
      <c r="Y20" s="661"/>
      <c r="Z20" s="662">
        <v>0</v>
      </c>
      <c r="AA20" s="662"/>
      <c r="AB20" s="662"/>
      <c r="AC20" s="662"/>
      <c r="AD20" s="663">
        <v>1105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1101289</v>
      </c>
      <c r="BH20" s="660"/>
      <c r="BI20" s="660"/>
      <c r="BJ20" s="660"/>
      <c r="BK20" s="660"/>
      <c r="BL20" s="660"/>
      <c r="BM20" s="660"/>
      <c r="BN20" s="661"/>
      <c r="BO20" s="662">
        <v>8.6</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28787962</v>
      </c>
      <c r="CS20" s="660"/>
      <c r="CT20" s="660"/>
      <c r="CU20" s="660"/>
      <c r="CV20" s="660"/>
      <c r="CW20" s="660"/>
      <c r="CX20" s="660"/>
      <c r="CY20" s="661"/>
      <c r="CZ20" s="662">
        <v>100</v>
      </c>
      <c r="DA20" s="662"/>
      <c r="DB20" s="662"/>
      <c r="DC20" s="662"/>
      <c r="DD20" s="668">
        <v>2993311</v>
      </c>
      <c r="DE20" s="660"/>
      <c r="DF20" s="660"/>
      <c r="DG20" s="660"/>
      <c r="DH20" s="660"/>
      <c r="DI20" s="660"/>
      <c r="DJ20" s="660"/>
      <c r="DK20" s="660"/>
      <c r="DL20" s="660"/>
      <c r="DM20" s="660"/>
      <c r="DN20" s="660"/>
      <c r="DO20" s="660"/>
      <c r="DP20" s="661"/>
      <c r="DQ20" s="668">
        <v>19973091</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2664719</v>
      </c>
      <c r="S21" s="660"/>
      <c r="T21" s="660"/>
      <c r="U21" s="660"/>
      <c r="V21" s="660"/>
      <c r="W21" s="660"/>
      <c r="X21" s="660"/>
      <c r="Y21" s="661"/>
      <c r="Z21" s="662">
        <v>8.8000000000000007</v>
      </c>
      <c r="AA21" s="662"/>
      <c r="AB21" s="662"/>
      <c r="AC21" s="662"/>
      <c r="AD21" s="663">
        <v>2427072</v>
      </c>
      <c r="AE21" s="663"/>
      <c r="AF21" s="663"/>
      <c r="AG21" s="663"/>
      <c r="AH21" s="663"/>
      <c r="AI21" s="663"/>
      <c r="AJ21" s="663"/>
      <c r="AK21" s="663"/>
      <c r="AL21" s="664">
        <v>14.3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2427072</v>
      </c>
      <c r="S22" s="660"/>
      <c r="T22" s="660"/>
      <c r="U22" s="660"/>
      <c r="V22" s="660"/>
      <c r="W22" s="660"/>
      <c r="X22" s="660"/>
      <c r="Y22" s="661"/>
      <c r="Z22" s="662">
        <v>8</v>
      </c>
      <c r="AA22" s="662"/>
      <c r="AB22" s="662"/>
      <c r="AC22" s="662"/>
      <c r="AD22" s="663">
        <v>2427072</v>
      </c>
      <c r="AE22" s="663"/>
      <c r="AF22" s="663"/>
      <c r="AG22" s="663"/>
      <c r="AH22" s="663"/>
      <c r="AI22" s="663"/>
      <c r="AJ22" s="663"/>
      <c r="AK22" s="663"/>
      <c r="AL22" s="664">
        <v>14.3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237647</v>
      </c>
      <c r="S23" s="660"/>
      <c r="T23" s="660"/>
      <c r="U23" s="660"/>
      <c r="V23" s="660"/>
      <c r="W23" s="660"/>
      <c r="X23" s="660"/>
      <c r="Y23" s="661"/>
      <c r="Z23" s="662">
        <v>0.8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1101289</v>
      </c>
      <c r="BH23" s="660"/>
      <c r="BI23" s="660"/>
      <c r="BJ23" s="660"/>
      <c r="BK23" s="660"/>
      <c r="BL23" s="660"/>
      <c r="BM23" s="660"/>
      <c r="BN23" s="661"/>
      <c r="BO23" s="662">
        <v>8.6</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14431279</v>
      </c>
      <c r="CS24" s="649"/>
      <c r="CT24" s="649"/>
      <c r="CU24" s="649"/>
      <c r="CV24" s="649"/>
      <c r="CW24" s="649"/>
      <c r="CX24" s="649"/>
      <c r="CY24" s="650"/>
      <c r="CZ24" s="653">
        <v>50.1</v>
      </c>
      <c r="DA24" s="654"/>
      <c r="DB24" s="654"/>
      <c r="DC24" s="670"/>
      <c r="DD24" s="694">
        <v>10105792</v>
      </c>
      <c r="DE24" s="649"/>
      <c r="DF24" s="649"/>
      <c r="DG24" s="649"/>
      <c r="DH24" s="649"/>
      <c r="DI24" s="649"/>
      <c r="DJ24" s="649"/>
      <c r="DK24" s="650"/>
      <c r="DL24" s="694">
        <v>8573798</v>
      </c>
      <c r="DM24" s="649"/>
      <c r="DN24" s="649"/>
      <c r="DO24" s="649"/>
      <c r="DP24" s="649"/>
      <c r="DQ24" s="649"/>
      <c r="DR24" s="649"/>
      <c r="DS24" s="649"/>
      <c r="DT24" s="649"/>
      <c r="DU24" s="649"/>
      <c r="DV24" s="650"/>
      <c r="DW24" s="653">
        <v>49.9</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18198749</v>
      </c>
      <c r="S25" s="660"/>
      <c r="T25" s="660"/>
      <c r="U25" s="660"/>
      <c r="V25" s="660"/>
      <c r="W25" s="660"/>
      <c r="X25" s="660"/>
      <c r="Y25" s="661"/>
      <c r="Z25" s="662">
        <v>60.2</v>
      </c>
      <c r="AA25" s="662"/>
      <c r="AB25" s="662"/>
      <c r="AC25" s="662"/>
      <c r="AD25" s="663">
        <v>16859813</v>
      </c>
      <c r="AE25" s="663"/>
      <c r="AF25" s="663"/>
      <c r="AG25" s="663"/>
      <c r="AH25" s="663"/>
      <c r="AI25" s="663"/>
      <c r="AJ25" s="663"/>
      <c r="AK25" s="663"/>
      <c r="AL25" s="664">
        <v>99.1</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5675317</v>
      </c>
      <c r="CS25" s="691"/>
      <c r="CT25" s="691"/>
      <c r="CU25" s="691"/>
      <c r="CV25" s="691"/>
      <c r="CW25" s="691"/>
      <c r="CX25" s="691"/>
      <c r="CY25" s="692"/>
      <c r="CZ25" s="664">
        <v>19.7</v>
      </c>
      <c r="DA25" s="689"/>
      <c r="DB25" s="689"/>
      <c r="DC25" s="693"/>
      <c r="DD25" s="668">
        <v>5267073</v>
      </c>
      <c r="DE25" s="691"/>
      <c r="DF25" s="691"/>
      <c r="DG25" s="691"/>
      <c r="DH25" s="691"/>
      <c r="DI25" s="691"/>
      <c r="DJ25" s="691"/>
      <c r="DK25" s="692"/>
      <c r="DL25" s="668">
        <v>4357939</v>
      </c>
      <c r="DM25" s="691"/>
      <c r="DN25" s="691"/>
      <c r="DO25" s="691"/>
      <c r="DP25" s="691"/>
      <c r="DQ25" s="691"/>
      <c r="DR25" s="691"/>
      <c r="DS25" s="691"/>
      <c r="DT25" s="691"/>
      <c r="DU25" s="691"/>
      <c r="DV25" s="692"/>
      <c r="DW25" s="664">
        <v>25.3</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10297</v>
      </c>
      <c r="S26" s="660"/>
      <c r="T26" s="660"/>
      <c r="U26" s="660"/>
      <c r="V26" s="660"/>
      <c r="W26" s="660"/>
      <c r="X26" s="660"/>
      <c r="Y26" s="661"/>
      <c r="Z26" s="662">
        <v>0</v>
      </c>
      <c r="AA26" s="662"/>
      <c r="AB26" s="662"/>
      <c r="AC26" s="662"/>
      <c r="AD26" s="663">
        <v>10297</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3334403</v>
      </c>
      <c r="CS26" s="660"/>
      <c r="CT26" s="660"/>
      <c r="CU26" s="660"/>
      <c r="CV26" s="660"/>
      <c r="CW26" s="660"/>
      <c r="CX26" s="660"/>
      <c r="CY26" s="661"/>
      <c r="CZ26" s="664">
        <v>11.6</v>
      </c>
      <c r="DA26" s="689"/>
      <c r="DB26" s="689"/>
      <c r="DC26" s="693"/>
      <c r="DD26" s="668">
        <v>3076345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57168</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12794143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6650239</v>
      </c>
      <c r="CS27" s="691"/>
      <c r="CT27" s="691"/>
      <c r="CU27" s="691"/>
      <c r="CV27" s="691"/>
      <c r="CW27" s="691"/>
      <c r="CX27" s="691"/>
      <c r="CY27" s="692"/>
      <c r="CZ27" s="664">
        <v>23.1</v>
      </c>
      <c r="DA27" s="689"/>
      <c r="DB27" s="689"/>
      <c r="DC27" s="693"/>
      <c r="DD27" s="668">
        <v>2744077</v>
      </c>
      <c r="DE27" s="691"/>
      <c r="DF27" s="691"/>
      <c r="DG27" s="691"/>
      <c r="DH27" s="691"/>
      <c r="DI27" s="691"/>
      <c r="DJ27" s="691"/>
      <c r="DK27" s="692"/>
      <c r="DL27" s="668">
        <v>2121217</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299512</v>
      </c>
      <c r="S28" s="660"/>
      <c r="T28" s="660"/>
      <c r="U28" s="660"/>
      <c r="V28" s="660"/>
      <c r="W28" s="660"/>
      <c r="X28" s="660"/>
      <c r="Y28" s="661"/>
      <c r="Z28" s="662">
        <v>1</v>
      </c>
      <c r="AA28" s="662"/>
      <c r="AB28" s="662"/>
      <c r="AC28" s="662"/>
      <c r="AD28" s="663">
        <v>60147</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2105723</v>
      </c>
      <c r="CS28" s="660"/>
      <c r="CT28" s="660"/>
      <c r="CU28" s="660"/>
      <c r="CV28" s="660"/>
      <c r="CW28" s="660"/>
      <c r="CX28" s="660"/>
      <c r="CY28" s="661"/>
      <c r="CZ28" s="664">
        <v>7.3</v>
      </c>
      <c r="DA28" s="689"/>
      <c r="DB28" s="689"/>
      <c r="DC28" s="693"/>
      <c r="DD28" s="668">
        <v>2094642</v>
      </c>
      <c r="DE28" s="660"/>
      <c r="DF28" s="660"/>
      <c r="DG28" s="660"/>
      <c r="DH28" s="660"/>
      <c r="DI28" s="660"/>
      <c r="DJ28" s="660"/>
      <c r="DK28" s="661"/>
      <c r="DL28" s="668">
        <v>2094642</v>
      </c>
      <c r="DM28" s="660"/>
      <c r="DN28" s="660"/>
      <c r="DO28" s="660"/>
      <c r="DP28" s="660"/>
      <c r="DQ28" s="660"/>
      <c r="DR28" s="660"/>
      <c r="DS28" s="660"/>
      <c r="DT28" s="660"/>
      <c r="DU28" s="660"/>
      <c r="DV28" s="661"/>
      <c r="DW28" s="664">
        <v>12.2</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54032</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2105723</v>
      </c>
      <c r="CS29" s="691"/>
      <c r="CT29" s="691"/>
      <c r="CU29" s="691"/>
      <c r="CV29" s="691"/>
      <c r="CW29" s="691"/>
      <c r="CX29" s="691"/>
      <c r="CY29" s="692"/>
      <c r="CZ29" s="664">
        <v>7.3</v>
      </c>
      <c r="DA29" s="689"/>
      <c r="DB29" s="689"/>
      <c r="DC29" s="693"/>
      <c r="DD29" s="668">
        <v>2094642</v>
      </c>
      <c r="DE29" s="691"/>
      <c r="DF29" s="691"/>
      <c r="DG29" s="691"/>
      <c r="DH29" s="691"/>
      <c r="DI29" s="691"/>
      <c r="DJ29" s="691"/>
      <c r="DK29" s="692"/>
      <c r="DL29" s="668">
        <v>2094642</v>
      </c>
      <c r="DM29" s="691"/>
      <c r="DN29" s="691"/>
      <c r="DO29" s="691"/>
      <c r="DP29" s="691"/>
      <c r="DQ29" s="691"/>
      <c r="DR29" s="691"/>
      <c r="DS29" s="691"/>
      <c r="DT29" s="691"/>
      <c r="DU29" s="691"/>
      <c r="DV29" s="692"/>
      <c r="DW29" s="664">
        <v>12.2</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4802931</v>
      </c>
      <c r="S30" s="660"/>
      <c r="T30" s="660"/>
      <c r="U30" s="660"/>
      <c r="V30" s="660"/>
      <c r="W30" s="660"/>
      <c r="X30" s="660"/>
      <c r="Y30" s="661"/>
      <c r="Z30" s="662">
        <v>15.9</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2054544</v>
      </c>
      <c r="CS30" s="660"/>
      <c r="CT30" s="660"/>
      <c r="CU30" s="660"/>
      <c r="CV30" s="660"/>
      <c r="CW30" s="660"/>
      <c r="CX30" s="660"/>
      <c r="CY30" s="661"/>
      <c r="CZ30" s="664">
        <v>7.1</v>
      </c>
      <c r="DA30" s="689"/>
      <c r="DB30" s="689"/>
      <c r="DC30" s="693"/>
      <c r="DD30" s="668">
        <v>2043463</v>
      </c>
      <c r="DE30" s="660"/>
      <c r="DF30" s="660"/>
      <c r="DG30" s="660"/>
      <c r="DH30" s="660"/>
      <c r="DI30" s="660"/>
      <c r="DJ30" s="660"/>
      <c r="DK30" s="661"/>
      <c r="DL30" s="668">
        <v>2043463</v>
      </c>
      <c r="DM30" s="660"/>
      <c r="DN30" s="660"/>
      <c r="DO30" s="660"/>
      <c r="DP30" s="660"/>
      <c r="DQ30" s="660"/>
      <c r="DR30" s="660"/>
      <c r="DS30" s="660"/>
      <c r="DT30" s="660"/>
      <c r="DU30" s="660"/>
      <c r="DV30" s="661"/>
      <c r="DW30" s="664">
        <v>11.9</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09"/>
      <c r="AV31" s="209"/>
      <c r="AW31" s="209"/>
      <c r="AX31" s="645" t="s">
        <v>178</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99.5</v>
      </c>
      <c r="BS31" s="703"/>
      <c r="BT31" s="703"/>
      <c r="BU31" s="703"/>
      <c r="BV31" s="703"/>
      <c r="BW31" s="703"/>
      <c r="BX31" s="654">
        <v>98.7</v>
      </c>
      <c r="BY31" s="703"/>
      <c r="BZ31" s="703"/>
      <c r="CA31" s="703"/>
      <c r="CB31" s="704"/>
      <c r="CD31" s="697"/>
      <c r="CE31" s="698"/>
      <c r="CF31" s="656" t="s">
        <v>301</v>
      </c>
      <c r="CG31" s="657"/>
      <c r="CH31" s="657"/>
      <c r="CI31" s="657"/>
      <c r="CJ31" s="657"/>
      <c r="CK31" s="657"/>
      <c r="CL31" s="657"/>
      <c r="CM31" s="657"/>
      <c r="CN31" s="657"/>
      <c r="CO31" s="657"/>
      <c r="CP31" s="657"/>
      <c r="CQ31" s="658"/>
      <c r="CR31" s="659">
        <v>51179</v>
      </c>
      <c r="CS31" s="691"/>
      <c r="CT31" s="691"/>
      <c r="CU31" s="691"/>
      <c r="CV31" s="691"/>
      <c r="CW31" s="691"/>
      <c r="CX31" s="691"/>
      <c r="CY31" s="692"/>
      <c r="CZ31" s="664">
        <v>0.2</v>
      </c>
      <c r="DA31" s="689"/>
      <c r="DB31" s="689"/>
      <c r="DC31" s="693"/>
      <c r="DD31" s="668">
        <v>51179</v>
      </c>
      <c r="DE31" s="691"/>
      <c r="DF31" s="691"/>
      <c r="DG31" s="691"/>
      <c r="DH31" s="691"/>
      <c r="DI31" s="691"/>
      <c r="DJ31" s="691"/>
      <c r="DK31" s="692"/>
      <c r="DL31" s="668">
        <v>51179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1946810</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05" t="s">
        <v>303</v>
      </c>
      <c r="AX32" s="656" t="s">
        <v>304</v>
      </c>
      <c r="AY32" s="657"/>
      <c r="AZ32" s="657"/>
      <c r="BA32" s="657"/>
      <c r="BB32" s="657"/>
      <c r="BC32" s="657"/>
      <c r="BD32" s="657"/>
      <c r="BE32" s="657"/>
      <c r="BF32" s="658"/>
      <c r="BG32" s="716">
        <v>99.2</v>
      </c>
      <c r="BH32" s="691"/>
      <c r="BI32" s="691"/>
      <c r="BJ32" s="691"/>
      <c r="BK32" s="691"/>
      <c r="BL32" s="691"/>
      <c r="BM32" s="665">
        <v>98.1</v>
      </c>
      <c r="BN32" s="691"/>
      <c r="BO32" s="691"/>
      <c r="BP32" s="691"/>
      <c r="BQ32" s="714"/>
      <c r="BR32" s="716">
        <v>99.3</v>
      </c>
      <c r="BS32" s="691"/>
      <c r="BT32" s="691"/>
      <c r="BU32" s="691"/>
      <c r="BV32" s="691"/>
      <c r="BW32" s="691"/>
      <c r="BX32" s="665">
        <v>98.2</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524231</v>
      </c>
      <c r="S33" s="660"/>
      <c r="T33" s="660"/>
      <c r="U33" s="660"/>
      <c r="V33" s="660"/>
      <c r="W33" s="660"/>
      <c r="X33" s="660"/>
      <c r="Y33" s="661"/>
      <c r="Z33" s="662">
        <v>1.7</v>
      </c>
      <c r="AA33" s="662"/>
      <c r="AB33" s="662"/>
      <c r="AC33" s="662"/>
      <c r="AD33" s="663">
        <v>32812</v>
      </c>
      <c r="AE33" s="663"/>
      <c r="AF33" s="663"/>
      <c r="AG33" s="663"/>
      <c r="AH33" s="663"/>
      <c r="AI33" s="663"/>
      <c r="AJ33" s="663"/>
      <c r="AK33" s="663"/>
      <c r="AL33" s="664">
        <v>0.2</v>
      </c>
      <c r="AM33" s="665"/>
      <c r="AN33" s="665"/>
      <c r="AO33" s="666"/>
      <c r="AP33" s="709"/>
      <c r="AQ33" s="710"/>
      <c r="AR33" s="710"/>
      <c r="AS33" s="710"/>
      <c r="AT33" s="713"/>
      <c r="AU33" s="210"/>
      <c r="AV33" s="210"/>
      <c r="AW33" s="210"/>
      <c r="AX33" s="680" t="s">
        <v>307</v>
      </c>
      <c r="AY33" s="681"/>
      <c r="AZ33" s="681"/>
      <c r="BA33" s="681"/>
      <c r="BB33" s="681"/>
      <c r="BC33" s="681"/>
      <c r="BD33" s="681"/>
      <c r="BE33" s="681"/>
      <c r="BF33" s="682"/>
      <c r="BG33" s="717">
        <v>99.7</v>
      </c>
      <c r="BH33" s="718"/>
      <c r="BI33" s="718"/>
      <c r="BJ33" s="718"/>
      <c r="BK33" s="718"/>
      <c r="BL33" s="718"/>
      <c r="BM33" s="719">
        <v>99.2</v>
      </c>
      <c r="BN33" s="718"/>
      <c r="BO33" s="718"/>
      <c r="BP33" s="718"/>
      <c r="BQ33" s="720"/>
      <c r="BR33" s="717">
        <v>99.7</v>
      </c>
      <c r="BS33" s="718"/>
      <c r="BT33" s="718"/>
      <c r="BU33" s="718"/>
      <c r="BV33" s="718"/>
      <c r="BW33" s="718"/>
      <c r="BX33" s="719">
        <v>99.2</v>
      </c>
      <c r="BY33" s="718"/>
      <c r="BZ33" s="718"/>
      <c r="CA33" s="718"/>
      <c r="CB33" s="720"/>
      <c r="CD33" s="656" t="s">
        <v>308</v>
      </c>
      <c r="CE33" s="657"/>
      <c r="CF33" s="657"/>
      <c r="CG33" s="657"/>
      <c r="CH33" s="657"/>
      <c r="CI33" s="657"/>
      <c r="CJ33" s="657"/>
      <c r="CK33" s="657"/>
      <c r="CL33" s="657"/>
      <c r="CM33" s="657"/>
      <c r="CN33" s="657"/>
      <c r="CO33" s="657"/>
      <c r="CP33" s="657"/>
      <c r="CQ33" s="658"/>
      <c r="CR33" s="659">
        <v>11363306</v>
      </c>
      <c r="CS33" s="691"/>
      <c r="CT33" s="691"/>
      <c r="CU33" s="691"/>
      <c r="CV33" s="691"/>
      <c r="CW33" s="691"/>
      <c r="CX33" s="691"/>
      <c r="CY33" s="692"/>
      <c r="CZ33" s="664">
        <v>39.5</v>
      </c>
      <c r="DA33" s="689"/>
      <c r="DB33" s="689"/>
      <c r="DC33" s="693"/>
      <c r="DD33" s="668">
        <v>9177007</v>
      </c>
      <c r="DE33" s="691"/>
      <c r="DF33" s="691"/>
      <c r="DG33" s="691"/>
      <c r="DH33" s="691"/>
      <c r="DI33" s="691"/>
      <c r="DJ33" s="691"/>
      <c r="DK33" s="692"/>
      <c r="DL33" s="668">
        <v>6821277</v>
      </c>
      <c r="DM33" s="691"/>
      <c r="DN33" s="691"/>
      <c r="DO33" s="691"/>
      <c r="DP33" s="691"/>
      <c r="DQ33" s="691"/>
      <c r="DR33" s="691"/>
      <c r="DS33" s="691"/>
      <c r="DT33" s="691"/>
      <c r="DU33" s="691"/>
      <c r="DV33" s="692"/>
      <c r="DW33" s="664">
        <v>39.700000000000003</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31389</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56" t="s">
        <v>310</v>
      </c>
      <c r="CE34" s="657"/>
      <c r="CF34" s="657"/>
      <c r="CG34" s="657"/>
      <c r="CH34" s="657"/>
      <c r="CI34" s="657"/>
      <c r="CJ34" s="657"/>
      <c r="CK34" s="657"/>
      <c r="CL34" s="657"/>
      <c r="CM34" s="657"/>
      <c r="CN34" s="657"/>
      <c r="CO34" s="657"/>
      <c r="CP34" s="657"/>
      <c r="CQ34" s="658"/>
      <c r="CR34" s="659">
        <v>4810708</v>
      </c>
      <c r="CS34" s="660"/>
      <c r="CT34" s="660"/>
      <c r="CU34" s="660"/>
      <c r="CV34" s="660"/>
      <c r="CW34" s="660"/>
      <c r="CX34" s="660"/>
      <c r="CY34" s="661"/>
      <c r="CZ34" s="664">
        <v>16.7</v>
      </c>
      <c r="DA34" s="689"/>
      <c r="DB34" s="689"/>
      <c r="DC34" s="693"/>
      <c r="DD34" s="668">
        <v>3820113</v>
      </c>
      <c r="DE34" s="660"/>
      <c r="DF34" s="660"/>
      <c r="DG34" s="660"/>
      <c r="DH34" s="660"/>
      <c r="DI34" s="660"/>
      <c r="DJ34" s="660"/>
      <c r="DK34" s="661"/>
      <c r="DL34" s="668">
        <v>3539209</v>
      </c>
      <c r="DM34" s="660"/>
      <c r="DN34" s="660"/>
      <c r="DO34" s="660"/>
      <c r="DP34" s="660"/>
      <c r="DQ34" s="660"/>
      <c r="DR34" s="660"/>
      <c r="DS34" s="660"/>
      <c r="DT34" s="660"/>
      <c r="DU34" s="660"/>
      <c r="DV34" s="661"/>
      <c r="DW34" s="664">
        <v>20.6</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497298</v>
      </c>
      <c r="S35" s="660"/>
      <c r="T35" s="660"/>
      <c r="U35" s="660"/>
      <c r="V35" s="660"/>
      <c r="W35" s="660"/>
      <c r="X35" s="660"/>
      <c r="Y35" s="661"/>
      <c r="Z35" s="662">
        <v>1.6</v>
      </c>
      <c r="AA35" s="662"/>
      <c r="AB35" s="662"/>
      <c r="AC35" s="662"/>
      <c r="AD35" s="663" t="s">
        <v>122</v>
      </c>
      <c r="AE35" s="663"/>
      <c r="AF35" s="663"/>
      <c r="AG35" s="663"/>
      <c r="AH35" s="663"/>
      <c r="AI35" s="663"/>
      <c r="AJ35" s="663"/>
      <c r="AK35" s="663"/>
      <c r="AL35" s="664" t="s">
        <v>122</v>
      </c>
      <c r="AM35" s="665"/>
      <c r="AN35" s="665"/>
      <c r="AO35" s="666"/>
      <c r="AP35" s="213"/>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174883</v>
      </c>
      <c r="CS35" s="691"/>
      <c r="CT35" s="691"/>
      <c r="CU35" s="691"/>
      <c r="CV35" s="691"/>
      <c r="CW35" s="691"/>
      <c r="CX35" s="691"/>
      <c r="CY35" s="692"/>
      <c r="CZ35" s="664">
        <v>0.6</v>
      </c>
      <c r="DA35" s="689"/>
      <c r="DB35" s="689"/>
      <c r="DC35" s="693"/>
      <c r="DD35" s="668">
        <v>168750</v>
      </c>
      <c r="DE35" s="691"/>
      <c r="DF35" s="691"/>
      <c r="DG35" s="691"/>
      <c r="DH35" s="691"/>
      <c r="DI35" s="691"/>
      <c r="DJ35" s="691"/>
      <c r="DK35" s="692"/>
      <c r="DL35" s="668">
        <v>84812</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1750016</v>
      </c>
      <c r="S36" s="660"/>
      <c r="T36" s="660"/>
      <c r="U36" s="660"/>
      <c r="V36" s="660"/>
      <c r="W36" s="660"/>
      <c r="X36" s="660"/>
      <c r="Y36" s="661"/>
      <c r="Z36" s="662">
        <v>5.8</v>
      </c>
      <c r="AA36" s="662"/>
      <c r="AB36" s="662"/>
      <c r="AC36" s="662"/>
      <c r="AD36" s="663" t="s">
        <v>122</v>
      </c>
      <c r="AE36" s="663"/>
      <c r="AF36" s="663"/>
      <c r="AG36" s="663"/>
      <c r="AH36" s="663"/>
      <c r="AI36" s="663"/>
      <c r="AJ36" s="663"/>
      <c r="AK36" s="663"/>
      <c r="AL36" s="664" t="s">
        <v>122</v>
      </c>
      <c r="AM36" s="665"/>
      <c r="AN36" s="665"/>
      <c r="AO36" s="666"/>
      <c r="AP36" s="213"/>
      <c r="AQ36" s="725" t="s">
        <v>316</v>
      </c>
      <c r="AR36" s="726"/>
      <c r="AS36" s="726"/>
      <c r="AT36" s="726"/>
      <c r="AU36" s="726"/>
      <c r="AV36" s="726"/>
      <c r="AW36" s="726"/>
      <c r="AX36" s="726"/>
      <c r="AY36" s="727"/>
      <c r="AZ36" s="648">
        <v>3429493</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-40727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2686113</v>
      </c>
      <c r="CS36" s="660"/>
      <c r="CT36" s="660"/>
      <c r="CU36" s="660"/>
      <c r="CV36" s="660"/>
      <c r="CW36" s="660"/>
      <c r="CX36" s="660"/>
      <c r="CY36" s="661"/>
      <c r="CZ36" s="664">
        <v>9.3000000000000007</v>
      </c>
      <c r="DA36" s="689"/>
      <c r="DB36" s="689"/>
      <c r="DC36" s="693"/>
      <c r="DD36" s="668">
        <v>2114782</v>
      </c>
      <c r="DE36" s="660"/>
      <c r="DF36" s="660"/>
      <c r="DG36" s="660"/>
      <c r="DH36" s="660"/>
      <c r="DI36" s="660"/>
      <c r="DJ36" s="660"/>
      <c r="DK36" s="661"/>
      <c r="DL36" s="668">
        <v>1344216</v>
      </c>
      <c r="DM36" s="660"/>
      <c r="DN36" s="660"/>
      <c r="DO36" s="660"/>
      <c r="DP36" s="660"/>
      <c r="DQ36" s="660"/>
      <c r="DR36" s="660"/>
      <c r="DS36" s="660"/>
      <c r="DT36" s="660"/>
      <c r="DU36" s="660"/>
      <c r="DV36" s="661"/>
      <c r="DW36" s="664">
        <v>7.8</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827059</v>
      </c>
      <c r="S37" s="660"/>
      <c r="T37" s="660"/>
      <c r="U37" s="660"/>
      <c r="V37" s="660"/>
      <c r="W37" s="660"/>
      <c r="X37" s="660"/>
      <c r="Y37" s="661"/>
      <c r="Z37" s="662">
        <v>2.7</v>
      </c>
      <c r="AA37" s="662"/>
      <c r="AB37" s="662"/>
      <c r="AC37" s="662"/>
      <c r="AD37" s="663">
        <v>43066</v>
      </c>
      <c r="AE37" s="663"/>
      <c r="AF37" s="663"/>
      <c r="AG37" s="663"/>
      <c r="AH37" s="663"/>
      <c r="AI37" s="663"/>
      <c r="AJ37" s="663"/>
      <c r="AK37" s="663"/>
      <c r="AL37" s="664">
        <v>0.3</v>
      </c>
      <c r="AM37" s="665"/>
      <c r="AN37" s="665"/>
      <c r="AO37" s="666"/>
      <c r="AQ37" s="722" t="s">
        <v>320</v>
      </c>
      <c r="AR37" s="723"/>
      <c r="AS37" s="723"/>
      <c r="AT37" s="723"/>
      <c r="AU37" s="723"/>
      <c r="AV37" s="723"/>
      <c r="AW37" s="723"/>
      <c r="AX37" s="723"/>
      <c r="AY37" s="724"/>
      <c r="AZ37" s="659">
        <v>509174</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-89259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437069</v>
      </c>
      <c r="CS37" s="691"/>
      <c r="CT37" s="691"/>
      <c r="CU37" s="691"/>
      <c r="CV37" s="691"/>
      <c r="CW37" s="691"/>
      <c r="CX37" s="691"/>
      <c r="CY37" s="692"/>
      <c r="CZ37" s="664">
        <v>1.5</v>
      </c>
      <c r="DA37" s="689"/>
      <c r="DB37" s="689"/>
      <c r="DC37" s="693"/>
      <c r="DD37" s="668">
        <v>437069</v>
      </c>
      <c r="DE37" s="691"/>
      <c r="DF37" s="691"/>
      <c r="DG37" s="691"/>
      <c r="DH37" s="691"/>
      <c r="DI37" s="691"/>
      <c r="DJ37" s="691"/>
      <c r="DK37" s="692"/>
      <c r="DL37" s="668">
        <v>328859</v>
      </c>
      <c r="DM37" s="691"/>
      <c r="DN37" s="691"/>
      <c r="DO37" s="691"/>
      <c r="DP37" s="691"/>
      <c r="DQ37" s="691"/>
      <c r="DR37" s="691"/>
      <c r="DS37" s="691"/>
      <c r="DT37" s="691"/>
      <c r="DU37" s="691"/>
      <c r="DV37" s="692"/>
      <c r="DW37" s="664">
        <v>1.9</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1250318</v>
      </c>
      <c r="S38" s="660"/>
      <c r="T38" s="660"/>
      <c r="U38" s="660"/>
      <c r="V38" s="660"/>
      <c r="W38" s="660"/>
      <c r="X38" s="660"/>
      <c r="Y38" s="661"/>
      <c r="Z38" s="662">
        <v>4.0999999999999996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339200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8879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2568835</v>
      </c>
      <c r="CS38" s="660"/>
      <c r="CT38" s="660"/>
      <c r="CU38" s="660"/>
      <c r="CV38" s="660"/>
      <c r="CW38" s="660"/>
      <c r="CX38" s="660"/>
      <c r="CY38" s="661"/>
      <c r="CZ38" s="664">
        <v>8.9</v>
      </c>
      <c r="DA38" s="689"/>
      <c r="DB38" s="689"/>
      <c r="DC38" s="693"/>
      <c r="DD38" s="668">
        <v>2116741</v>
      </c>
      <c r="DE38" s="660"/>
      <c r="DF38" s="660"/>
      <c r="DG38" s="660"/>
      <c r="DH38" s="660"/>
      <c r="DI38" s="660"/>
      <c r="DJ38" s="660"/>
      <c r="DK38" s="661"/>
      <c r="DL38" s="668">
        <v>1853040</v>
      </c>
      <c r="DM38" s="660"/>
      <c r="DN38" s="660"/>
      <c r="DO38" s="660"/>
      <c r="DP38" s="660"/>
      <c r="DQ38" s="660"/>
      <c r="DR38" s="660"/>
      <c r="DS38" s="660"/>
      <c r="DT38" s="660"/>
      <c r="DU38" s="660"/>
      <c r="DV38" s="661"/>
      <c r="DW38" s="664">
        <v>10.8</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12284</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13251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837717</v>
      </c>
      <c r="CS39" s="691"/>
      <c r="CT39" s="691"/>
      <c r="CU39" s="691"/>
      <c r="CV39" s="691"/>
      <c r="CW39" s="691"/>
      <c r="CX39" s="691"/>
      <c r="CY39" s="692"/>
      <c r="CZ39" s="664">
        <v>2.9</v>
      </c>
      <c r="DA39" s="689"/>
      <c r="DB39" s="689"/>
      <c r="DC39" s="693"/>
      <c r="DD39" s="668">
        <v>671571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192818</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14"/>
      <c r="BM40" s="657" t="s">
        <v>334</v>
      </c>
      <c r="BN40" s="657"/>
      <c r="BO40" s="657"/>
      <c r="BP40" s="657"/>
      <c r="BQ40" s="657"/>
      <c r="BR40" s="657"/>
      <c r="BS40" s="657"/>
      <c r="BT40" s="657"/>
      <c r="BU40" s="658"/>
      <c r="BV40" s="659">
        <v>111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285050</v>
      </c>
      <c r="CS40" s="660"/>
      <c r="CT40" s="660"/>
      <c r="CU40" s="660"/>
      <c r="CV40" s="660"/>
      <c r="CW40" s="660"/>
      <c r="CX40" s="660"/>
      <c r="CY40" s="661"/>
      <c r="CZ40" s="664">
        <v>1</v>
      </c>
      <c r="DA40" s="689"/>
      <c r="DB40" s="689"/>
      <c r="DC40" s="693"/>
      <c r="DD40" s="668">
        <v>285050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30249810</v>
      </c>
      <c r="S41" s="732"/>
      <c r="T41" s="732"/>
      <c r="U41" s="732"/>
      <c r="V41" s="732"/>
      <c r="W41" s="732"/>
      <c r="X41" s="732"/>
      <c r="Y41" s="736"/>
      <c r="Z41" s="737">
        <v>100</v>
      </c>
      <c r="AA41" s="737"/>
      <c r="AB41" s="737"/>
      <c r="AC41" s="737"/>
      <c r="AD41" s="738">
        <v>17006135</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500888</v>
      </c>
      <c r="BA41" s="660"/>
      <c r="BB41" s="660"/>
      <c r="BC41" s="660"/>
      <c r="BD41" s="691"/>
      <c r="BE41" s="691"/>
      <c r="BF41" s="714"/>
      <c r="BG41" s="707"/>
      <c r="BH41" s="708"/>
      <c r="BI41" s="708"/>
      <c r="BJ41" s="708"/>
      <c r="BK41" s="708"/>
      <c r="BL41" s="214"/>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2067947</v>
      </c>
      <c r="BA42" s="732"/>
      <c r="BB42" s="732"/>
      <c r="BC42" s="732"/>
      <c r="BD42" s="718"/>
      <c r="BE42" s="718"/>
      <c r="BF42" s="720"/>
      <c r="BG42" s="709"/>
      <c r="BH42" s="710"/>
      <c r="BI42" s="710"/>
      <c r="BJ42" s="710"/>
      <c r="BK42" s="710"/>
      <c r="BL42" s="215"/>
      <c r="BM42" s="681" t="s">
        <v>341</v>
      </c>
      <c r="BN42" s="681"/>
      <c r="BO42" s="681"/>
      <c r="BP42" s="681"/>
      <c r="BQ42" s="681"/>
      <c r="BR42" s="681"/>
      <c r="BS42" s="681"/>
      <c r="BT42" s="681"/>
      <c r="BU42" s="682"/>
      <c r="BV42" s="731">
        <v>357</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2993377</v>
      </c>
      <c r="CS42" s="691"/>
      <c r="CT42" s="691"/>
      <c r="CU42" s="691"/>
      <c r="CV42" s="691"/>
      <c r="CW42" s="691"/>
      <c r="CX42" s="691"/>
      <c r="CY42" s="692"/>
      <c r="CZ42" s="664">
        <v>10.4</v>
      </c>
      <c r="DA42" s="689"/>
      <c r="DB42" s="689"/>
      <c r="DC42" s="693"/>
      <c r="DD42" s="668">
        <v>690292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05" t="s">
        <v>343</v>
      </c>
      <c r="CD43" s="656" t="s">
        <v>344</v>
      </c>
      <c r="CE43" s="657"/>
      <c r="CF43" s="657"/>
      <c r="CG43" s="657"/>
      <c r="CH43" s="657"/>
      <c r="CI43" s="657"/>
      <c r="CJ43" s="657"/>
      <c r="CK43" s="657"/>
      <c r="CL43" s="657"/>
      <c r="CM43" s="657"/>
      <c r="CN43" s="657"/>
      <c r="CO43" s="657"/>
      <c r="CP43" s="657"/>
      <c r="CQ43" s="658"/>
      <c r="CR43" s="659">
        <v>116175</v>
      </c>
      <c r="CS43" s="691"/>
      <c r="CT43" s="691"/>
      <c r="CU43" s="691"/>
      <c r="CV43" s="691"/>
      <c r="CW43" s="691"/>
      <c r="CX43" s="691"/>
      <c r="CY43" s="692"/>
      <c r="CZ43" s="664">
        <v>0.4</v>
      </c>
      <c r="DA43" s="689"/>
      <c r="DB43" s="689"/>
      <c r="DC43" s="693"/>
      <c r="DD43" s="668">
        <v>116175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2993311</v>
      </c>
      <c r="CS44" s="660"/>
      <c r="CT44" s="660"/>
      <c r="CU44" s="660"/>
      <c r="CV44" s="660"/>
      <c r="CW44" s="660"/>
      <c r="CX44" s="660"/>
      <c r="CY44" s="661"/>
      <c r="CZ44" s="664">
        <v>10.4</v>
      </c>
      <c r="DA44" s="665"/>
      <c r="DB44" s="665"/>
      <c r="DC44" s="671"/>
      <c r="DD44" s="668">
        <v>690226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1734881</v>
      </c>
      <c r="CS45" s="691"/>
      <c r="CT45" s="691"/>
      <c r="CU45" s="691"/>
      <c r="CV45" s="691"/>
      <c r="CW45" s="691"/>
      <c r="CX45" s="691"/>
      <c r="CY45" s="692"/>
      <c r="CZ45" s="664">
        <v>6</v>
      </c>
      <c r="DA45" s="689"/>
      <c r="DB45" s="689"/>
      <c r="DC45" s="693"/>
      <c r="DD45" s="668">
        <v>165132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16"/>
      <c r="CD46" s="697"/>
      <c r="CE46" s="698"/>
      <c r="CF46" s="656" t="s">
        <v>349</v>
      </c>
      <c r="CG46" s="657"/>
      <c r="CH46" s="657"/>
      <c r="CI46" s="657"/>
      <c r="CJ46" s="657"/>
      <c r="CK46" s="657"/>
      <c r="CL46" s="657"/>
      <c r="CM46" s="657"/>
      <c r="CN46" s="657"/>
      <c r="CO46" s="657"/>
      <c r="CP46" s="657"/>
      <c r="CQ46" s="658"/>
      <c r="CR46" s="659">
        <v>1258430</v>
      </c>
      <c r="CS46" s="660"/>
      <c r="CT46" s="660"/>
      <c r="CU46" s="660"/>
      <c r="CV46" s="660"/>
      <c r="CW46" s="660"/>
      <c r="CX46" s="660"/>
      <c r="CY46" s="661"/>
      <c r="CZ46" s="664">
        <v>4.4000000000000004</v>
      </c>
      <c r="DA46" s="665"/>
      <c r="DB46" s="665"/>
      <c r="DC46" s="671"/>
      <c r="DD46" s="668">
        <v>525094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16"/>
      <c r="CD47" s="697"/>
      <c r="CE47" s="698"/>
      <c r="CF47" s="656" t="s">
        <v>350</v>
      </c>
      <c r="CG47" s="657"/>
      <c r="CH47" s="657"/>
      <c r="CI47" s="657"/>
      <c r="CJ47" s="657"/>
      <c r="CK47" s="657"/>
      <c r="CL47" s="657"/>
      <c r="CM47" s="657"/>
      <c r="CN47" s="657"/>
      <c r="CO47" s="657"/>
      <c r="CP47" s="657"/>
      <c r="CQ47" s="658"/>
      <c r="CR47" s="659">
        <v>66</v>
      </c>
      <c r="CS47" s="691"/>
      <c r="CT47" s="691"/>
      <c r="CU47" s="691"/>
      <c r="CV47" s="691"/>
      <c r="CW47" s="691"/>
      <c r="CX47" s="691"/>
      <c r="CY47" s="692"/>
      <c r="CZ47" s="664">
        <v>0</v>
      </c>
      <c r="DA47" s="689"/>
      <c r="DB47" s="689"/>
      <c r="DC47" s="693"/>
      <c r="DD47" s="668">
        <v>66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16"/>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16"/>
      <c r="CD49" s="680" t="s">
        <v>352</v>
      </c>
      <c r="CE49" s="681"/>
      <c r="CF49" s="681"/>
      <c r="CG49" s="681"/>
      <c r="CH49" s="681"/>
      <c r="CI49" s="681"/>
      <c r="CJ49" s="681"/>
      <c r="CK49" s="681"/>
      <c r="CL49" s="681"/>
      <c r="CM49" s="681"/>
      <c r="CN49" s="681"/>
      <c r="CO49" s="681"/>
      <c r="CP49" s="681"/>
      <c r="CQ49" s="682"/>
      <c r="CR49" s="731">
        <v>28787962</v>
      </c>
      <c r="CS49" s="718"/>
      <c r="CT49" s="718"/>
      <c r="CU49" s="718"/>
      <c r="CV49" s="718"/>
      <c r="CW49" s="718"/>
      <c r="CX49" s="718"/>
      <c r="CY49" s="747"/>
      <c r="CZ49" s="739">
        <v>100</v>
      </c>
      <c r="DA49" s="748"/>
      <c r="DB49" s="748"/>
      <c r="DC49" s="749"/>
      <c r="DD49" s="750">
        <v>19973091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hcn8UzWG0Wpw7ldug0EVoHhD3VaTcTXwkGYpuBljqV8ycsVR6GuVUBgF8GwRQL/GjYk6PSqbHwIm1C2D3mNHg==" saltValue="3JueZLteQbchsnmv3eZy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zoomScaleNormal="100" zoomScaleSheetLayoutView="70" workbookViewId="0"/>
  </sheetViews>
  <sheetFormatPr defaultColWidth="0" defaultRowHeight="13" zeroHeight="1" x14ac:dyDescent="0.2"/>
  <cols>
    <col min="1" max="130" width="2.7265625" style="222" customWidth="1"/>
    <col min="131" max="131" width="1.63281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8" t="s">
        <v>354</v>
      </c>
      <c r="DK2" s="759"/>
      <c r="DL2" s="759"/>
      <c r="DM2" s="759"/>
      <c r="DN2" s="759"/>
      <c r="DO2" s="760"/>
      <c r="DP2" s="219"/>
      <c r="DQ2" s="758" t="s">
        <v>355</v>
      </c>
      <c r="DR2" s="759"/>
      <c r="DS2" s="759"/>
      <c r="DT2" s="759"/>
      <c r="DU2" s="759"/>
      <c r="DV2" s="759"/>
      <c r="DW2" s="759"/>
      <c r="DX2" s="759"/>
      <c r="DY2" s="759"/>
      <c r="DZ2" s="760"/>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3"/>
      <c r="BA4" s="223"/>
      <c r="BB4" s="223"/>
      <c r="BC4" s="223"/>
      <c r="BD4" s="223"/>
      <c r="BE4" s="224"/>
      <c r="BF4" s="224"/>
      <c r="BG4" s="224"/>
      <c r="BH4" s="224"/>
      <c r="BI4" s="224"/>
      <c r="BJ4" s="224"/>
      <c r="BK4" s="224"/>
      <c r="BL4" s="224"/>
      <c r="BM4" s="224"/>
      <c r="BN4" s="224"/>
      <c r="BO4" s="224"/>
      <c r="BP4" s="224"/>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23"/>
      <c r="BA5" s="223"/>
      <c r="BB5" s="223"/>
      <c r="BC5" s="223"/>
      <c r="BD5" s="223"/>
      <c r="BE5" s="224"/>
      <c r="BF5" s="224"/>
      <c r="BG5" s="224"/>
      <c r="BH5" s="224"/>
      <c r="BI5" s="224"/>
      <c r="BJ5" s="224"/>
      <c r="BK5" s="224"/>
      <c r="BL5" s="224"/>
      <c r="BM5" s="224"/>
      <c r="BN5" s="224"/>
      <c r="BO5" s="224"/>
      <c r="BP5" s="224"/>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25"/>
    </row>
    <row r="6" spans="1:131" s="226"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3"/>
      <c r="BA6" s="223"/>
      <c r="BB6" s="223"/>
      <c r="BC6" s="223"/>
      <c r="BD6" s="223"/>
      <c r="BE6" s="224"/>
      <c r="BF6" s="224"/>
      <c r="BG6" s="224"/>
      <c r="BH6" s="224"/>
      <c r="BI6" s="224"/>
      <c r="BJ6" s="224"/>
      <c r="BK6" s="224"/>
      <c r="BL6" s="224"/>
      <c r="BM6" s="224"/>
      <c r="BN6" s="224"/>
      <c r="BO6" s="224"/>
      <c r="BP6" s="224"/>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25"/>
    </row>
    <row r="7" spans="1:131" s="226" customFormat="1" ht="26.25" customHeight="1" thickTop="1" x14ac:dyDescent="0.2">
      <c r="A7" s="227">
        <v>1</v>
      </c>
      <c r="B7" s="785" t="s">
        <v>375</v>
      </c>
      <c r="C7" s="786"/>
      <c r="D7" s="786"/>
      <c r="E7" s="786"/>
      <c r="F7" s="786"/>
      <c r="G7" s="786"/>
      <c r="H7" s="786"/>
      <c r="I7" s="786"/>
      <c r="J7" s="786"/>
      <c r="K7" s="786"/>
      <c r="L7" s="786"/>
      <c r="M7" s="786"/>
      <c r="N7" s="786"/>
      <c r="O7" s="786"/>
      <c r="P7" s="787"/>
      <c r="Q7" s="788">
        <v>30231</v>
      </c>
      <c r="R7" s="789"/>
      <c r="S7" s="789"/>
      <c r="T7" s="789"/>
      <c r="U7" s="789"/>
      <c r="V7" s="789">
        <v>28779</v>
      </c>
      <c r="W7" s="789"/>
      <c r="X7" s="789"/>
      <c r="Y7" s="789"/>
      <c r="Z7" s="789"/>
      <c r="AA7" s="789">
        <v>1452</v>
      </c>
      <c r="AB7" s="789"/>
      <c r="AC7" s="789"/>
      <c r="AD7" s="789"/>
      <c r="AE7" s="790"/>
      <c r="AF7" s="791">
        <v>1115</v>
      </c>
      <c r="AG7" s="792"/>
      <c r="AH7" s="792"/>
      <c r="AI7" s="792"/>
      <c r="AJ7" s="793"/>
      <c r="AK7" s="794">
        <v>164</v>
      </c>
      <c r="AL7" s="795"/>
      <c r="AM7" s="795"/>
      <c r="AN7" s="795"/>
      <c r="AO7" s="795"/>
      <c r="AP7" s="795">
        <v>18293</v>
      </c>
      <c r="AQ7" s="795"/>
      <c r="AR7" s="795"/>
      <c r="AS7" s="795"/>
      <c r="AT7" s="795"/>
      <c r="AU7" s="796"/>
      <c r="AV7" s="796"/>
      <c r="AW7" s="796"/>
      <c r="AX7" s="796"/>
      <c r="AY7" s="797"/>
      <c r="AZ7" s="223"/>
      <c r="BA7" s="223"/>
      <c r="BB7" s="223"/>
      <c r="BC7" s="223"/>
      <c r="BD7" s="223"/>
      <c r="BE7" s="224"/>
      <c r="BF7" s="224"/>
      <c r="BG7" s="224"/>
      <c r="BH7" s="224"/>
      <c r="BI7" s="224"/>
      <c r="BJ7" s="224"/>
      <c r="BK7" s="224"/>
      <c r="BL7" s="224"/>
      <c r="BM7" s="224"/>
      <c r="BN7" s="224"/>
      <c r="BO7" s="224"/>
      <c r="BP7" s="224"/>
      <c r="BQ7" s="227">
        <v>1</v>
      </c>
      <c r="BR7" s="228"/>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25"/>
    </row>
    <row r="8" spans="1:131" s="226" customFormat="1" ht="26.25" customHeight="1" x14ac:dyDescent="0.2">
      <c r="A8" s="229">
        <v>2</v>
      </c>
      <c r="B8" s="816" t="s">
        <v>376</v>
      </c>
      <c r="C8" s="817"/>
      <c r="D8" s="817"/>
      <c r="E8" s="817"/>
      <c r="F8" s="817"/>
      <c r="G8" s="817"/>
      <c r="H8" s="817"/>
      <c r="I8" s="817"/>
      <c r="J8" s="817"/>
      <c r="K8" s="817"/>
      <c r="L8" s="817"/>
      <c r="M8" s="817"/>
      <c r="N8" s="817"/>
      <c r="O8" s="817"/>
      <c r="P8" s="818"/>
      <c r="Q8" s="819">
        <v>196</v>
      </c>
      <c r="R8" s="820"/>
      <c r="S8" s="820"/>
      <c r="T8" s="820"/>
      <c r="U8" s="820"/>
      <c r="V8" s="820">
        <v>196</v>
      </c>
      <c r="W8" s="820"/>
      <c r="X8" s="820"/>
      <c r="Y8" s="820"/>
      <c r="Z8" s="820"/>
      <c r="AA8" s="820">
        <v>0</v>
      </c>
      <c r="AB8" s="820"/>
      <c r="AC8" s="820"/>
      <c r="AD8" s="820"/>
      <c r="AE8" s="821"/>
      <c r="AF8" s="822" t="s">
        <v>122</v>
      </c>
      <c r="AG8" s="823"/>
      <c r="AH8" s="823"/>
      <c r="AI8" s="823"/>
      <c r="AJ8" s="824"/>
      <c r="AK8" s="805">
        <v>162</v>
      </c>
      <c r="AL8" s="806"/>
      <c r="AM8" s="806"/>
      <c r="AN8" s="806"/>
      <c r="AO8" s="806"/>
      <c r="AP8" s="806">
        <v>244</v>
      </c>
      <c r="AQ8" s="806"/>
      <c r="AR8" s="806"/>
      <c r="AS8" s="806"/>
      <c r="AT8" s="806"/>
      <c r="AU8" s="807"/>
      <c r="AV8" s="807"/>
      <c r="AW8" s="807"/>
      <c r="AX8" s="807"/>
      <c r="AY8" s="808"/>
      <c r="AZ8" s="223"/>
      <c r="BA8" s="223"/>
      <c r="BB8" s="223"/>
      <c r="BC8" s="223"/>
      <c r="BD8" s="223"/>
      <c r="BE8" s="224"/>
      <c r="BF8" s="224"/>
      <c r="BG8" s="224"/>
      <c r="BH8" s="224"/>
      <c r="BI8" s="224"/>
      <c r="BJ8" s="224"/>
      <c r="BK8" s="224"/>
      <c r="BL8" s="224"/>
      <c r="BM8" s="224"/>
      <c r="BN8" s="224"/>
      <c r="BO8" s="224"/>
      <c r="BP8" s="224"/>
      <c r="BQ8" s="229">
        <v>2</v>
      </c>
      <c r="BR8" s="230"/>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25"/>
    </row>
    <row r="9" spans="1:131" s="226" customFormat="1" ht="26.25" customHeight="1" x14ac:dyDescent="0.2">
      <c r="A9" s="229">
        <v>3</v>
      </c>
      <c r="B9" s="816" t="s">
        <v>377</v>
      </c>
      <c r="C9" s="817"/>
      <c r="D9" s="817"/>
      <c r="E9" s="817"/>
      <c r="F9" s="817"/>
      <c r="G9" s="817"/>
      <c r="H9" s="817"/>
      <c r="I9" s="817"/>
      <c r="J9" s="817"/>
      <c r="K9" s="817"/>
      <c r="L9" s="817"/>
      <c r="M9" s="817"/>
      <c r="N9" s="817"/>
      <c r="O9" s="817"/>
      <c r="P9" s="818"/>
      <c r="Q9" s="819">
        <v>69</v>
      </c>
      <c r="R9" s="820"/>
      <c r="S9" s="820"/>
      <c r="T9" s="820"/>
      <c r="U9" s="820"/>
      <c r="V9" s="820">
        <v>59</v>
      </c>
      <c r="W9" s="820"/>
      <c r="X9" s="820"/>
      <c r="Y9" s="820"/>
      <c r="Z9" s="820"/>
      <c r="AA9" s="820">
        <v>10</v>
      </c>
      <c r="AB9" s="820"/>
      <c r="AC9" s="820"/>
      <c r="AD9" s="820"/>
      <c r="AE9" s="821"/>
      <c r="AF9" s="822">
        <v>10</v>
      </c>
      <c r="AG9" s="823"/>
      <c r="AH9" s="823"/>
      <c r="AI9" s="823"/>
      <c r="AJ9" s="824"/>
      <c r="AK9" s="805" t="s">
        <v>555</v>
      </c>
      <c r="AL9" s="806"/>
      <c r="AM9" s="806"/>
      <c r="AN9" s="806"/>
      <c r="AO9" s="806"/>
      <c r="AP9" s="806">
        <v>37</v>
      </c>
      <c r="AQ9" s="806"/>
      <c r="AR9" s="806"/>
      <c r="AS9" s="806"/>
      <c r="AT9" s="806"/>
      <c r="AU9" s="807"/>
      <c r="AV9" s="807"/>
      <c r="AW9" s="807"/>
      <c r="AX9" s="807"/>
      <c r="AY9" s="808"/>
      <c r="AZ9" s="223"/>
      <c r="BA9" s="223"/>
      <c r="BB9" s="223"/>
      <c r="BC9" s="223"/>
      <c r="BD9" s="223"/>
      <c r="BE9" s="224"/>
      <c r="BF9" s="224"/>
      <c r="BG9" s="224"/>
      <c r="BH9" s="224"/>
      <c r="BI9" s="224"/>
      <c r="BJ9" s="224"/>
      <c r="BK9" s="224"/>
      <c r="BL9" s="224"/>
      <c r="BM9" s="224"/>
      <c r="BN9" s="224"/>
      <c r="BO9" s="224"/>
      <c r="BP9" s="224"/>
      <c r="BQ9" s="229">
        <v>3</v>
      </c>
      <c r="BR9" s="230"/>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25"/>
    </row>
    <row r="10" spans="1:131" s="226" customFormat="1" ht="26.25" customHeight="1" x14ac:dyDescent="0.2">
      <c r="A10" s="229">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3"/>
      <c r="BA10" s="223"/>
      <c r="BB10" s="223"/>
      <c r="BC10" s="223"/>
      <c r="BD10" s="223"/>
      <c r="BE10" s="224"/>
      <c r="BF10" s="224"/>
      <c r="BG10" s="224"/>
      <c r="BH10" s="224"/>
      <c r="BI10" s="224"/>
      <c r="BJ10" s="224"/>
      <c r="BK10" s="224"/>
      <c r="BL10" s="224"/>
      <c r="BM10" s="224"/>
      <c r="BN10" s="224"/>
      <c r="BO10" s="224"/>
      <c r="BP10" s="224"/>
      <c r="BQ10" s="229">
        <v>4</v>
      </c>
      <c r="BR10" s="230"/>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25"/>
    </row>
    <row r="11" spans="1:131" s="226" customFormat="1" ht="26.25" customHeight="1" x14ac:dyDescent="0.2">
      <c r="A11" s="229">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3"/>
      <c r="BA11" s="223"/>
      <c r="BB11" s="223"/>
      <c r="BC11" s="223"/>
      <c r="BD11" s="223"/>
      <c r="BE11" s="224"/>
      <c r="BF11" s="224"/>
      <c r="BG11" s="224"/>
      <c r="BH11" s="224"/>
      <c r="BI11" s="224"/>
      <c r="BJ11" s="224"/>
      <c r="BK11" s="224"/>
      <c r="BL11" s="224"/>
      <c r="BM11" s="224"/>
      <c r="BN11" s="224"/>
      <c r="BO11" s="224"/>
      <c r="BP11" s="224"/>
      <c r="BQ11" s="229">
        <v>5</v>
      </c>
      <c r="BR11" s="230"/>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25"/>
    </row>
    <row r="12" spans="1:131" s="226" customFormat="1" ht="26.25" customHeight="1" x14ac:dyDescent="0.2">
      <c r="A12" s="229">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3"/>
      <c r="BA12" s="223"/>
      <c r="BB12" s="223"/>
      <c r="BC12" s="223"/>
      <c r="BD12" s="223"/>
      <c r="BE12" s="224"/>
      <c r="BF12" s="224"/>
      <c r="BG12" s="224"/>
      <c r="BH12" s="224"/>
      <c r="BI12" s="224"/>
      <c r="BJ12" s="224"/>
      <c r="BK12" s="224"/>
      <c r="BL12" s="224"/>
      <c r="BM12" s="224"/>
      <c r="BN12" s="224"/>
      <c r="BO12" s="224"/>
      <c r="BP12" s="224"/>
      <c r="BQ12" s="229">
        <v>6</v>
      </c>
      <c r="BR12" s="230"/>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25"/>
    </row>
    <row r="13" spans="1:131" s="226" customFormat="1" ht="26.25" customHeight="1" x14ac:dyDescent="0.2">
      <c r="A13" s="229">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3"/>
      <c r="BA13" s="223"/>
      <c r="BB13" s="223"/>
      <c r="BC13" s="223"/>
      <c r="BD13" s="223"/>
      <c r="BE13" s="224"/>
      <c r="BF13" s="224"/>
      <c r="BG13" s="224"/>
      <c r="BH13" s="224"/>
      <c r="BI13" s="224"/>
      <c r="BJ13" s="224"/>
      <c r="BK13" s="224"/>
      <c r="BL13" s="224"/>
      <c r="BM13" s="224"/>
      <c r="BN13" s="224"/>
      <c r="BO13" s="224"/>
      <c r="BP13" s="224"/>
      <c r="BQ13" s="229">
        <v>7</v>
      </c>
      <c r="BR13" s="230"/>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25"/>
    </row>
    <row r="14" spans="1:131" s="226" customFormat="1" ht="26.25" customHeight="1" x14ac:dyDescent="0.2">
      <c r="A14" s="229">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3"/>
      <c r="BA14" s="223"/>
      <c r="BB14" s="223"/>
      <c r="BC14" s="223"/>
      <c r="BD14" s="223"/>
      <c r="BE14" s="224"/>
      <c r="BF14" s="224"/>
      <c r="BG14" s="224"/>
      <c r="BH14" s="224"/>
      <c r="BI14" s="224"/>
      <c r="BJ14" s="224"/>
      <c r="BK14" s="224"/>
      <c r="BL14" s="224"/>
      <c r="BM14" s="224"/>
      <c r="BN14" s="224"/>
      <c r="BO14" s="224"/>
      <c r="BP14" s="224"/>
      <c r="BQ14" s="229">
        <v>8</v>
      </c>
      <c r="BR14" s="230"/>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25"/>
    </row>
    <row r="15" spans="1:131" s="226" customFormat="1" ht="26.25" customHeight="1" x14ac:dyDescent="0.2">
      <c r="A15" s="229">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3"/>
      <c r="BA15" s="223"/>
      <c r="BB15" s="223"/>
      <c r="BC15" s="223"/>
      <c r="BD15" s="223"/>
      <c r="BE15" s="224"/>
      <c r="BF15" s="224"/>
      <c r="BG15" s="224"/>
      <c r="BH15" s="224"/>
      <c r="BI15" s="224"/>
      <c r="BJ15" s="224"/>
      <c r="BK15" s="224"/>
      <c r="BL15" s="224"/>
      <c r="BM15" s="224"/>
      <c r="BN15" s="224"/>
      <c r="BO15" s="224"/>
      <c r="BP15" s="224"/>
      <c r="BQ15" s="229">
        <v>9</v>
      </c>
      <c r="BR15" s="230"/>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25"/>
    </row>
    <row r="16" spans="1:131" s="226" customFormat="1" ht="26.25" customHeight="1" x14ac:dyDescent="0.2">
      <c r="A16" s="229">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3"/>
      <c r="BA16" s="223"/>
      <c r="BB16" s="223"/>
      <c r="BC16" s="223"/>
      <c r="BD16" s="223"/>
      <c r="BE16" s="224"/>
      <c r="BF16" s="224"/>
      <c r="BG16" s="224"/>
      <c r="BH16" s="224"/>
      <c r="BI16" s="224"/>
      <c r="BJ16" s="224"/>
      <c r="BK16" s="224"/>
      <c r="BL16" s="224"/>
      <c r="BM16" s="224"/>
      <c r="BN16" s="224"/>
      <c r="BO16" s="224"/>
      <c r="BP16" s="224"/>
      <c r="BQ16" s="229">
        <v>10</v>
      </c>
      <c r="BR16" s="230"/>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25"/>
    </row>
    <row r="17" spans="1:131" s="226" customFormat="1" ht="26.25" customHeight="1" x14ac:dyDescent="0.2">
      <c r="A17" s="229">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3"/>
      <c r="BA17" s="223"/>
      <c r="BB17" s="223"/>
      <c r="BC17" s="223"/>
      <c r="BD17" s="223"/>
      <c r="BE17" s="224"/>
      <c r="BF17" s="224"/>
      <c r="BG17" s="224"/>
      <c r="BH17" s="224"/>
      <c r="BI17" s="224"/>
      <c r="BJ17" s="224"/>
      <c r="BK17" s="224"/>
      <c r="BL17" s="224"/>
      <c r="BM17" s="224"/>
      <c r="BN17" s="224"/>
      <c r="BO17" s="224"/>
      <c r="BP17" s="224"/>
      <c r="BQ17" s="229">
        <v>11</v>
      </c>
      <c r="BR17" s="230"/>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25"/>
    </row>
    <row r="18" spans="1:131" s="226" customFormat="1" ht="26.25" customHeight="1" x14ac:dyDescent="0.2">
      <c r="A18" s="229">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3"/>
      <c r="BA18" s="223"/>
      <c r="BB18" s="223"/>
      <c r="BC18" s="223"/>
      <c r="BD18" s="223"/>
      <c r="BE18" s="224"/>
      <c r="BF18" s="224"/>
      <c r="BG18" s="224"/>
      <c r="BH18" s="224"/>
      <c r="BI18" s="224"/>
      <c r="BJ18" s="224"/>
      <c r="BK18" s="224"/>
      <c r="BL18" s="224"/>
      <c r="BM18" s="224"/>
      <c r="BN18" s="224"/>
      <c r="BO18" s="224"/>
      <c r="BP18" s="224"/>
      <c r="BQ18" s="229">
        <v>12</v>
      </c>
      <c r="BR18" s="230"/>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25"/>
    </row>
    <row r="19" spans="1:131" s="226" customFormat="1" ht="26.25" customHeight="1" x14ac:dyDescent="0.2">
      <c r="A19" s="229">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3"/>
      <c r="BA19" s="223"/>
      <c r="BB19" s="223"/>
      <c r="BC19" s="223"/>
      <c r="BD19" s="223"/>
      <c r="BE19" s="224"/>
      <c r="BF19" s="224"/>
      <c r="BG19" s="224"/>
      <c r="BH19" s="224"/>
      <c r="BI19" s="224"/>
      <c r="BJ19" s="224"/>
      <c r="BK19" s="224"/>
      <c r="BL19" s="224"/>
      <c r="BM19" s="224"/>
      <c r="BN19" s="224"/>
      <c r="BO19" s="224"/>
      <c r="BP19" s="224"/>
      <c r="BQ19" s="229">
        <v>13</v>
      </c>
      <c r="BR19" s="230"/>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25"/>
    </row>
    <row r="20" spans="1:131" s="226" customFormat="1" ht="26.25" customHeight="1" x14ac:dyDescent="0.2">
      <c r="A20" s="229">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3"/>
      <c r="BA20" s="223"/>
      <c r="BB20" s="223"/>
      <c r="BC20" s="223"/>
      <c r="BD20" s="223"/>
      <c r="BE20" s="224"/>
      <c r="BF20" s="224"/>
      <c r="BG20" s="224"/>
      <c r="BH20" s="224"/>
      <c r="BI20" s="224"/>
      <c r="BJ20" s="224"/>
      <c r="BK20" s="224"/>
      <c r="BL20" s="224"/>
      <c r="BM20" s="224"/>
      <c r="BN20" s="224"/>
      <c r="BO20" s="224"/>
      <c r="BP20" s="224"/>
      <c r="BQ20" s="229">
        <v>14</v>
      </c>
      <c r="BR20" s="230"/>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25"/>
    </row>
    <row r="21" spans="1:131" s="226" customFormat="1" ht="26.25" customHeight="1" thickBot="1" x14ac:dyDescent="0.25">
      <c r="A21" s="229">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3"/>
      <c r="BA21" s="223"/>
      <c r="BB21" s="223"/>
      <c r="BC21" s="223"/>
      <c r="BD21" s="223"/>
      <c r="BE21" s="224"/>
      <c r="BF21" s="224"/>
      <c r="BG21" s="224"/>
      <c r="BH21" s="224"/>
      <c r="BI21" s="224"/>
      <c r="BJ21" s="224"/>
      <c r="BK21" s="224"/>
      <c r="BL21" s="224"/>
      <c r="BM21" s="224"/>
      <c r="BN21" s="224"/>
      <c r="BO21" s="224"/>
      <c r="BP21" s="224"/>
      <c r="BQ21" s="229">
        <v>15</v>
      </c>
      <c r="BR21" s="230"/>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25"/>
    </row>
    <row r="22" spans="1:131" s="226" customFormat="1" ht="26.25" customHeight="1" x14ac:dyDescent="0.2">
      <c r="A22" s="229">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24"/>
      <c r="BF22" s="224"/>
      <c r="BG22" s="224"/>
      <c r="BH22" s="224"/>
      <c r="BI22" s="224"/>
      <c r="BJ22" s="224"/>
      <c r="BK22" s="224"/>
      <c r="BL22" s="224"/>
      <c r="BM22" s="224"/>
      <c r="BN22" s="224"/>
      <c r="BO22" s="224"/>
      <c r="BP22" s="224"/>
      <c r="BQ22" s="229">
        <v>16</v>
      </c>
      <c r="BR22" s="230"/>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25"/>
    </row>
    <row r="23" spans="1:131" s="226" customFormat="1" ht="26.25" customHeight="1" thickBot="1" x14ac:dyDescent="0.25">
      <c r="A23" s="231" t="s">
        <v>379</v>
      </c>
      <c r="B23" s="825" t="s">
        <v>380</v>
      </c>
      <c r="C23" s="826"/>
      <c r="D23" s="826"/>
      <c r="E23" s="826"/>
      <c r="F23" s="826"/>
      <c r="G23" s="826"/>
      <c r="H23" s="826"/>
      <c r="I23" s="826"/>
      <c r="J23" s="826"/>
      <c r="K23" s="826"/>
      <c r="L23" s="826"/>
      <c r="M23" s="826"/>
      <c r="N23" s="826"/>
      <c r="O23" s="826"/>
      <c r="P23" s="827"/>
      <c r="Q23" s="828">
        <v>30250</v>
      </c>
      <c r="R23" s="829"/>
      <c r="S23" s="829"/>
      <c r="T23" s="829"/>
      <c r="U23" s="829"/>
      <c r="V23" s="829">
        <v>28788</v>
      </c>
      <c r="W23" s="829"/>
      <c r="X23" s="829"/>
      <c r="Y23" s="829"/>
      <c r="Z23" s="829"/>
      <c r="AA23" s="829">
        <v>1462</v>
      </c>
      <c r="AB23" s="829"/>
      <c r="AC23" s="829"/>
      <c r="AD23" s="829"/>
      <c r="AE23" s="830"/>
      <c r="AF23" s="831">
        <v>1126</v>
      </c>
      <c r="AG23" s="829"/>
      <c r="AH23" s="829"/>
      <c r="AI23" s="829"/>
      <c r="AJ23" s="832"/>
      <c r="AK23" s="833"/>
      <c r="AL23" s="834"/>
      <c r="AM23" s="834"/>
      <c r="AN23" s="834"/>
      <c r="AO23" s="834"/>
      <c r="AP23" s="829">
        <v>18574</v>
      </c>
      <c r="AQ23" s="829"/>
      <c r="AR23" s="829"/>
      <c r="AS23" s="829"/>
      <c r="AT23" s="829"/>
      <c r="AU23" s="845"/>
      <c r="AV23" s="845"/>
      <c r="AW23" s="845"/>
      <c r="AX23" s="845"/>
      <c r="AY23" s="846"/>
      <c r="AZ23" s="847" t="s">
        <v>122</v>
      </c>
      <c r="BA23" s="848"/>
      <c r="BB23" s="848"/>
      <c r="BC23" s="848"/>
      <c r="BD23" s="849"/>
      <c r="BE23" s="224"/>
      <c r="BF23" s="224"/>
      <c r="BG23" s="224"/>
      <c r="BH23" s="224"/>
      <c r="BI23" s="224"/>
      <c r="BJ23" s="224"/>
      <c r="BK23" s="224"/>
      <c r="BL23" s="224"/>
      <c r="BM23" s="224"/>
      <c r="BN23" s="224"/>
      <c r="BO23" s="224"/>
      <c r="BP23" s="224"/>
      <c r="BQ23" s="229">
        <v>17</v>
      </c>
      <c r="BR23" s="230"/>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25"/>
    </row>
    <row r="24" spans="1:131" s="226"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3"/>
      <c r="BA24" s="223"/>
      <c r="BB24" s="223"/>
      <c r="BC24" s="223"/>
      <c r="BD24" s="223"/>
      <c r="BE24" s="224"/>
      <c r="BF24" s="224"/>
      <c r="BG24" s="224"/>
      <c r="BH24" s="224"/>
      <c r="BI24" s="224"/>
      <c r="BJ24" s="224"/>
      <c r="BK24" s="224"/>
      <c r="BL24" s="224"/>
      <c r="BM24" s="224"/>
      <c r="BN24" s="224"/>
      <c r="BO24" s="224"/>
      <c r="BP24" s="224"/>
      <c r="BQ24" s="229">
        <v>18</v>
      </c>
      <c r="BR24" s="230"/>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25"/>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3"/>
      <c r="BK25" s="223"/>
      <c r="BL25" s="223"/>
      <c r="BM25" s="223"/>
      <c r="BN25" s="223"/>
      <c r="BO25" s="232"/>
      <c r="BP25" s="232"/>
      <c r="BQ25" s="229">
        <v>19</v>
      </c>
      <c r="BR25" s="230"/>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1"/>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23"/>
      <c r="BK26" s="223"/>
      <c r="BL26" s="223"/>
      <c r="BM26" s="223"/>
      <c r="BN26" s="223"/>
      <c r="BO26" s="232"/>
      <c r="BP26" s="232"/>
      <c r="BQ26" s="229">
        <v>20</v>
      </c>
      <c r="BR26" s="230"/>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1"/>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3"/>
      <c r="BK27" s="223"/>
      <c r="BL27" s="223"/>
      <c r="BM27" s="223"/>
      <c r="BN27" s="223"/>
      <c r="BO27" s="232"/>
      <c r="BP27" s="232"/>
      <c r="BQ27" s="229">
        <v>21</v>
      </c>
      <c r="BR27" s="230"/>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1"/>
    </row>
    <row r="28" spans="1:131" ht="26.25" customHeight="1" thickTop="1" x14ac:dyDescent="0.2">
      <c r="A28" s="233">
        <v>1</v>
      </c>
      <c r="B28" s="785" t="s">
        <v>391</v>
      </c>
      <c r="C28" s="786"/>
      <c r="D28" s="786"/>
      <c r="E28" s="786"/>
      <c r="F28" s="786"/>
      <c r="G28" s="786"/>
      <c r="H28" s="786"/>
      <c r="I28" s="786"/>
      <c r="J28" s="786"/>
      <c r="K28" s="786"/>
      <c r="L28" s="786"/>
      <c r="M28" s="786"/>
      <c r="N28" s="786"/>
      <c r="O28" s="786"/>
      <c r="P28" s="787"/>
      <c r="Q28" s="858">
        <v>7007</v>
      </c>
      <c r="R28" s="859"/>
      <c r="S28" s="859"/>
      <c r="T28" s="859"/>
      <c r="U28" s="859"/>
      <c r="V28" s="859">
        <v>7048</v>
      </c>
      <c r="W28" s="859"/>
      <c r="X28" s="859"/>
      <c r="Y28" s="859"/>
      <c r="Z28" s="859"/>
      <c r="AA28" s="859">
        <v>-41</v>
      </c>
      <c r="AB28" s="859"/>
      <c r="AC28" s="859"/>
      <c r="AD28" s="859"/>
      <c r="AE28" s="860"/>
      <c r="AF28" s="861">
        <v>-41</v>
      </c>
      <c r="AG28" s="859"/>
      <c r="AH28" s="859"/>
      <c r="AI28" s="859"/>
      <c r="AJ28" s="862"/>
      <c r="AK28" s="863">
        <v>646</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23"/>
      <c r="BK28" s="223"/>
      <c r="BL28" s="223"/>
      <c r="BM28" s="223"/>
      <c r="BN28" s="223"/>
      <c r="BO28" s="232"/>
      <c r="BP28" s="232"/>
      <c r="BQ28" s="229">
        <v>22</v>
      </c>
      <c r="BR28" s="230"/>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1"/>
    </row>
    <row r="29" spans="1:131" ht="26.25" customHeight="1" x14ac:dyDescent="0.2">
      <c r="A29" s="233">
        <v>2</v>
      </c>
      <c r="B29" s="816" t="s">
        <v>392</v>
      </c>
      <c r="C29" s="817"/>
      <c r="D29" s="817"/>
      <c r="E29" s="817"/>
      <c r="F29" s="817"/>
      <c r="G29" s="817"/>
      <c r="H29" s="817"/>
      <c r="I29" s="817"/>
      <c r="J29" s="817"/>
      <c r="K29" s="817"/>
      <c r="L29" s="817"/>
      <c r="M29" s="817"/>
      <c r="N29" s="817"/>
      <c r="O29" s="817"/>
      <c r="P29" s="818"/>
      <c r="Q29" s="819">
        <v>6201</v>
      </c>
      <c r="R29" s="820"/>
      <c r="S29" s="820"/>
      <c r="T29" s="820"/>
      <c r="U29" s="820"/>
      <c r="V29" s="820">
        <v>6133</v>
      </c>
      <c r="W29" s="820"/>
      <c r="X29" s="820"/>
      <c r="Y29" s="820"/>
      <c r="Z29" s="820"/>
      <c r="AA29" s="820">
        <v>-68</v>
      </c>
      <c r="AB29" s="820"/>
      <c r="AC29" s="820"/>
      <c r="AD29" s="820"/>
      <c r="AE29" s="821"/>
      <c r="AF29" s="822">
        <v>68</v>
      </c>
      <c r="AG29" s="823"/>
      <c r="AH29" s="823"/>
      <c r="AI29" s="823"/>
      <c r="AJ29" s="824"/>
      <c r="AK29" s="870">
        <v>1187</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23"/>
      <c r="BK29" s="223"/>
      <c r="BL29" s="223"/>
      <c r="BM29" s="223"/>
      <c r="BN29" s="223"/>
      <c r="BO29" s="232"/>
      <c r="BP29" s="232"/>
      <c r="BQ29" s="229">
        <v>23</v>
      </c>
      <c r="BR29" s="230"/>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1"/>
    </row>
    <row r="30" spans="1:131" ht="26.25" customHeight="1" x14ac:dyDescent="0.2">
      <c r="A30" s="233">
        <v>3</v>
      </c>
      <c r="B30" s="816" t="s">
        <v>393</v>
      </c>
      <c r="C30" s="817"/>
      <c r="D30" s="817"/>
      <c r="E30" s="817"/>
      <c r="F30" s="817"/>
      <c r="G30" s="817"/>
      <c r="H30" s="817"/>
      <c r="I30" s="817"/>
      <c r="J30" s="817"/>
      <c r="K30" s="817"/>
      <c r="L30" s="817"/>
      <c r="M30" s="817"/>
      <c r="N30" s="817"/>
      <c r="O30" s="817"/>
      <c r="P30" s="818"/>
      <c r="Q30" s="819">
        <v>1473</v>
      </c>
      <c r="R30" s="820"/>
      <c r="S30" s="820"/>
      <c r="T30" s="820"/>
      <c r="U30" s="820"/>
      <c r="V30" s="820">
        <v>1463</v>
      </c>
      <c r="W30" s="820"/>
      <c r="X30" s="820"/>
      <c r="Y30" s="820"/>
      <c r="Z30" s="820"/>
      <c r="AA30" s="820">
        <v>10</v>
      </c>
      <c r="AB30" s="820"/>
      <c r="AC30" s="820"/>
      <c r="AD30" s="820"/>
      <c r="AE30" s="821"/>
      <c r="AF30" s="822">
        <v>10</v>
      </c>
      <c r="AG30" s="823"/>
      <c r="AH30" s="823"/>
      <c r="AI30" s="823"/>
      <c r="AJ30" s="824"/>
      <c r="AK30" s="870">
        <v>223</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23"/>
      <c r="BK30" s="223"/>
      <c r="BL30" s="223"/>
      <c r="BM30" s="223"/>
      <c r="BN30" s="223"/>
      <c r="BO30" s="232"/>
      <c r="BP30" s="232"/>
      <c r="BQ30" s="229">
        <v>24</v>
      </c>
      <c r="BR30" s="230"/>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1"/>
    </row>
    <row r="31" spans="1:131" ht="26.25" customHeight="1" x14ac:dyDescent="0.2">
      <c r="A31" s="233">
        <v>4</v>
      </c>
      <c r="B31" s="816" t="s">
        <v>394</v>
      </c>
      <c r="C31" s="817"/>
      <c r="D31" s="817"/>
      <c r="E31" s="817"/>
      <c r="F31" s="817"/>
      <c r="G31" s="817"/>
      <c r="H31" s="817"/>
      <c r="I31" s="817"/>
      <c r="J31" s="817"/>
      <c r="K31" s="817"/>
      <c r="L31" s="817"/>
      <c r="M31" s="817"/>
      <c r="N31" s="817"/>
      <c r="O31" s="817"/>
      <c r="P31" s="818"/>
      <c r="Q31" s="819">
        <v>1477</v>
      </c>
      <c r="R31" s="820"/>
      <c r="S31" s="820"/>
      <c r="T31" s="820"/>
      <c r="U31" s="820"/>
      <c r="V31" s="820">
        <v>1247</v>
      </c>
      <c r="W31" s="820"/>
      <c r="X31" s="820"/>
      <c r="Y31" s="820"/>
      <c r="Z31" s="820"/>
      <c r="AA31" s="820">
        <v>230</v>
      </c>
      <c r="AB31" s="820"/>
      <c r="AC31" s="820"/>
      <c r="AD31" s="820"/>
      <c r="AE31" s="821"/>
      <c r="AF31" s="822">
        <v>1367</v>
      </c>
      <c r="AG31" s="823"/>
      <c r="AH31" s="823"/>
      <c r="AI31" s="823"/>
      <c r="AJ31" s="824"/>
      <c r="AK31" s="870">
        <v>13</v>
      </c>
      <c r="AL31" s="866"/>
      <c r="AM31" s="866"/>
      <c r="AN31" s="866"/>
      <c r="AO31" s="866"/>
      <c r="AP31" s="866">
        <v>322</v>
      </c>
      <c r="AQ31" s="866"/>
      <c r="AR31" s="866"/>
      <c r="AS31" s="866"/>
      <c r="AT31" s="866"/>
      <c r="AU31" s="866">
        <v>3</v>
      </c>
      <c r="AV31" s="866"/>
      <c r="AW31" s="866"/>
      <c r="AX31" s="866"/>
      <c r="AY31" s="866"/>
      <c r="AZ31" s="867"/>
      <c r="BA31" s="867"/>
      <c r="BB31" s="867"/>
      <c r="BC31" s="867"/>
      <c r="BD31" s="867"/>
      <c r="BE31" s="868" t="s">
        <v>395</v>
      </c>
      <c r="BF31" s="868"/>
      <c r="BG31" s="868"/>
      <c r="BH31" s="868"/>
      <c r="BI31" s="869"/>
      <c r="BJ31" s="223"/>
      <c r="BK31" s="223"/>
      <c r="BL31" s="223"/>
      <c r="BM31" s="223"/>
      <c r="BN31" s="223"/>
      <c r="BO31" s="232"/>
      <c r="BP31" s="232"/>
      <c r="BQ31" s="229">
        <v>25</v>
      </c>
      <c r="BR31" s="230"/>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1"/>
    </row>
    <row r="32" spans="1:131" ht="26.25" customHeight="1" x14ac:dyDescent="0.2">
      <c r="A32" s="233">
        <v>5</v>
      </c>
      <c r="B32" s="816" t="s">
        <v>396</v>
      </c>
      <c r="C32" s="817"/>
      <c r="D32" s="817"/>
      <c r="E32" s="817"/>
      <c r="F32" s="817"/>
      <c r="G32" s="817"/>
      <c r="H32" s="817"/>
      <c r="I32" s="817"/>
      <c r="J32" s="817"/>
      <c r="K32" s="817"/>
      <c r="L32" s="817"/>
      <c r="M32" s="817"/>
      <c r="N32" s="817"/>
      <c r="O32" s="817"/>
      <c r="P32" s="818"/>
      <c r="Q32" s="819">
        <v>1950</v>
      </c>
      <c r="R32" s="820"/>
      <c r="S32" s="820"/>
      <c r="T32" s="820"/>
      <c r="U32" s="820"/>
      <c r="V32" s="820">
        <v>1951</v>
      </c>
      <c r="W32" s="820"/>
      <c r="X32" s="820"/>
      <c r="Y32" s="820"/>
      <c r="Z32" s="820"/>
      <c r="AA32" s="820">
        <v>-1</v>
      </c>
      <c r="AB32" s="820"/>
      <c r="AC32" s="820"/>
      <c r="AD32" s="820"/>
      <c r="AE32" s="821"/>
      <c r="AF32" s="822">
        <v>454</v>
      </c>
      <c r="AG32" s="823"/>
      <c r="AH32" s="823"/>
      <c r="AI32" s="823"/>
      <c r="AJ32" s="824"/>
      <c r="AK32" s="870">
        <v>510</v>
      </c>
      <c r="AL32" s="866"/>
      <c r="AM32" s="866"/>
      <c r="AN32" s="866"/>
      <c r="AO32" s="866"/>
      <c r="AP32" s="866">
        <v>9482</v>
      </c>
      <c r="AQ32" s="866"/>
      <c r="AR32" s="866"/>
      <c r="AS32" s="866"/>
      <c r="AT32" s="866"/>
      <c r="AU32" s="866">
        <v>3584</v>
      </c>
      <c r="AV32" s="866"/>
      <c r="AW32" s="866"/>
      <c r="AX32" s="866"/>
      <c r="AY32" s="866"/>
      <c r="AZ32" s="867"/>
      <c r="BA32" s="867"/>
      <c r="BB32" s="867"/>
      <c r="BC32" s="867"/>
      <c r="BD32" s="867"/>
      <c r="BE32" s="868" t="s">
        <v>395</v>
      </c>
      <c r="BF32" s="868"/>
      <c r="BG32" s="868"/>
      <c r="BH32" s="868"/>
      <c r="BI32" s="869"/>
      <c r="BJ32" s="223"/>
      <c r="BK32" s="223"/>
      <c r="BL32" s="223"/>
      <c r="BM32" s="223"/>
      <c r="BN32" s="223"/>
      <c r="BO32" s="232"/>
      <c r="BP32" s="232"/>
      <c r="BQ32" s="229">
        <v>26</v>
      </c>
      <c r="BR32" s="230"/>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1"/>
    </row>
    <row r="33" spans="1:131" ht="26.25" customHeight="1" x14ac:dyDescent="0.2">
      <c r="A33" s="233">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23"/>
      <c r="BK33" s="223"/>
      <c r="BL33" s="223"/>
      <c r="BM33" s="223"/>
      <c r="BN33" s="223"/>
      <c r="BO33" s="232"/>
      <c r="BP33" s="232"/>
      <c r="BQ33" s="229">
        <v>27</v>
      </c>
      <c r="BR33" s="230"/>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1"/>
    </row>
    <row r="34" spans="1:131" ht="26.25" customHeight="1" x14ac:dyDescent="0.2">
      <c r="A34" s="233">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23"/>
      <c r="BK34" s="223"/>
      <c r="BL34" s="223"/>
      <c r="BM34" s="223"/>
      <c r="BN34" s="223"/>
      <c r="BO34" s="232"/>
      <c r="BP34" s="232"/>
      <c r="BQ34" s="229">
        <v>28</v>
      </c>
      <c r="BR34" s="230"/>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1"/>
    </row>
    <row r="35" spans="1:131" ht="26.25" customHeight="1" x14ac:dyDescent="0.2">
      <c r="A35" s="233">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23"/>
      <c r="BK35" s="223"/>
      <c r="BL35" s="223"/>
      <c r="BM35" s="223"/>
      <c r="BN35" s="223"/>
      <c r="BO35" s="232"/>
      <c r="BP35" s="232"/>
      <c r="BQ35" s="229">
        <v>29</v>
      </c>
      <c r="BR35" s="230"/>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1"/>
    </row>
    <row r="36" spans="1:131" ht="26.25" customHeight="1" x14ac:dyDescent="0.2">
      <c r="A36" s="233">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23"/>
      <c r="BK36" s="223"/>
      <c r="BL36" s="223"/>
      <c r="BM36" s="223"/>
      <c r="BN36" s="223"/>
      <c r="BO36" s="232"/>
      <c r="BP36" s="232"/>
      <c r="BQ36" s="229">
        <v>30</v>
      </c>
      <c r="BR36" s="230"/>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1"/>
    </row>
    <row r="37" spans="1:131" ht="26.25" customHeight="1" x14ac:dyDescent="0.2">
      <c r="A37" s="233">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3"/>
      <c r="BK37" s="223"/>
      <c r="BL37" s="223"/>
      <c r="BM37" s="223"/>
      <c r="BN37" s="223"/>
      <c r="BO37" s="232"/>
      <c r="BP37" s="232"/>
      <c r="BQ37" s="229">
        <v>31</v>
      </c>
      <c r="BR37" s="230"/>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1"/>
    </row>
    <row r="38" spans="1:131" ht="26.25" customHeight="1" x14ac:dyDescent="0.2">
      <c r="A38" s="233">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3"/>
      <c r="BK38" s="223"/>
      <c r="BL38" s="223"/>
      <c r="BM38" s="223"/>
      <c r="BN38" s="223"/>
      <c r="BO38" s="232"/>
      <c r="BP38" s="232"/>
      <c r="BQ38" s="229">
        <v>32</v>
      </c>
      <c r="BR38" s="230"/>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1"/>
    </row>
    <row r="39" spans="1:131" ht="26.25" customHeight="1" x14ac:dyDescent="0.2">
      <c r="A39" s="233">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3"/>
      <c r="BK39" s="223"/>
      <c r="BL39" s="223"/>
      <c r="BM39" s="223"/>
      <c r="BN39" s="223"/>
      <c r="BO39" s="232"/>
      <c r="BP39" s="232"/>
      <c r="BQ39" s="229">
        <v>33</v>
      </c>
      <c r="BR39" s="230"/>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1"/>
    </row>
    <row r="40" spans="1:131" ht="26.25" customHeight="1" x14ac:dyDescent="0.2">
      <c r="A40" s="229">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3"/>
      <c r="BK40" s="223"/>
      <c r="BL40" s="223"/>
      <c r="BM40" s="223"/>
      <c r="BN40" s="223"/>
      <c r="BO40" s="232"/>
      <c r="BP40" s="232"/>
      <c r="BQ40" s="229">
        <v>34</v>
      </c>
      <c r="BR40" s="230"/>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1"/>
    </row>
    <row r="41" spans="1:131" ht="26.25" customHeight="1" x14ac:dyDescent="0.2">
      <c r="A41" s="229">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3"/>
      <c r="BK41" s="223"/>
      <c r="BL41" s="223"/>
      <c r="BM41" s="223"/>
      <c r="BN41" s="223"/>
      <c r="BO41" s="232"/>
      <c r="BP41" s="232"/>
      <c r="BQ41" s="229">
        <v>35</v>
      </c>
      <c r="BR41" s="230"/>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1"/>
    </row>
    <row r="42" spans="1:131" ht="26.25" customHeight="1" x14ac:dyDescent="0.2">
      <c r="A42" s="229">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3"/>
      <c r="BK42" s="223"/>
      <c r="BL42" s="223"/>
      <c r="BM42" s="223"/>
      <c r="BN42" s="223"/>
      <c r="BO42" s="232"/>
      <c r="BP42" s="232"/>
      <c r="BQ42" s="229">
        <v>36</v>
      </c>
      <c r="BR42" s="230"/>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1"/>
    </row>
    <row r="43" spans="1:131" ht="26.25" customHeight="1" x14ac:dyDescent="0.2">
      <c r="A43" s="229">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3"/>
      <c r="BK43" s="223"/>
      <c r="BL43" s="223"/>
      <c r="BM43" s="223"/>
      <c r="BN43" s="223"/>
      <c r="BO43" s="232"/>
      <c r="BP43" s="232"/>
      <c r="BQ43" s="229">
        <v>37</v>
      </c>
      <c r="BR43" s="230"/>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1"/>
    </row>
    <row r="44" spans="1:131" ht="26.25" customHeight="1" x14ac:dyDescent="0.2">
      <c r="A44" s="229">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3"/>
      <c r="BK44" s="223"/>
      <c r="BL44" s="223"/>
      <c r="BM44" s="223"/>
      <c r="BN44" s="223"/>
      <c r="BO44" s="232"/>
      <c r="BP44" s="232"/>
      <c r="BQ44" s="229">
        <v>38</v>
      </c>
      <c r="BR44" s="230"/>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1"/>
    </row>
    <row r="45" spans="1:131" ht="26.25" customHeight="1" x14ac:dyDescent="0.2">
      <c r="A45" s="229">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3"/>
      <c r="BK45" s="223"/>
      <c r="BL45" s="223"/>
      <c r="BM45" s="223"/>
      <c r="BN45" s="223"/>
      <c r="BO45" s="232"/>
      <c r="BP45" s="232"/>
      <c r="BQ45" s="229">
        <v>39</v>
      </c>
      <c r="BR45" s="230"/>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1"/>
    </row>
    <row r="46" spans="1:131" ht="26.25" customHeight="1" x14ac:dyDescent="0.2">
      <c r="A46" s="229">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3"/>
      <c r="BK46" s="223"/>
      <c r="BL46" s="223"/>
      <c r="BM46" s="223"/>
      <c r="BN46" s="223"/>
      <c r="BO46" s="232"/>
      <c r="BP46" s="232"/>
      <c r="BQ46" s="229">
        <v>40</v>
      </c>
      <c r="BR46" s="230"/>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1"/>
    </row>
    <row r="47" spans="1:131" ht="26.25" customHeight="1" x14ac:dyDescent="0.2">
      <c r="A47" s="229">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3"/>
      <c r="BK47" s="223"/>
      <c r="BL47" s="223"/>
      <c r="BM47" s="223"/>
      <c r="BN47" s="223"/>
      <c r="BO47" s="232"/>
      <c r="BP47" s="232"/>
      <c r="BQ47" s="229">
        <v>41</v>
      </c>
      <c r="BR47" s="230"/>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1"/>
    </row>
    <row r="48" spans="1:131" ht="26.25" customHeight="1" x14ac:dyDescent="0.2">
      <c r="A48" s="229">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3"/>
      <c r="BK48" s="223"/>
      <c r="BL48" s="223"/>
      <c r="BM48" s="223"/>
      <c r="BN48" s="223"/>
      <c r="BO48" s="232"/>
      <c r="BP48" s="232"/>
      <c r="BQ48" s="229">
        <v>42</v>
      </c>
      <c r="BR48" s="230"/>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1"/>
    </row>
    <row r="49" spans="1:131" ht="26.25" customHeight="1" x14ac:dyDescent="0.2">
      <c r="A49" s="229">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3"/>
      <c r="BK49" s="223"/>
      <c r="BL49" s="223"/>
      <c r="BM49" s="223"/>
      <c r="BN49" s="223"/>
      <c r="BO49" s="232"/>
      <c r="BP49" s="232"/>
      <c r="BQ49" s="229">
        <v>43</v>
      </c>
      <c r="BR49" s="230"/>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1"/>
    </row>
    <row r="50" spans="1:131" ht="26.25" customHeight="1" x14ac:dyDescent="0.2">
      <c r="A50" s="229">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3"/>
      <c r="BK50" s="223"/>
      <c r="BL50" s="223"/>
      <c r="BM50" s="223"/>
      <c r="BN50" s="223"/>
      <c r="BO50" s="232"/>
      <c r="BP50" s="232"/>
      <c r="BQ50" s="229">
        <v>44</v>
      </c>
      <c r="BR50" s="230"/>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1"/>
    </row>
    <row r="51" spans="1:131" ht="26.25" customHeight="1" x14ac:dyDescent="0.2">
      <c r="A51" s="229">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3"/>
      <c r="BK51" s="223"/>
      <c r="BL51" s="223"/>
      <c r="BM51" s="223"/>
      <c r="BN51" s="223"/>
      <c r="BO51" s="232"/>
      <c r="BP51" s="232"/>
      <c r="BQ51" s="229">
        <v>45</v>
      </c>
      <c r="BR51" s="230"/>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1"/>
    </row>
    <row r="52" spans="1:131" ht="26.25" customHeight="1" x14ac:dyDescent="0.2">
      <c r="A52" s="229">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3"/>
      <c r="BK52" s="223"/>
      <c r="BL52" s="223"/>
      <c r="BM52" s="223"/>
      <c r="BN52" s="223"/>
      <c r="BO52" s="232"/>
      <c r="BP52" s="232"/>
      <c r="BQ52" s="229">
        <v>46</v>
      </c>
      <c r="BR52" s="230"/>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1"/>
    </row>
    <row r="53" spans="1:131" ht="26.25" customHeight="1" x14ac:dyDescent="0.2">
      <c r="A53" s="229">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3"/>
      <c r="BK53" s="223"/>
      <c r="BL53" s="223"/>
      <c r="BM53" s="223"/>
      <c r="BN53" s="223"/>
      <c r="BO53" s="232"/>
      <c r="BP53" s="232"/>
      <c r="BQ53" s="229">
        <v>47</v>
      </c>
      <c r="BR53" s="230"/>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1"/>
    </row>
    <row r="54" spans="1:131" ht="26.25" customHeight="1" x14ac:dyDescent="0.2">
      <c r="A54" s="229">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3"/>
      <c r="BK54" s="223"/>
      <c r="BL54" s="223"/>
      <c r="BM54" s="223"/>
      <c r="BN54" s="223"/>
      <c r="BO54" s="232"/>
      <c r="BP54" s="232"/>
      <c r="BQ54" s="229">
        <v>48</v>
      </c>
      <c r="BR54" s="230"/>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1"/>
    </row>
    <row r="55" spans="1:131" ht="26.25" customHeight="1" x14ac:dyDescent="0.2">
      <c r="A55" s="229">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3"/>
      <c r="BK55" s="223"/>
      <c r="BL55" s="223"/>
      <c r="BM55" s="223"/>
      <c r="BN55" s="223"/>
      <c r="BO55" s="232"/>
      <c r="BP55" s="232"/>
      <c r="BQ55" s="229">
        <v>49</v>
      </c>
      <c r="BR55" s="230"/>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1"/>
    </row>
    <row r="56" spans="1:131" ht="26.25" customHeight="1" x14ac:dyDescent="0.2">
      <c r="A56" s="229">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3"/>
      <c r="BK56" s="223"/>
      <c r="BL56" s="223"/>
      <c r="BM56" s="223"/>
      <c r="BN56" s="223"/>
      <c r="BO56" s="232"/>
      <c r="BP56" s="232"/>
      <c r="BQ56" s="229">
        <v>50</v>
      </c>
      <c r="BR56" s="230"/>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1"/>
    </row>
    <row r="57" spans="1:131" ht="26.25" customHeight="1" x14ac:dyDescent="0.2">
      <c r="A57" s="229">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3"/>
      <c r="BK57" s="223"/>
      <c r="BL57" s="223"/>
      <c r="BM57" s="223"/>
      <c r="BN57" s="223"/>
      <c r="BO57" s="232"/>
      <c r="BP57" s="232"/>
      <c r="BQ57" s="229">
        <v>51</v>
      </c>
      <c r="BR57" s="230"/>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1"/>
    </row>
    <row r="58" spans="1:131" ht="26.25" customHeight="1" x14ac:dyDescent="0.2">
      <c r="A58" s="229">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3"/>
      <c r="BK58" s="223"/>
      <c r="BL58" s="223"/>
      <c r="BM58" s="223"/>
      <c r="BN58" s="223"/>
      <c r="BO58" s="232"/>
      <c r="BP58" s="232"/>
      <c r="BQ58" s="229">
        <v>52</v>
      </c>
      <c r="BR58" s="230"/>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1"/>
    </row>
    <row r="59" spans="1:131" ht="26.25" customHeight="1" x14ac:dyDescent="0.2">
      <c r="A59" s="229">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3"/>
      <c r="BK59" s="223"/>
      <c r="BL59" s="223"/>
      <c r="BM59" s="223"/>
      <c r="BN59" s="223"/>
      <c r="BO59" s="232"/>
      <c r="BP59" s="232"/>
      <c r="BQ59" s="229">
        <v>53</v>
      </c>
      <c r="BR59" s="230"/>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1"/>
    </row>
    <row r="60" spans="1:131" ht="26.25" customHeight="1" x14ac:dyDescent="0.2">
      <c r="A60" s="229">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3"/>
      <c r="BK60" s="223"/>
      <c r="BL60" s="223"/>
      <c r="BM60" s="223"/>
      <c r="BN60" s="223"/>
      <c r="BO60" s="232"/>
      <c r="BP60" s="232"/>
      <c r="BQ60" s="229">
        <v>54</v>
      </c>
      <c r="BR60" s="230"/>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1"/>
    </row>
    <row r="61" spans="1:131" ht="26.25" customHeight="1" thickBot="1" x14ac:dyDescent="0.25">
      <c r="A61" s="229">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3"/>
      <c r="BK61" s="223"/>
      <c r="BL61" s="223"/>
      <c r="BM61" s="223"/>
      <c r="BN61" s="223"/>
      <c r="BO61" s="232"/>
      <c r="BP61" s="232"/>
      <c r="BQ61" s="229">
        <v>55</v>
      </c>
      <c r="BR61" s="230"/>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1"/>
    </row>
    <row r="62" spans="1:131" ht="26.25" customHeight="1" x14ac:dyDescent="0.2">
      <c r="A62" s="229">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32"/>
      <c r="BP62" s="232"/>
      <c r="BQ62" s="229">
        <v>56</v>
      </c>
      <c r="BR62" s="230"/>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1"/>
    </row>
    <row r="63" spans="1:131" ht="26.25" customHeight="1" thickBot="1" x14ac:dyDescent="0.25">
      <c r="A63" s="231" t="s">
        <v>379</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1859</v>
      </c>
      <c r="AG63" s="880"/>
      <c r="AH63" s="880"/>
      <c r="AI63" s="880"/>
      <c r="AJ63" s="881"/>
      <c r="AK63" s="882"/>
      <c r="AL63" s="877"/>
      <c r="AM63" s="877"/>
      <c r="AN63" s="877"/>
      <c r="AO63" s="877"/>
      <c r="AP63" s="880">
        <v>9804</v>
      </c>
      <c r="AQ63" s="880"/>
      <c r="AR63" s="880"/>
      <c r="AS63" s="880"/>
      <c r="AT63" s="880"/>
      <c r="AU63" s="880">
        <v>3587</v>
      </c>
      <c r="AV63" s="880"/>
      <c r="AW63" s="880"/>
      <c r="AX63" s="880"/>
      <c r="AY63" s="880"/>
      <c r="AZ63" s="884"/>
      <c r="BA63" s="884"/>
      <c r="BB63" s="884"/>
      <c r="BC63" s="884"/>
      <c r="BD63" s="884"/>
      <c r="BE63" s="885"/>
      <c r="BF63" s="885"/>
      <c r="BG63" s="885"/>
      <c r="BH63" s="885"/>
      <c r="BI63" s="886"/>
      <c r="BJ63" s="887" t="s">
        <v>122</v>
      </c>
      <c r="BK63" s="888"/>
      <c r="BL63" s="888"/>
      <c r="BM63" s="888"/>
      <c r="BN63" s="889"/>
      <c r="BO63" s="232"/>
      <c r="BP63" s="232"/>
      <c r="BQ63" s="229">
        <v>57</v>
      </c>
      <c r="BR63" s="230"/>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1"/>
    </row>
    <row r="65" spans="1:131" ht="26.25" customHeight="1" thickBot="1" x14ac:dyDescent="0.25">
      <c r="A65" s="223" t="s">
        <v>399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1"/>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401</v>
      </c>
      <c r="AV66" s="770"/>
      <c r="AW66" s="770"/>
      <c r="AX66" s="770"/>
      <c r="AY66" s="771"/>
      <c r="AZ66" s="769" t="s">
        <v>365</v>
      </c>
      <c r="BA66" s="770"/>
      <c r="BB66" s="770"/>
      <c r="BC66" s="770"/>
      <c r="BD66" s="776"/>
      <c r="BE66" s="232"/>
      <c r="BF66" s="232"/>
      <c r="BG66" s="232"/>
      <c r="BH66" s="232"/>
      <c r="BI66" s="232"/>
      <c r="BJ66" s="232"/>
      <c r="BK66" s="232"/>
      <c r="BL66" s="232"/>
      <c r="BM66" s="232"/>
      <c r="BN66" s="232"/>
      <c r="BO66" s="232"/>
      <c r="BP66" s="232"/>
      <c r="BQ66" s="229">
        <v>60</v>
      </c>
      <c r="BR66" s="234"/>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1"/>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2"/>
      <c r="BF67" s="232"/>
      <c r="BG67" s="232"/>
      <c r="BH67" s="232"/>
      <c r="BI67" s="232"/>
      <c r="BJ67" s="232"/>
      <c r="BK67" s="232"/>
      <c r="BL67" s="232"/>
      <c r="BM67" s="232"/>
      <c r="BN67" s="232"/>
      <c r="BO67" s="232"/>
      <c r="BP67" s="232"/>
      <c r="BQ67" s="229">
        <v>61</v>
      </c>
      <c r="BR67" s="234"/>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1"/>
    </row>
    <row r="68" spans="1:131" ht="26.25" customHeight="1" thickTop="1" x14ac:dyDescent="0.2">
      <c r="A68" s="227">
        <v>1</v>
      </c>
      <c r="B68" s="905" t="s">
        <v>549</v>
      </c>
      <c r="C68" s="906"/>
      <c r="D68" s="906"/>
      <c r="E68" s="906"/>
      <c r="F68" s="906"/>
      <c r="G68" s="906"/>
      <c r="H68" s="906"/>
      <c r="I68" s="906"/>
      <c r="J68" s="906"/>
      <c r="K68" s="906"/>
      <c r="L68" s="906"/>
      <c r="M68" s="906"/>
      <c r="N68" s="906"/>
      <c r="O68" s="906"/>
      <c r="P68" s="907"/>
      <c r="Q68" s="908">
        <v>26929</v>
      </c>
      <c r="R68" s="902"/>
      <c r="S68" s="902"/>
      <c r="T68" s="902"/>
      <c r="U68" s="902"/>
      <c r="V68" s="902">
        <v>27568</v>
      </c>
      <c r="W68" s="902"/>
      <c r="X68" s="902"/>
      <c r="Y68" s="902"/>
      <c r="Z68" s="902"/>
      <c r="AA68" s="902">
        <v>-639</v>
      </c>
      <c r="AB68" s="902"/>
      <c r="AC68" s="902"/>
      <c r="AD68" s="902"/>
      <c r="AE68" s="902"/>
      <c r="AF68" s="902">
        <v>6263</v>
      </c>
      <c r="AG68" s="902"/>
      <c r="AH68" s="902"/>
      <c r="AI68" s="902"/>
      <c r="AJ68" s="902"/>
      <c r="AK68" s="902" t="s">
        <v>555</v>
      </c>
      <c r="AL68" s="902"/>
      <c r="AM68" s="902"/>
      <c r="AN68" s="902"/>
      <c r="AO68" s="902"/>
      <c r="AP68" s="902">
        <v>20834</v>
      </c>
      <c r="AQ68" s="902"/>
      <c r="AR68" s="902"/>
      <c r="AS68" s="902"/>
      <c r="AT68" s="902"/>
      <c r="AU68" s="902">
        <v>2167</v>
      </c>
      <c r="AV68" s="902"/>
      <c r="AW68" s="902"/>
      <c r="AX68" s="902"/>
      <c r="AY68" s="902"/>
      <c r="AZ68" s="903"/>
      <c r="BA68" s="903"/>
      <c r="BB68" s="903"/>
      <c r="BC68" s="903"/>
      <c r="BD68" s="904"/>
      <c r="BE68" s="232"/>
      <c r="BF68" s="232"/>
      <c r="BG68" s="232"/>
      <c r="BH68" s="232"/>
      <c r="BI68" s="232"/>
      <c r="BJ68" s="232"/>
      <c r="BK68" s="232"/>
      <c r="BL68" s="232"/>
      <c r="BM68" s="232"/>
      <c r="BN68" s="232"/>
      <c r="BO68" s="232"/>
      <c r="BP68" s="232"/>
      <c r="BQ68" s="229">
        <v>62</v>
      </c>
      <c r="BR68" s="234"/>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1"/>
    </row>
    <row r="69" spans="1:131" ht="26.25" customHeight="1" x14ac:dyDescent="0.2">
      <c r="A69" s="229">
        <v>2</v>
      </c>
      <c r="B69" s="909" t="s">
        <v>550</v>
      </c>
      <c r="C69" s="910"/>
      <c r="D69" s="910"/>
      <c r="E69" s="910"/>
      <c r="F69" s="910"/>
      <c r="G69" s="910"/>
      <c r="H69" s="910"/>
      <c r="I69" s="910"/>
      <c r="J69" s="910"/>
      <c r="K69" s="910"/>
      <c r="L69" s="910"/>
      <c r="M69" s="910"/>
      <c r="N69" s="910"/>
      <c r="O69" s="910"/>
      <c r="P69" s="911"/>
      <c r="Q69" s="912">
        <v>2063</v>
      </c>
      <c r="R69" s="866"/>
      <c r="S69" s="866"/>
      <c r="T69" s="866"/>
      <c r="U69" s="866"/>
      <c r="V69" s="866">
        <v>1802</v>
      </c>
      <c r="W69" s="866"/>
      <c r="X69" s="866"/>
      <c r="Y69" s="866"/>
      <c r="Z69" s="866"/>
      <c r="AA69" s="866">
        <v>261</v>
      </c>
      <c r="AB69" s="866"/>
      <c r="AC69" s="866"/>
      <c r="AD69" s="866"/>
      <c r="AE69" s="866"/>
      <c r="AF69" s="866">
        <v>261</v>
      </c>
      <c r="AG69" s="866"/>
      <c r="AH69" s="866"/>
      <c r="AI69" s="866"/>
      <c r="AJ69" s="866"/>
      <c r="AK69" s="866" t="s">
        <v>555</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32"/>
      <c r="BF69" s="232"/>
      <c r="BG69" s="232"/>
      <c r="BH69" s="232"/>
      <c r="BI69" s="232"/>
      <c r="BJ69" s="232"/>
      <c r="BK69" s="232"/>
      <c r="BL69" s="232"/>
      <c r="BM69" s="232"/>
      <c r="BN69" s="232"/>
      <c r="BO69" s="232"/>
      <c r="BP69" s="232"/>
      <c r="BQ69" s="229">
        <v>63</v>
      </c>
      <c r="BR69" s="234"/>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1"/>
    </row>
    <row r="70" spans="1:131" ht="26.25" customHeight="1" x14ac:dyDescent="0.2">
      <c r="A70" s="229">
        <v>3</v>
      </c>
      <c r="B70" s="909" t="s">
        <v>551</v>
      </c>
      <c r="C70" s="910"/>
      <c r="D70" s="910"/>
      <c r="E70" s="910"/>
      <c r="F70" s="910"/>
      <c r="G70" s="910"/>
      <c r="H70" s="910"/>
      <c r="I70" s="910"/>
      <c r="J70" s="910"/>
      <c r="K70" s="910"/>
      <c r="L70" s="910"/>
      <c r="M70" s="910"/>
      <c r="N70" s="910"/>
      <c r="O70" s="910"/>
      <c r="P70" s="911"/>
      <c r="Q70" s="912">
        <v>1017156</v>
      </c>
      <c r="R70" s="866"/>
      <c r="S70" s="866"/>
      <c r="T70" s="866"/>
      <c r="U70" s="866"/>
      <c r="V70" s="866">
        <v>995709</v>
      </c>
      <c r="W70" s="866"/>
      <c r="X70" s="866"/>
      <c r="Y70" s="866"/>
      <c r="Z70" s="866"/>
      <c r="AA70" s="866">
        <v>21447</v>
      </c>
      <c r="AB70" s="866"/>
      <c r="AC70" s="866"/>
      <c r="AD70" s="866"/>
      <c r="AE70" s="866"/>
      <c r="AF70" s="866">
        <v>21447</v>
      </c>
      <c r="AG70" s="866"/>
      <c r="AH70" s="866"/>
      <c r="AI70" s="866"/>
      <c r="AJ70" s="866"/>
      <c r="AK70" s="866">
        <v>1</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32"/>
      <c r="BF70" s="232"/>
      <c r="BG70" s="232"/>
      <c r="BH70" s="232"/>
      <c r="BI70" s="232"/>
      <c r="BJ70" s="232"/>
      <c r="BK70" s="232"/>
      <c r="BL70" s="232"/>
      <c r="BM70" s="232"/>
      <c r="BN70" s="232"/>
      <c r="BO70" s="232"/>
      <c r="BP70" s="232"/>
      <c r="BQ70" s="229">
        <v>64</v>
      </c>
      <c r="BR70" s="234"/>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1"/>
    </row>
    <row r="71" spans="1:131" ht="26.25" customHeight="1" x14ac:dyDescent="0.2">
      <c r="A71" s="229">
        <v>4</v>
      </c>
      <c r="B71" s="909" t="s">
        <v>552</v>
      </c>
      <c r="C71" s="910"/>
      <c r="D71" s="910"/>
      <c r="E71" s="910"/>
      <c r="F71" s="910"/>
      <c r="G71" s="910"/>
      <c r="H71" s="910"/>
      <c r="I71" s="910"/>
      <c r="J71" s="910"/>
      <c r="K71" s="910"/>
      <c r="L71" s="910"/>
      <c r="M71" s="910"/>
      <c r="N71" s="910"/>
      <c r="O71" s="910"/>
      <c r="P71" s="911"/>
      <c r="Q71" s="912">
        <v>7139</v>
      </c>
      <c r="R71" s="866"/>
      <c r="S71" s="866"/>
      <c r="T71" s="866"/>
      <c r="U71" s="866"/>
      <c r="V71" s="866">
        <v>6167</v>
      </c>
      <c r="W71" s="866"/>
      <c r="X71" s="866"/>
      <c r="Y71" s="866"/>
      <c r="Z71" s="866"/>
      <c r="AA71" s="866">
        <v>972</v>
      </c>
      <c r="AB71" s="866"/>
      <c r="AC71" s="866"/>
      <c r="AD71" s="866"/>
      <c r="AE71" s="866"/>
      <c r="AF71" s="866">
        <v>972</v>
      </c>
      <c r="AG71" s="866"/>
      <c r="AH71" s="866"/>
      <c r="AI71" s="866"/>
      <c r="AJ71" s="866"/>
      <c r="AK71" s="866" t="s">
        <v>555</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32"/>
      <c r="BF71" s="232"/>
      <c r="BG71" s="232"/>
      <c r="BH71" s="232"/>
      <c r="BI71" s="232"/>
      <c r="BJ71" s="232"/>
      <c r="BK71" s="232"/>
      <c r="BL71" s="232"/>
      <c r="BM71" s="232"/>
      <c r="BN71" s="232"/>
      <c r="BO71" s="232"/>
      <c r="BP71" s="232"/>
      <c r="BQ71" s="229">
        <v>65</v>
      </c>
      <c r="BR71" s="234"/>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1"/>
    </row>
    <row r="72" spans="1:131" ht="26.25" customHeight="1" x14ac:dyDescent="0.2">
      <c r="A72" s="229">
        <v>5</v>
      </c>
      <c r="B72" s="909" t="s">
        <v>553</v>
      </c>
      <c r="C72" s="910"/>
      <c r="D72" s="910"/>
      <c r="E72" s="910"/>
      <c r="F72" s="910"/>
      <c r="G72" s="910"/>
      <c r="H72" s="910"/>
      <c r="I72" s="910"/>
      <c r="J72" s="910"/>
      <c r="K72" s="910"/>
      <c r="L72" s="910"/>
      <c r="M72" s="910"/>
      <c r="N72" s="910"/>
      <c r="O72" s="910"/>
      <c r="P72" s="911"/>
      <c r="Q72" s="912">
        <v>1722</v>
      </c>
      <c r="R72" s="866"/>
      <c r="S72" s="866"/>
      <c r="T72" s="866"/>
      <c r="U72" s="866"/>
      <c r="V72" s="866">
        <v>1627</v>
      </c>
      <c r="W72" s="866"/>
      <c r="X72" s="866"/>
      <c r="Y72" s="866"/>
      <c r="Z72" s="866"/>
      <c r="AA72" s="866">
        <v>95</v>
      </c>
      <c r="AB72" s="866"/>
      <c r="AC72" s="866"/>
      <c r="AD72" s="866"/>
      <c r="AE72" s="866"/>
      <c r="AF72" s="866">
        <v>95</v>
      </c>
      <c r="AG72" s="866"/>
      <c r="AH72" s="866"/>
      <c r="AI72" s="866"/>
      <c r="AJ72" s="866"/>
      <c r="AK72" s="866" t="s">
        <v>555</v>
      </c>
      <c r="AL72" s="866"/>
      <c r="AM72" s="866"/>
      <c r="AN72" s="866"/>
      <c r="AO72" s="866"/>
      <c r="AP72" s="866">
        <v>2717</v>
      </c>
      <c r="AQ72" s="866"/>
      <c r="AR72" s="866"/>
      <c r="AS72" s="866"/>
      <c r="AT72" s="866"/>
      <c r="AU72" s="866">
        <v>848</v>
      </c>
      <c r="AV72" s="866"/>
      <c r="AW72" s="866"/>
      <c r="AX72" s="866"/>
      <c r="AY72" s="866"/>
      <c r="AZ72" s="868"/>
      <c r="BA72" s="868"/>
      <c r="BB72" s="868"/>
      <c r="BC72" s="868"/>
      <c r="BD72" s="869"/>
      <c r="BE72" s="232"/>
      <c r="BF72" s="232"/>
      <c r="BG72" s="232"/>
      <c r="BH72" s="232"/>
      <c r="BI72" s="232"/>
      <c r="BJ72" s="232"/>
      <c r="BK72" s="232"/>
      <c r="BL72" s="232"/>
      <c r="BM72" s="232"/>
      <c r="BN72" s="232"/>
      <c r="BO72" s="232"/>
      <c r="BP72" s="232"/>
      <c r="BQ72" s="229">
        <v>66</v>
      </c>
      <c r="BR72" s="234"/>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1"/>
    </row>
    <row r="73" spans="1:131" ht="26.25" customHeight="1" x14ac:dyDescent="0.2">
      <c r="A73" s="229">
        <v>6</v>
      </c>
      <c r="B73" s="909" t="s">
        <v>554</v>
      </c>
      <c r="C73" s="910"/>
      <c r="D73" s="910"/>
      <c r="E73" s="910"/>
      <c r="F73" s="910"/>
      <c r="G73" s="910"/>
      <c r="H73" s="910"/>
      <c r="I73" s="910"/>
      <c r="J73" s="910"/>
      <c r="K73" s="910"/>
      <c r="L73" s="910"/>
      <c r="M73" s="910"/>
      <c r="N73" s="910"/>
      <c r="O73" s="910"/>
      <c r="P73" s="911"/>
      <c r="Q73" s="912">
        <v>299</v>
      </c>
      <c r="R73" s="866"/>
      <c r="S73" s="866"/>
      <c r="T73" s="866"/>
      <c r="U73" s="866"/>
      <c r="V73" s="866">
        <v>274</v>
      </c>
      <c r="W73" s="866"/>
      <c r="X73" s="866"/>
      <c r="Y73" s="866"/>
      <c r="Z73" s="866"/>
      <c r="AA73" s="866">
        <v>25</v>
      </c>
      <c r="AB73" s="866"/>
      <c r="AC73" s="866"/>
      <c r="AD73" s="866"/>
      <c r="AE73" s="866"/>
      <c r="AF73" s="866">
        <v>25</v>
      </c>
      <c r="AG73" s="866"/>
      <c r="AH73" s="866"/>
      <c r="AI73" s="866"/>
      <c r="AJ73" s="866"/>
      <c r="AK73" s="866" t="s">
        <v>555</v>
      </c>
      <c r="AL73" s="866"/>
      <c r="AM73" s="866"/>
      <c r="AN73" s="866"/>
      <c r="AO73" s="866"/>
      <c r="AP73" s="866" t="s">
        <v>555</v>
      </c>
      <c r="AQ73" s="866"/>
      <c r="AR73" s="866"/>
      <c r="AS73" s="866"/>
      <c r="AT73" s="866"/>
      <c r="AU73" s="866" t="s">
        <v>555</v>
      </c>
      <c r="AV73" s="866"/>
      <c r="AW73" s="866"/>
      <c r="AX73" s="866"/>
      <c r="AY73" s="866"/>
      <c r="AZ73" s="868"/>
      <c r="BA73" s="868"/>
      <c r="BB73" s="868"/>
      <c r="BC73" s="868"/>
      <c r="BD73" s="869"/>
      <c r="BE73" s="232"/>
      <c r="BF73" s="232"/>
      <c r="BG73" s="232"/>
      <c r="BH73" s="232"/>
      <c r="BI73" s="232"/>
      <c r="BJ73" s="232"/>
      <c r="BK73" s="232"/>
      <c r="BL73" s="232"/>
      <c r="BM73" s="232"/>
      <c r="BN73" s="232"/>
      <c r="BO73" s="232"/>
      <c r="BP73" s="232"/>
      <c r="BQ73" s="229">
        <v>67</v>
      </c>
      <c r="BR73" s="234"/>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1"/>
    </row>
    <row r="74" spans="1:131" ht="26.25" customHeight="1" x14ac:dyDescent="0.2">
      <c r="A74" s="229">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32"/>
      <c r="BF74" s="232"/>
      <c r="BG74" s="232"/>
      <c r="BH74" s="232"/>
      <c r="BI74" s="232"/>
      <c r="BJ74" s="232"/>
      <c r="BK74" s="232"/>
      <c r="BL74" s="232"/>
      <c r="BM74" s="232"/>
      <c r="BN74" s="232"/>
      <c r="BO74" s="232"/>
      <c r="BP74" s="232"/>
      <c r="BQ74" s="229">
        <v>68</v>
      </c>
      <c r="BR74" s="234"/>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1"/>
    </row>
    <row r="75" spans="1:131" ht="26.25" customHeight="1" x14ac:dyDescent="0.2">
      <c r="A75" s="229">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32"/>
      <c r="BF75" s="232"/>
      <c r="BG75" s="232"/>
      <c r="BH75" s="232"/>
      <c r="BI75" s="232"/>
      <c r="BJ75" s="232"/>
      <c r="BK75" s="232"/>
      <c r="BL75" s="232"/>
      <c r="BM75" s="232"/>
      <c r="BN75" s="232"/>
      <c r="BO75" s="232"/>
      <c r="BP75" s="232"/>
      <c r="BQ75" s="229">
        <v>69</v>
      </c>
      <c r="BR75" s="234"/>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1"/>
    </row>
    <row r="76" spans="1:131" ht="26.25" customHeight="1" x14ac:dyDescent="0.2">
      <c r="A76" s="229">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32"/>
      <c r="BF76" s="232"/>
      <c r="BG76" s="232"/>
      <c r="BH76" s="232"/>
      <c r="BI76" s="232"/>
      <c r="BJ76" s="232"/>
      <c r="BK76" s="232"/>
      <c r="BL76" s="232"/>
      <c r="BM76" s="232"/>
      <c r="BN76" s="232"/>
      <c r="BO76" s="232"/>
      <c r="BP76" s="232"/>
      <c r="BQ76" s="229">
        <v>70</v>
      </c>
      <c r="BR76" s="234"/>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1"/>
    </row>
    <row r="77" spans="1:131" ht="26.25" customHeight="1" x14ac:dyDescent="0.2">
      <c r="A77" s="229">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32"/>
      <c r="BF77" s="232"/>
      <c r="BG77" s="232"/>
      <c r="BH77" s="232"/>
      <c r="BI77" s="232"/>
      <c r="BJ77" s="232"/>
      <c r="BK77" s="232"/>
      <c r="BL77" s="232"/>
      <c r="BM77" s="232"/>
      <c r="BN77" s="232"/>
      <c r="BO77" s="232"/>
      <c r="BP77" s="232"/>
      <c r="BQ77" s="229">
        <v>71</v>
      </c>
      <c r="BR77" s="234"/>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1"/>
    </row>
    <row r="78" spans="1:131" ht="26.25" customHeight="1" x14ac:dyDescent="0.2">
      <c r="A78" s="229">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32"/>
      <c r="BF78" s="232"/>
      <c r="BG78" s="232"/>
      <c r="BH78" s="232"/>
      <c r="BI78" s="232"/>
      <c r="BJ78" s="221"/>
      <c r="BK78" s="221"/>
      <c r="BL78" s="221"/>
      <c r="BM78" s="221"/>
      <c r="BN78" s="221"/>
      <c r="BO78" s="232"/>
      <c r="BP78" s="232"/>
      <c r="BQ78" s="229">
        <v>72</v>
      </c>
      <c r="BR78" s="234"/>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1"/>
    </row>
    <row r="79" spans="1:131" ht="26.25" customHeight="1" x14ac:dyDescent="0.2">
      <c r="A79" s="229">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32"/>
      <c r="BF79" s="232"/>
      <c r="BG79" s="232"/>
      <c r="BH79" s="232"/>
      <c r="BI79" s="232"/>
      <c r="BJ79" s="221"/>
      <c r="BK79" s="221"/>
      <c r="BL79" s="221"/>
      <c r="BM79" s="221"/>
      <c r="BN79" s="221"/>
      <c r="BO79" s="232"/>
      <c r="BP79" s="232"/>
      <c r="BQ79" s="229">
        <v>73</v>
      </c>
      <c r="BR79" s="234"/>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1"/>
    </row>
    <row r="80" spans="1:131" ht="26.25" customHeight="1" x14ac:dyDescent="0.2">
      <c r="A80" s="229">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32"/>
      <c r="BF80" s="232"/>
      <c r="BG80" s="232"/>
      <c r="BH80" s="232"/>
      <c r="BI80" s="232"/>
      <c r="BJ80" s="232"/>
      <c r="BK80" s="232"/>
      <c r="BL80" s="232"/>
      <c r="BM80" s="232"/>
      <c r="BN80" s="232"/>
      <c r="BO80" s="232"/>
      <c r="BP80" s="232"/>
      <c r="BQ80" s="229">
        <v>74</v>
      </c>
      <c r="BR80" s="234"/>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1"/>
    </row>
    <row r="81" spans="1:131" ht="26.25" customHeight="1" x14ac:dyDescent="0.2">
      <c r="A81" s="229">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32"/>
      <c r="BF81" s="232"/>
      <c r="BG81" s="232"/>
      <c r="BH81" s="232"/>
      <c r="BI81" s="232"/>
      <c r="BJ81" s="232"/>
      <c r="BK81" s="232"/>
      <c r="BL81" s="232"/>
      <c r="BM81" s="232"/>
      <c r="BN81" s="232"/>
      <c r="BO81" s="232"/>
      <c r="BP81" s="232"/>
      <c r="BQ81" s="229">
        <v>75</v>
      </c>
      <c r="BR81" s="234"/>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1"/>
    </row>
    <row r="82" spans="1:131" ht="26.25" customHeight="1" x14ac:dyDescent="0.2">
      <c r="A82" s="229">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2"/>
      <c r="BF82" s="232"/>
      <c r="BG82" s="232"/>
      <c r="BH82" s="232"/>
      <c r="BI82" s="232"/>
      <c r="BJ82" s="232"/>
      <c r="BK82" s="232"/>
      <c r="BL82" s="232"/>
      <c r="BM82" s="232"/>
      <c r="BN82" s="232"/>
      <c r="BO82" s="232"/>
      <c r="BP82" s="232"/>
      <c r="BQ82" s="229">
        <v>76</v>
      </c>
      <c r="BR82" s="234"/>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1"/>
    </row>
    <row r="83" spans="1:131" ht="26.25" customHeight="1" x14ac:dyDescent="0.2">
      <c r="A83" s="229">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2"/>
      <c r="BF83" s="232"/>
      <c r="BG83" s="232"/>
      <c r="BH83" s="232"/>
      <c r="BI83" s="232"/>
      <c r="BJ83" s="232"/>
      <c r="BK83" s="232"/>
      <c r="BL83" s="232"/>
      <c r="BM83" s="232"/>
      <c r="BN83" s="232"/>
      <c r="BO83" s="232"/>
      <c r="BP83" s="232"/>
      <c r="BQ83" s="229">
        <v>77</v>
      </c>
      <c r="BR83" s="234"/>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1"/>
    </row>
    <row r="84" spans="1:131" ht="26.25" customHeight="1" x14ac:dyDescent="0.2">
      <c r="A84" s="229">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2"/>
      <c r="BF84" s="232"/>
      <c r="BG84" s="232"/>
      <c r="BH84" s="232"/>
      <c r="BI84" s="232"/>
      <c r="BJ84" s="232"/>
      <c r="BK84" s="232"/>
      <c r="BL84" s="232"/>
      <c r="BM84" s="232"/>
      <c r="BN84" s="232"/>
      <c r="BO84" s="232"/>
      <c r="BP84" s="232"/>
      <c r="BQ84" s="229">
        <v>78</v>
      </c>
      <c r="BR84" s="234"/>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1"/>
    </row>
    <row r="85" spans="1:131" ht="26.25" customHeight="1" x14ac:dyDescent="0.2">
      <c r="A85" s="229">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2"/>
      <c r="BF85" s="232"/>
      <c r="BG85" s="232"/>
      <c r="BH85" s="232"/>
      <c r="BI85" s="232"/>
      <c r="BJ85" s="232"/>
      <c r="BK85" s="232"/>
      <c r="BL85" s="232"/>
      <c r="BM85" s="232"/>
      <c r="BN85" s="232"/>
      <c r="BO85" s="232"/>
      <c r="BP85" s="232"/>
      <c r="BQ85" s="229">
        <v>79</v>
      </c>
      <c r="BR85" s="234"/>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1"/>
    </row>
    <row r="86" spans="1:131" ht="26.25" customHeight="1" x14ac:dyDescent="0.2">
      <c r="A86" s="229">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2"/>
      <c r="BF86" s="232"/>
      <c r="BG86" s="232"/>
      <c r="BH86" s="232"/>
      <c r="BI86" s="232"/>
      <c r="BJ86" s="232"/>
      <c r="BK86" s="232"/>
      <c r="BL86" s="232"/>
      <c r="BM86" s="232"/>
      <c r="BN86" s="232"/>
      <c r="BO86" s="232"/>
      <c r="BP86" s="232"/>
      <c r="BQ86" s="229">
        <v>80</v>
      </c>
      <c r="BR86" s="234"/>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1"/>
    </row>
    <row r="87" spans="1:131" ht="26.25" customHeight="1" x14ac:dyDescent="0.2">
      <c r="A87" s="235">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2"/>
      <c r="BF87" s="232"/>
      <c r="BG87" s="232"/>
      <c r="BH87" s="232"/>
      <c r="BI87" s="232"/>
      <c r="BJ87" s="232"/>
      <c r="BK87" s="232"/>
      <c r="BL87" s="232"/>
      <c r="BM87" s="232"/>
      <c r="BN87" s="232"/>
      <c r="BO87" s="232"/>
      <c r="BP87" s="232"/>
      <c r="BQ87" s="229">
        <v>81</v>
      </c>
      <c r="BR87" s="234"/>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1"/>
    </row>
    <row r="88" spans="1:131" ht="26.25" customHeight="1" thickBot="1" x14ac:dyDescent="0.25">
      <c r="A88" s="231" t="s">
        <v>379</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29063</v>
      </c>
      <c r="AG88" s="880"/>
      <c r="AH88" s="880"/>
      <c r="AI88" s="880"/>
      <c r="AJ88" s="880"/>
      <c r="AK88" s="877"/>
      <c r="AL88" s="877"/>
      <c r="AM88" s="877"/>
      <c r="AN88" s="877"/>
      <c r="AO88" s="877"/>
      <c r="AP88" s="880">
        <v>23551</v>
      </c>
      <c r="AQ88" s="880"/>
      <c r="AR88" s="880"/>
      <c r="AS88" s="880"/>
      <c r="AT88" s="880"/>
      <c r="AU88" s="880">
        <v>3014</v>
      </c>
      <c r="AV88" s="880"/>
      <c r="AW88" s="880"/>
      <c r="AX88" s="880"/>
      <c r="AY88" s="880"/>
      <c r="AZ88" s="885"/>
      <c r="BA88" s="885"/>
      <c r="BB88" s="885"/>
      <c r="BC88" s="885"/>
      <c r="BD88" s="886"/>
      <c r="BE88" s="232"/>
      <c r="BF88" s="232"/>
      <c r="BG88" s="232"/>
      <c r="BH88" s="232"/>
      <c r="BI88" s="232"/>
      <c r="BJ88" s="232"/>
      <c r="BK88" s="232"/>
      <c r="BL88" s="232"/>
      <c r="BM88" s="232"/>
      <c r="BN88" s="232"/>
      <c r="BO88" s="232"/>
      <c r="BP88" s="232"/>
      <c r="BQ88" s="229">
        <v>82</v>
      </c>
      <c r="BR88" s="234"/>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379</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406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407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1"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21"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1863545</v>
      </c>
      <c r="AB110" s="936"/>
      <c r="AC110" s="936"/>
      <c r="AD110" s="936"/>
      <c r="AE110" s="937"/>
      <c r="AF110" s="938">
        <v>2004237</v>
      </c>
      <c r="AG110" s="936"/>
      <c r="AH110" s="936"/>
      <c r="AI110" s="936"/>
      <c r="AJ110" s="937"/>
      <c r="AK110" s="938">
        <v>2105723</v>
      </c>
      <c r="AL110" s="936"/>
      <c r="AM110" s="936"/>
      <c r="AN110" s="936"/>
      <c r="AO110" s="937"/>
      <c r="AP110" s="939">
        <v>13.7</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20556951</v>
      </c>
      <c r="BR110" s="967"/>
      <c r="BS110" s="967"/>
      <c r="BT110" s="967"/>
      <c r="BU110" s="967"/>
      <c r="BV110" s="967">
        <v>19378391</v>
      </c>
      <c r="BW110" s="967"/>
      <c r="BX110" s="967"/>
      <c r="BY110" s="967"/>
      <c r="BZ110" s="967"/>
      <c r="CA110" s="967">
        <v>18574165</v>
      </c>
      <c r="CB110" s="967"/>
      <c r="CC110" s="967"/>
      <c r="CD110" s="967"/>
      <c r="CE110" s="967"/>
      <c r="CF110" s="980">
        <v>120.7</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21"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21"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3802246</v>
      </c>
      <c r="BR112" s="962"/>
      <c r="BS112" s="962"/>
      <c r="BT112" s="962"/>
      <c r="BU112" s="962"/>
      <c r="BV112" s="962">
        <v>3565304</v>
      </c>
      <c r="BW112" s="962"/>
      <c r="BX112" s="962"/>
      <c r="BY112" s="962"/>
      <c r="BZ112" s="962"/>
      <c r="CA112" s="962">
        <v>3586678</v>
      </c>
      <c r="CB112" s="962"/>
      <c r="CC112" s="962"/>
      <c r="CD112" s="962"/>
      <c r="CE112" s="962"/>
      <c r="CF112" s="956">
        <v>23.3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21"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228439</v>
      </c>
      <c r="AB113" s="974"/>
      <c r="AC113" s="974"/>
      <c r="AD113" s="974"/>
      <c r="AE113" s="975"/>
      <c r="AF113" s="976">
        <v>192375</v>
      </c>
      <c r="AG113" s="974"/>
      <c r="AH113" s="974"/>
      <c r="AI113" s="974"/>
      <c r="AJ113" s="975"/>
      <c r="AK113" s="976">
        <v>205167</v>
      </c>
      <c r="AL113" s="974"/>
      <c r="AM113" s="974"/>
      <c r="AN113" s="974"/>
      <c r="AO113" s="975"/>
      <c r="AP113" s="977">
        <v>1.3</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3879246</v>
      </c>
      <c r="BR113" s="962"/>
      <c r="BS113" s="962"/>
      <c r="BT113" s="962"/>
      <c r="BU113" s="962"/>
      <c r="BV113" s="962">
        <v>3839750</v>
      </c>
      <c r="BW113" s="962"/>
      <c r="BX113" s="962"/>
      <c r="BY113" s="962"/>
      <c r="BZ113" s="962"/>
      <c r="CA113" s="962">
        <v>3014394</v>
      </c>
      <c r="CB113" s="962"/>
      <c r="CC113" s="962"/>
      <c r="CD113" s="962"/>
      <c r="CE113" s="962"/>
      <c r="CF113" s="956">
        <v>19.600000000000001</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21"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119227</v>
      </c>
      <c r="AB114" s="995"/>
      <c r="AC114" s="995"/>
      <c r="AD114" s="995"/>
      <c r="AE114" s="996"/>
      <c r="AF114" s="997">
        <v>331129</v>
      </c>
      <c r="AG114" s="995"/>
      <c r="AH114" s="995"/>
      <c r="AI114" s="995"/>
      <c r="AJ114" s="996"/>
      <c r="AK114" s="997">
        <v>253824</v>
      </c>
      <c r="AL114" s="995"/>
      <c r="AM114" s="995"/>
      <c r="AN114" s="995"/>
      <c r="AO114" s="996"/>
      <c r="AP114" s="998">
        <v>1.6</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1525369</v>
      </c>
      <c r="BR114" s="962"/>
      <c r="BS114" s="962"/>
      <c r="BT114" s="962"/>
      <c r="BU114" s="962"/>
      <c r="BV114" s="962">
        <v>1140656</v>
      </c>
      <c r="BW114" s="962"/>
      <c r="BX114" s="962"/>
      <c r="BY114" s="962"/>
      <c r="BZ114" s="962"/>
      <c r="CA114" s="962">
        <v>860293</v>
      </c>
      <c r="CB114" s="962"/>
      <c r="CC114" s="962"/>
      <c r="CD114" s="962"/>
      <c r="CE114" s="962"/>
      <c r="CF114" s="956">
        <v>5.6</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21"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21"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21"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2211211</v>
      </c>
      <c r="AB117" s="1015"/>
      <c r="AC117" s="1015"/>
      <c r="AD117" s="1015"/>
      <c r="AE117" s="1016"/>
      <c r="AF117" s="1017">
        <v>2527741</v>
      </c>
      <c r="AG117" s="1015"/>
      <c r="AH117" s="1015"/>
      <c r="AI117" s="1015"/>
      <c r="AJ117" s="1016"/>
      <c r="AK117" s="1017">
        <v>2564714</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21"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21"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42" t="s">
        <v>178</v>
      </c>
      <c r="BA119" s="242"/>
      <c r="BB119" s="242"/>
      <c r="BC119" s="242"/>
      <c r="BD119" s="242"/>
      <c r="BE119" s="242"/>
      <c r="BF119" s="242"/>
      <c r="BG119" s="242"/>
      <c r="BH119" s="242"/>
      <c r="BI119" s="242"/>
      <c r="BJ119" s="242"/>
      <c r="BK119" s="242"/>
      <c r="BL119" s="242"/>
      <c r="BM119" s="242"/>
      <c r="BN119" s="242"/>
      <c r="BO119" s="1013" t="s">
        <v>443</v>
      </c>
      <c r="BP119" s="1041"/>
      <c r="BQ119" s="1035">
        <v>29763812</v>
      </c>
      <c r="BR119" s="1036"/>
      <c r="BS119" s="1036"/>
      <c r="BT119" s="1036"/>
      <c r="BU119" s="1036"/>
      <c r="BV119" s="1036">
        <v>27924101</v>
      </c>
      <c r="BW119" s="1036"/>
      <c r="BX119" s="1036"/>
      <c r="BY119" s="1036"/>
      <c r="BZ119" s="1036"/>
      <c r="CA119" s="1036">
        <v>26035530</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21"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5537561</v>
      </c>
      <c r="BR120" s="967"/>
      <c r="BS120" s="967"/>
      <c r="BT120" s="967"/>
      <c r="BU120" s="967"/>
      <c r="BV120" s="967">
        <v>5192847</v>
      </c>
      <c r="BW120" s="967"/>
      <c r="BX120" s="967"/>
      <c r="BY120" s="967"/>
      <c r="BZ120" s="967"/>
      <c r="CA120" s="967">
        <v>5233686</v>
      </c>
      <c r="CB120" s="967"/>
      <c r="CC120" s="967"/>
      <c r="CD120" s="967"/>
      <c r="CE120" s="967"/>
      <c r="CF120" s="980">
        <v>34</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3798647</v>
      </c>
      <c r="DH120" s="967"/>
      <c r="DI120" s="967"/>
      <c r="DJ120" s="967"/>
      <c r="DK120" s="967"/>
      <c r="DL120" s="967">
        <v>3562418</v>
      </c>
      <c r="DM120" s="967"/>
      <c r="DN120" s="967"/>
      <c r="DO120" s="967"/>
      <c r="DP120" s="967"/>
      <c r="DQ120" s="967">
        <v>3584100</v>
      </c>
      <c r="DR120" s="967"/>
      <c r="DS120" s="967"/>
      <c r="DT120" s="967"/>
      <c r="DU120" s="967"/>
      <c r="DV120" s="968">
        <v>23.3</v>
      </c>
      <c r="DW120" s="968"/>
      <c r="DX120" s="968"/>
      <c r="DY120" s="968"/>
      <c r="DZ120" s="969"/>
    </row>
    <row r="121" spans="1:130" s="221"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5942263</v>
      </c>
      <c r="BR121" s="962"/>
      <c r="BS121" s="962"/>
      <c r="BT121" s="962"/>
      <c r="BU121" s="962"/>
      <c r="BV121" s="962">
        <v>5913716</v>
      </c>
      <c r="BW121" s="962"/>
      <c r="BX121" s="962"/>
      <c r="BY121" s="962"/>
      <c r="BZ121" s="962"/>
      <c r="CA121" s="962">
        <v>6091563</v>
      </c>
      <c r="CB121" s="962"/>
      <c r="CC121" s="962"/>
      <c r="CD121" s="962"/>
      <c r="CE121" s="962"/>
      <c r="CF121" s="956">
        <v>39.6</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3599</v>
      </c>
      <c r="DH121" s="962"/>
      <c r="DI121" s="962"/>
      <c r="DJ121" s="962"/>
      <c r="DK121" s="962"/>
      <c r="DL121" s="962">
        <v>2886</v>
      </c>
      <c r="DM121" s="962"/>
      <c r="DN121" s="962"/>
      <c r="DO121" s="962"/>
      <c r="DP121" s="962"/>
      <c r="DQ121" s="962">
        <v>2578</v>
      </c>
      <c r="DR121" s="962"/>
      <c r="DS121" s="962"/>
      <c r="DT121" s="962"/>
      <c r="DU121" s="962"/>
      <c r="DV121" s="963">
        <v>0</v>
      </c>
      <c r="DW121" s="963"/>
      <c r="DX121" s="963"/>
      <c r="DY121" s="963"/>
      <c r="DZ121" s="964"/>
    </row>
    <row r="122" spans="1:130" s="221"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19791325</v>
      </c>
      <c r="BR122" s="1036"/>
      <c r="BS122" s="1036"/>
      <c r="BT122" s="1036"/>
      <c r="BU122" s="1036"/>
      <c r="BV122" s="1036">
        <v>19438648</v>
      </c>
      <c r="BW122" s="1036"/>
      <c r="BX122" s="1036"/>
      <c r="BY122" s="1036"/>
      <c r="BZ122" s="1036"/>
      <c r="CA122" s="1036">
        <v>18772811</v>
      </c>
      <c r="CB122" s="1036"/>
      <c r="CC122" s="1036"/>
      <c r="CD122" s="1036"/>
      <c r="CE122" s="1036"/>
      <c r="CF122" s="1053">
        <v>122</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21"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42" t="s">
        <v>178</v>
      </c>
      <c r="BA123" s="242"/>
      <c r="BB123" s="242"/>
      <c r="BC123" s="242"/>
      <c r="BD123" s="242"/>
      <c r="BE123" s="242"/>
      <c r="BF123" s="242"/>
      <c r="BG123" s="242"/>
      <c r="BH123" s="242"/>
      <c r="BI123" s="242"/>
      <c r="BJ123" s="242"/>
      <c r="BK123" s="242"/>
      <c r="BL123" s="242"/>
      <c r="BM123" s="242"/>
      <c r="BN123" s="242"/>
      <c r="BO123" s="1013" t="s">
        <v>451</v>
      </c>
      <c r="BP123" s="1041"/>
      <c r="BQ123" s="1099">
        <v>31271149</v>
      </c>
      <c r="BR123" s="1100"/>
      <c r="BS123" s="1100"/>
      <c r="BT123" s="1100"/>
      <c r="BU123" s="1100"/>
      <c r="BV123" s="1100">
        <v>30545211</v>
      </c>
      <c r="BW123" s="1100"/>
      <c r="BX123" s="1100"/>
      <c r="BY123" s="1100"/>
      <c r="BZ123" s="1100"/>
      <c r="CA123" s="1100">
        <v>30098060</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21"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21"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21"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21"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23"/>
      <c r="AV127" s="223"/>
      <c r="AW127" s="223"/>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23"/>
      <c r="CB127" s="223"/>
      <c r="CC127" s="223"/>
      <c r="CD127" s="246"/>
      <c r="CE127" s="246"/>
      <c r="CF127" s="246"/>
      <c r="CG127" s="223"/>
      <c r="CH127" s="223"/>
      <c r="CI127" s="223"/>
      <c r="CJ127" s="245"/>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21"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383846</v>
      </c>
      <c r="AB128" s="1082"/>
      <c r="AC128" s="1082"/>
      <c r="AD128" s="1082"/>
      <c r="AE128" s="1083"/>
      <c r="AF128" s="1084">
        <v>373578</v>
      </c>
      <c r="AG128" s="1082"/>
      <c r="AH128" s="1082"/>
      <c r="AI128" s="1082"/>
      <c r="AJ128" s="1083"/>
      <c r="AK128" s="1084">
        <v>442125</v>
      </c>
      <c r="AL128" s="1082"/>
      <c r="AM128" s="1082"/>
      <c r="AN128" s="1082"/>
      <c r="AO128" s="1083"/>
      <c r="AP128" s="1085"/>
      <c r="AQ128" s="1086"/>
      <c r="AR128" s="1086"/>
      <c r="AS128" s="1086"/>
      <c r="AT128" s="1087"/>
      <c r="AU128" s="223"/>
      <c r="AV128" s="223"/>
      <c r="AW128" s="223"/>
      <c r="AX128" s="932" t="s">
        <v>465</v>
      </c>
      <c r="AY128" s="933"/>
      <c r="AZ128" s="933"/>
      <c r="BA128" s="933"/>
      <c r="BB128" s="933"/>
      <c r="BC128" s="933"/>
      <c r="BD128" s="933"/>
      <c r="BE128" s="934"/>
      <c r="BF128" s="1088" t="s">
        <v>122</v>
      </c>
      <c r="BG128" s="1089"/>
      <c r="BH128" s="1089"/>
      <c r="BI128" s="1089"/>
      <c r="BJ128" s="1089"/>
      <c r="BK128" s="1089"/>
      <c r="BL128" s="1090"/>
      <c r="BM128" s="1088">
        <v>12.65</v>
      </c>
      <c r="BN128" s="1089"/>
      <c r="BO128" s="1089"/>
      <c r="BP128" s="1089"/>
      <c r="BQ128" s="1089"/>
      <c r="BR128" s="1089"/>
      <c r="BS128" s="1090"/>
      <c r="BT128" s="1088">
        <v>20</v>
      </c>
      <c r="BU128" s="1089"/>
      <c r="BV128" s="1089"/>
      <c r="BW128" s="1089"/>
      <c r="BX128" s="1089"/>
      <c r="BY128" s="1089"/>
      <c r="BZ128" s="1112"/>
      <c r="CA128" s="246"/>
      <c r="CB128" s="246"/>
      <c r="CC128" s="246"/>
      <c r="CD128" s="246"/>
      <c r="CE128" s="246"/>
      <c r="CF128" s="246"/>
      <c r="CG128" s="223"/>
      <c r="CH128" s="223"/>
      <c r="CI128" s="223"/>
      <c r="CJ128" s="245"/>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21"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16911268</v>
      </c>
      <c r="AB129" s="995"/>
      <c r="AC129" s="995"/>
      <c r="AD129" s="995"/>
      <c r="AE129" s="996"/>
      <c r="AF129" s="997">
        <v>16514243</v>
      </c>
      <c r="AG129" s="995"/>
      <c r="AH129" s="995"/>
      <c r="AI129" s="995"/>
      <c r="AJ129" s="996"/>
      <c r="AK129" s="997">
        <v>16878127</v>
      </c>
      <c r="AL129" s="995"/>
      <c r="AM129" s="995"/>
      <c r="AN129" s="995"/>
      <c r="AO129" s="996"/>
      <c r="AP129" s="1109"/>
      <c r="AQ129" s="1110"/>
      <c r="AR129" s="1110"/>
      <c r="AS129" s="1110"/>
      <c r="AT129" s="1111"/>
      <c r="AU129" s="224"/>
      <c r="AV129" s="224"/>
      <c r="AW129" s="224"/>
      <c r="AX129" s="1101" t="s">
        <v>468</v>
      </c>
      <c r="AY129" s="959"/>
      <c r="AZ129" s="959"/>
      <c r="BA129" s="959"/>
      <c r="BB129" s="959"/>
      <c r="BC129" s="959"/>
      <c r="BD129" s="959"/>
      <c r="BE129" s="960"/>
      <c r="BF129" s="1102" t="s">
        <v>122</v>
      </c>
      <c r="BG129" s="1103"/>
      <c r="BH129" s="1103"/>
      <c r="BI129" s="1103"/>
      <c r="BJ129" s="1103"/>
      <c r="BK129" s="1103"/>
      <c r="BL129" s="1104"/>
      <c r="BM129" s="1102">
        <v>17.649999999999999</v>
      </c>
      <c r="BN129" s="1103"/>
      <c r="BO129" s="1103"/>
      <c r="BP129" s="1103"/>
      <c r="BQ129" s="1103"/>
      <c r="BR129" s="1103"/>
      <c r="BS129" s="1104"/>
      <c r="BT129" s="1102">
        <v>30</v>
      </c>
      <c r="BU129" s="1103"/>
      <c r="BV129" s="1103"/>
      <c r="BW129" s="1103"/>
      <c r="BX129" s="1103"/>
      <c r="BY129" s="1103"/>
      <c r="BZ129" s="11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1468004</v>
      </c>
      <c r="AB130" s="995"/>
      <c r="AC130" s="995"/>
      <c r="AD130" s="995"/>
      <c r="AE130" s="996"/>
      <c r="AF130" s="997">
        <v>1472528</v>
      </c>
      <c r="AG130" s="995"/>
      <c r="AH130" s="995"/>
      <c r="AI130" s="995"/>
      <c r="AJ130" s="996"/>
      <c r="AK130" s="997">
        <v>1485872</v>
      </c>
      <c r="AL130" s="995"/>
      <c r="AM130" s="995"/>
      <c r="AN130" s="995"/>
      <c r="AO130" s="996"/>
      <c r="AP130" s="1109"/>
      <c r="AQ130" s="1110"/>
      <c r="AR130" s="1110"/>
      <c r="AS130" s="1110"/>
      <c r="AT130" s="1111"/>
      <c r="AU130" s="224"/>
      <c r="AV130" s="224"/>
      <c r="AW130" s="224"/>
      <c r="AX130" s="1101" t="s">
        <v>471</v>
      </c>
      <c r="AY130" s="959"/>
      <c r="AZ130" s="959"/>
      <c r="BA130" s="959"/>
      <c r="BB130" s="959"/>
      <c r="BC130" s="959"/>
      <c r="BD130" s="959"/>
      <c r="BE130" s="960"/>
      <c r="BF130" s="1137">
        <v>3.6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15443264</v>
      </c>
      <c r="AB131" s="1022"/>
      <c r="AC131" s="1022"/>
      <c r="AD131" s="1022"/>
      <c r="AE131" s="1023"/>
      <c r="AF131" s="1021">
        <v>15041715</v>
      </c>
      <c r="AG131" s="1022"/>
      <c r="AH131" s="1022"/>
      <c r="AI131" s="1022"/>
      <c r="AJ131" s="1023"/>
      <c r="AK131" s="1021">
        <v>15392255</v>
      </c>
      <c r="AL131" s="1022"/>
      <c r="AM131" s="1022"/>
      <c r="AN131" s="1022"/>
      <c r="AO131" s="1023"/>
      <c r="AP131" s="1146"/>
      <c r="AQ131" s="1147"/>
      <c r="AR131" s="1147"/>
      <c r="AS131" s="1147"/>
      <c r="AT131" s="1148"/>
      <c r="AU131" s="224"/>
      <c r="AV131" s="224"/>
      <c r="AW131" s="224"/>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2.3269756959999999</v>
      </c>
      <c r="AB132" s="1133"/>
      <c r="AC132" s="1133"/>
      <c r="AD132" s="1133"/>
      <c r="AE132" s="1134"/>
      <c r="AF132" s="1135">
        <v>4.5316308679999997</v>
      </c>
      <c r="AG132" s="1133"/>
      <c r="AH132" s="1133"/>
      <c r="AI132" s="1133"/>
      <c r="AJ132" s="1134"/>
      <c r="AK132" s="1135">
        <v>4.1366063649999996</v>
      </c>
      <c r="AL132" s="1133"/>
      <c r="AM132" s="1133"/>
      <c r="AN132" s="1133"/>
      <c r="AO132" s="1134"/>
      <c r="AP132" s="1037"/>
      <c r="AQ132" s="1038"/>
      <c r="AR132" s="1038"/>
      <c r="AS132" s="1038"/>
      <c r="AT132" s="113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3.3</v>
      </c>
      <c r="AB133" s="1116"/>
      <c r="AC133" s="1116"/>
      <c r="AD133" s="1116"/>
      <c r="AE133" s="1117"/>
      <c r="AF133" s="1115">
        <v>3.6</v>
      </c>
      <c r="AG133" s="1116"/>
      <c r="AH133" s="1116"/>
      <c r="AI133" s="1116"/>
      <c r="AJ133" s="1117"/>
      <c r="AK133" s="1115">
        <v>3.6</v>
      </c>
      <c r="AL133" s="1116"/>
      <c r="AM133" s="1116"/>
      <c r="AN133" s="1116"/>
      <c r="AO133" s="1117"/>
      <c r="AP133" s="1064"/>
      <c r="AQ133" s="1065"/>
      <c r="AR133" s="1065"/>
      <c r="AS133" s="1065"/>
      <c r="AT133" s="111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l0M47jGbHVTP8+ovaklcbTL30/1omuzrzQj+MlgcZ2NgPEXNh/8tdwc3C+oRG7vZwsI/JmFS6l71aRqR3TuTow==" saltValue="NlAaeNF+PXdssjZv7osU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1" customWidth="1"/>
    <col min="121" max="121" width="0" style="250" hidden="1" customWidth="1"/>
    <col min="122" max="16384" width="9" style="250" hidden="1"/>
  </cols>
  <sheetData>
    <row r="1" spans="1:120" ht="13"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0"/>
    </row>
    <row r="17" spans="119:120" ht="13" x14ac:dyDescent="0.2">
      <c r="DP17" s="250"/>
    </row>
    <row r="18" spans="119:120" ht="13" x14ac:dyDescent="0.2"/>
    <row r="19" spans="119:120" ht="13" x14ac:dyDescent="0.2"/>
    <row r="20" spans="119:120" ht="13" x14ac:dyDescent="0.2">
      <c r="DO20" s="250"/>
      <c r="DP20" s="250"/>
    </row>
    <row r="21" spans="119:120" ht="13" x14ac:dyDescent="0.2">
      <c r="DP21" s="250"/>
    </row>
    <row r="22" spans="119:120" ht="13" x14ac:dyDescent="0.2"/>
    <row r="23" spans="119:120" ht="13" x14ac:dyDescent="0.2">
      <c r="DO23" s="250"/>
      <c r="DP23" s="250"/>
    </row>
    <row r="24" spans="119:120" ht="13" x14ac:dyDescent="0.2">
      <c r="DP24" s="250"/>
    </row>
    <row r="25" spans="119:120" ht="13" x14ac:dyDescent="0.2">
      <c r="DP25" s="250"/>
    </row>
    <row r="26" spans="119:120" ht="13" x14ac:dyDescent="0.2">
      <c r="DO26" s="250"/>
      <c r="DP26" s="250"/>
    </row>
    <row r="27" spans="119:120" ht="13" x14ac:dyDescent="0.2"/>
    <row r="28" spans="119:120" ht="13" x14ac:dyDescent="0.2">
      <c r="DO28" s="250"/>
      <c r="DP28" s="250"/>
    </row>
    <row r="29" spans="119:120" ht="13" x14ac:dyDescent="0.2">
      <c r="DP29" s="250"/>
    </row>
    <row r="30" spans="119:120" ht="13" x14ac:dyDescent="0.2"/>
    <row r="31" spans="119:120" ht="13" x14ac:dyDescent="0.2">
      <c r="DO31" s="250"/>
      <c r="DP31" s="250"/>
    </row>
    <row r="32" spans="119:120" ht="13" x14ac:dyDescent="0.2"/>
    <row r="33" spans="98:120" ht="13" x14ac:dyDescent="0.2">
      <c r="DO33" s="250"/>
      <c r="DP33" s="250"/>
    </row>
    <row r="34" spans="98:120" ht="13" x14ac:dyDescent="0.2">
      <c r="DM34" s="250"/>
    </row>
    <row r="35" spans="98:120" ht="13" x14ac:dyDescent="0.2">
      <c r="CT35" s="250"/>
      <c r="CU35" s="250"/>
      <c r="CV35" s="250"/>
      <c r="CY35" s="250"/>
      <c r="CZ35" s="250"/>
      <c r="DA35" s="250"/>
      <c r="DD35" s="250"/>
      <c r="DE35" s="250"/>
      <c r="DF35" s="250"/>
      <c r="DI35" s="250"/>
      <c r="DJ35" s="250"/>
      <c r="DK35" s="250"/>
      <c r="DM35" s="250"/>
      <c r="DN35" s="250"/>
      <c r="DO35" s="250"/>
      <c r="DP35" s="250"/>
    </row>
    <row r="36" spans="98:120" ht="13" x14ac:dyDescent="0.2"/>
    <row r="37" spans="98:120" ht="13" x14ac:dyDescent="0.2">
      <c r="CW37" s="250"/>
      <c r="DB37" s="250"/>
      <c r="DG37" s="250"/>
      <c r="DL37" s="250"/>
      <c r="DP37" s="250"/>
    </row>
    <row r="38" spans="98:120" ht="13"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0"/>
      <c r="DO49" s="250"/>
      <c r="DP49" s="25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0"/>
      <c r="CS63" s="250"/>
      <c r="CX63" s="250"/>
      <c r="DC63" s="250"/>
      <c r="DH63" s="250"/>
    </row>
    <row r="64" spans="22:120" ht="13" x14ac:dyDescent="0.2">
      <c r="V64" s="250"/>
    </row>
    <row r="65" spans="15:120" ht="13"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x14ac:dyDescent="0.2">
      <c r="Q66" s="250"/>
      <c r="S66" s="250"/>
      <c r="U66" s="250"/>
      <c r="DM66" s="250"/>
    </row>
    <row r="67" spans="15:120" ht="13"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x14ac:dyDescent="0.2"/>
    <row r="69" spans="15:120" ht="13" x14ac:dyDescent="0.2"/>
    <row r="70" spans="15:120" ht="13" x14ac:dyDescent="0.2"/>
    <row r="71" spans="15:120" ht="13" x14ac:dyDescent="0.2"/>
    <row r="72" spans="15:120" ht="13" x14ac:dyDescent="0.2">
      <c r="DP72" s="250"/>
    </row>
    <row r="73" spans="15:120" ht="13" x14ac:dyDescent="0.2">
      <c r="DP73" s="25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0"/>
      <c r="CX96" s="250"/>
      <c r="DC96" s="250"/>
      <c r="DH96" s="250"/>
    </row>
    <row r="97" spans="24:120" ht="13" x14ac:dyDescent="0.2">
      <c r="CS97" s="250"/>
      <c r="CX97" s="250"/>
      <c r="DC97" s="250"/>
      <c r="DH97" s="250"/>
      <c r="DP97" s="251" t="s">
        <v>477</v>
      </c>
    </row>
    <row r="98" spans="24:120" ht="13" hidden="1" x14ac:dyDescent="0.2">
      <c r="CS98" s="250"/>
      <c r="CX98" s="250"/>
      <c r="DC98" s="250"/>
      <c r="DH98" s="250"/>
    </row>
    <row r="99" spans="24:120" ht="13"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 hidden="1" x14ac:dyDescent="0.2">
      <c r="CT103" s="250"/>
      <c r="CV103" s="250"/>
      <c r="CW103" s="250"/>
      <c r="CY103" s="250"/>
      <c r="DA103" s="250"/>
      <c r="DB103" s="250"/>
      <c r="DD103" s="250"/>
      <c r="DF103" s="250"/>
      <c r="DG103" s="250"/>
      <c r="DI103" s="250"/>
      <c r="DK103" s="250"/>
      <c r="DL103" s="250"/>
      <c r="DM103" s="250"/>
      <c r="DN103" s="250"/>
      <c r="DO103" s="250"/>
      <c r="DP103" s="250"/>
    </row>
    <row r="104" spans="24:120" ht="13"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q6DpkMxfDkkLGwdSk44xsZk3I8OpNhffJexpvdgKorM7/JNdmjPPJ8PrrlKU7hTdZO19coyNyZZeeVwMqtCEXg==" saltValue="sR3dK1WG3vteOqHExCdL2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showGridLines="0" zoomScaleNormal="100" zoomScaleSheetLayoutView="55" workbookViewId="0"/>
  </sheetViews>
  <sheetFormatPr defaultColWidth="0" defaultRowHeight="13.5" customHeight="1" zeroHeight="1" x14ac:dyDescent="0.2"/>
  <cols>
    <col min="1" max="116" width="2.6328125" style="251" customWidth="1"/>
    <col min="117" max="16384" width="9" style="250" hidden="1"/>
  </cols>
  <sheetData>
    <row r="1" spans="2:116" ht="13"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x14ac:dyDescent="0.2"/>
    <row r="3" spans="2:116" ht="13" x14ac:dyDescent="0.2"/>
    <row r="4" spans="2:116" ht="13"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x14ac:dyDescent="0.2"/>
    <row r="20" spans="9:116" ht="13" x14ac:dyDescent="0.2"/>
    <row r="21" spans="9:116" ht="13" x14ac:dyDescent="0.2">
      <c r="DL21" s="250"/>
    </row>
    <row r="22" spans="9:116" ht="13" x14ac:dyDescent="0.2">
      <c r="DI22" s="250"/>
      <c r="DJ22" s="250"/>
      <c r="DK22" s="250"/>
      <c r="DL22" s="250"/>
    </row>
    <row r="23" spans="9:116" ht="13" x14ac:dyDescent="0.2">
      <c r="CY23" s="250"/>
      <c r="CZ23" s="250"/>
      <c r="DA23" s="250"/>
      <c r="DB23" s="250"/>
      <c r="DC23" s="250"/>
      <c r="DD23" s="250"/>
      <c r="DE23" s="250"/>
      <c r="DF23" s="250"/>
      <c r="DG23" s="250"/>
      <c r="DH23" s="250"/>
      <c r="DI23" s="250"/>
      <c r="DJ23" s="250"/>
      <c r="DK23" s="250"/>
      <c r="DL23" s="25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0"/>
      <c r="DA35" s="250"/>
      <c r="DB35" s="250"/>
      <c r="DC35" s="250"/>
      <c r="DD35" s="250"/>
      <c r="DE35" s="250"/>
      <c r="DF35" s="250"/>
      <c r="DG35" s="250"/>
      <c r="DH35" s="250"/>
      <c r="DI35" s="250"/>
      <c r="DJ35" s="250"/>
      <c r="DK35" s="250"/>
      <c r="DL35" s="250"/>
    </row>
    <row r="36" spans="15:116" ht="13" x14ac:dyDescent="0.2"/>
    <row r="37" spans="15:116" ht="13" x14ac:dyDescent="0.2">
      <c r="DL37" s="250"/>
    </row>
    <row r="38" spans="15:116" ht="13" x14ac:dyDescent="0.2">
      <c r="DI38" s="250"/>
      <c r="DJ38" s="250"/>
      <c r="DK38" s="250"/>
      <c r="DL38" s="250"/>
    </row>
    <row r="39" spans="15:116" ht="13" x14ac:dyDescent="0.2"/>
    <row r="40" spans="15:116" ht="13" x14ac:dyDescent="0.2"/>
    <row r="41" spans="15:116" ht="13" x14ac:dyDescent="0.2"/>
    <row r="42" spans="15:116" ht="13" x14ac:dyDescent="0.2"/>
    <row r="43" spans="15:116" ht="13"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x14ac:dyDescent="0.2">
      <c r="DL44" s="250"/>
    </row>
    <row r="45" spans="15:116" ht="13" x14ac:dyDescent="0.2"/>
    <row r="46" spans="15:116" ht="13" x14ac:dyDescent="0.2">
      <c r="DA46" s="250"/>
      <c r="DB46" s="250"/>
      <c r="DC46" s="250"/>
      <c r="DD46" s="250"/>
      <c r="DE46" s="250"/>
      <c r="DF46" s="250"/>
      <c r="DG46" s="250"/>
      <c r="DH46" s="250"/>
      <c r="DI46" s="250"/>
      <c r="DJ46" s="250"/>
      <c r="DK46" s="250"/>
      <c r="DL46" s="250"/>
    </row>
    <row r="47" spans="15:116" ht="13" x14ac:dyDescent="0.2"/>
    <row r="48" spans="15:116" ht="13" x14ac:dyDescent="0.2"/>
    <row r="49" spans="104:116" ht="13" x14ac:dyDescent="0.2"/>
    <row r="50" spans="104:116" ht="13" x14ac:dyDescent="0.2">
      <c r="CZ50" s="250"/>
      <c r="DA50" s="250"/>
      <c r="DB50" s="250"/>
      <c r="DC50" s="250"/>
      <c r="DD50" s="250"/>
      <c r="DE50" s="250"/>
      <c r="DF50" s="250"/>
      <c r="DG50" s="250"/>
      <c r="DH50" s="250"/>
      <c r="DI50" s="250"/>
      <c r="DJ50" s="250"/>
      <c r="DK50" s="250"/>
      <c r="DL50" s="250"/>
    </row>
    <row r="51" spans="104:116" ht="13" x14ac:dyDescent="0.2"/>
    <row r="52" spans="104:116" ht="13" x14ac:dyDescent="0.2"/>
    <row r="53" spans="104:116" ht="13" x14ac:dyDescent="0.2">
      <c r="DL53" s="25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0"/>
      <c r="DD67" s="250"/>
      <c r="DE67" s="250"/>
      <c r="DF67" s="250"/>
      <c r="DG67" s="250"/>
      <c r="DH67" s="250"/>
      <c r="DI67" s="250"/>
      <c r="DJ67" s="250"/>
      <c r="DK67" s="250"/>
      <c r="DL67" s="25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x2dj/aUZXlOGDSOsT7TA+TbwhQ2RimCnzvlWyo4IbPQRNtL8zjnQI3u9V80krGMc6PKDE10ux1clNT0FLsKQ==" saltValue="wQ/Ps4EhV1XokFCXwSUe1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showGridLines="0" view="pageBreakPreview" zoomScaleSheetLayoutView="100" workbookViewId="0"/>
  </sheetViews>
  <sheetFormatPr defaultColWidth="0" defaultRowHeight="13.5" customHeight="1" zeroHeight="1" x14ac:dyDescent="0.2"/>
  <cols>
    <col min="1" max="36" width="2.453125" style="252" customWidth="1"/>
    <col min="37" max="44" width="17" style="252" customWidth="1"/>
    <col min="45" max="45" width="6.08984375" style="259" customWidth="1"/>
    <col min="46" max="46" width="3" style="257" customWidth="1"/>
    <col min="47" max="47" width="19.08984375" style="252" hidden="1" customWidth="1"/>
    <col min="48" max="52" width="12.6328125" style="252" hidden="1" customWidth="1"/>
    <col min="53" max="16384" width="8.6328125" style="252" hidden="1"/>
  </cols>
  <sheetData>
    <row r="1" spans="1:46" ht="13" x14ac:dyDescent="0.2">
      <c r="AS1" s="253"/>
      <c r="AT1" s="253"/>
    </row>
    <row r="2" spans="1:46" ht="13" x14ac:dyDescent="0.2">
      <c r="AS2" s="253"/>
      <c r="AT2" s="253"/>
    </row>
    <row r="3" spans="1:46" ht="13" x14ac:dyDescent="0.2">
      <c r="AS3" s="253"/>
      <c r="AT3" s="253"/>
    </row>
    <row r="4" spans="1:46" ht="13" x14ac:dyDescent="0.2">
      <c r="AS4" s="253"/>
      <c r="AT4" s="253"/>
    </row>
    <row r="5" spans="1:46" ht="16.5" x14ac:dyDescent="0.2">
      <c r="A5" s="254" t="s">
        <v>478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479</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480</v>
      </c>
      <c r="AP7" s="263"/>
      <c r="AQ7" s="264" t="s">
        <v>481</v>
      </c>
      <c r="AR7" s="265"/>
    </row>
    <row r="8" spans="1:46" ht="13"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482</v>
      </c>
      <c r="AQ8" s="270" t="s">
        <v>483</v>
      </c>
      <c r="AR8" s="271" t="s">
        <v>484</v>
      </c>
    </row>
    <row r="9" spans="1:46" ht="13"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52" t="s">
        <v>485</v>
      </c>
      <c r="AL9" s="1153"/>
      <c r="AM9" s="1153"/>
      <c r="AN9" s="1154"/>
      <c r="AO9" s="272">
        <v>5675317</v>
      </c>
      <c r="AP9" s="272">
        <v>67606</v>
      </c>
      <c r="AQ9" s="273">
        <v>66486</v>
      </c>
      <c r="AR9" s="274">
        <v>1.7</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52" t="s">
        <v>486</v>
      </c>
      <c r="AL10" s="1153"/>
      <c r="AM10" s="1153"/>
      <c r="AN10" s="1154"/>
      <c r="AO10" s="275">
        <v>133228</v>
      </c>
      <c r="AP10" s="275">
        <v>1587</v>
      </c>
      <c r="AQ10" s="276">
        <v>6147</v>
      </c>
      <c r="AR10" s="277">
        <v>-74.2</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52" t="s">
        <v>487</v>
      </c>
      <c r="AL11" s="1153"/>
      <c r="AM11" s="1153"/>
      <c r="AN11" s="1154"/>
      <c r="AO11" s="275" t="s">
        <v>488</v>
      </c>
      <c r="AP11" s="275" t="s">
        <v>488</v>
      </c>
      <c r="AQ11" s="276">
        <v>1219</v>
      </c>
      <c r="AR11" s="277" t="s">
        <v>488</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52" t="s">
        <v>489</v>
      </c>
      <c r="AL12" s="1153"/>
      <c r="AM12" s="1153"/>
      <c r="AN12" s="1154"/>
      <c r="AO12" s="275" t="s">
        <v>488</v>
      </c>
      <c r="AP12" s="275" t="s">
        <v>488</v>
      </c>
      <c r="AQ12" s="276">
        <v>9</v>
      </c>
      <c r="AR12" s="277" t="s">
        <v>488</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52" t="s">
        <v>490</v>
      </c>
      <c r="AL13" s="1153"/>
      <c r="AM13" s="1153"/>
      <c r="AN13" s="1154"/>
      <c r="AO13" s="275">
        <v>91554</v>
      </c>
      <c r="AP13" s="275">
        <v>1091</v>
      </c>
      <c r="AQ13" s="276">
        <v>2955</v>
      </c>
      <c r="AR13" s="277">
        <v>-63.1</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52" t="s">
        <v>491</v>
      </c>
      <c r="AL14" s="1153"/>
      <c r="AM14" s="1153"/>
      <c r="AN14" s="1154"/>
      <c r="AO14" s="275">
        <v>116175</v>
      </c>
      <c r="AP14" s="275">
        <v>1384</v>
      </c>
      <c r="AQ14" s="276">
        <v>1434</v>
      </c>
      <c r="AR14" s="277">
        <v>-3.5</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5" t="s">
        <v>492</v>
      </c>
      <c r="AL15" s="1156"/>
      <c r="AM15" s="1156"/>
      <c r="AN15" s="1157"/>
      <c r="AO15" s="275">
        <v>-358755</v>
      </c>
      <c r="AP15" s="275">
        <v>-4274</v>
      </c>
      <c r="AQ15" s="276">
        <v>-3102</v>
      </c>
      <c r="AR15" s="277">
        <v>37.799999999999997</v>
      </c>
    </row>
    <row r="16" spans="1:46" ht="13"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5" t="s">
        <v>178</v>
      </c>
      <c r="AL16" s="1156"/>
      <c r="AM16" s="1156"/>
      <c r="AN16" s="1157"/>
      <c r="AO16" s="275">
        <v>5657519</v>
      </c>
      <c r="AP16" s="275">
        <v>67394</v>
      </c>
      <c r="AQ16" s="276">
        <v>75147</v>
      </c>
      <c r="AR16" s="277">
        <v>-10.3</v>
      </c>
    </row>
    <row r="17" spans="1:46" ht="13"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493</v>
      </c>
      <c r="AL19" s="253"/>
      <c r="AM19" s="253"/>
      <c r="AN19" s="253"/>
      <c r="AO19" s="253"/>
      <c r="AP19" s="253"/>
      <c r="AQ19" s="253"/>
      <c r="AR19" s="253"/>
    </row>
    <row r="20" spans="1:46" ht="13"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494</v>
      </c>
      <c r="AP20" s="284" t="s">
        <v>495</v>
      </c>
      <c r="AQ20" s="285" t="s">
        <v>496</v>
      </c>
      <c r="AR20" s="286"/>
    </row>
    <row r="21" spans="1:46" s="292" customFormat="1" ht="13"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8" t="s">
        <v>497</v>
      </c>
      <c r="AL21" s="1159"/>
      <c r="AM21" s="1159"/>
      <c r="AN21" s="1160"/>
      <c r="AO21" s="288">
        <v>7.11</v>
      </c>
      <c r="AP21" s="289">
        <v>6.62</v>
      </c>
      <c r="AQ21" s="290">
        <v>0.49</v>
      </c>
      <c r="AR21" s="258"/>
      <c r="AS21" s="291"/>
      <c r="AT21" s="287"/>
    </row>
    <row r="22" spans="1:46" s="292" customFormat="1" ht="13"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8" t="s">
        <v>498</v>
      </c>
      <c r="AL22" s="1159"/>
      <c r="AM22" s="1159"/>
      <c r="AN22" s="1160"/>
      <c r="AO22" s="293">
        <v>98.3</v>
      </c>
      <c r="AP22" s="294">
        <v>98.3</v>
      </c>
      <c r="AQ22" s="295">
        <v>0</v>
      </c>
      <c r="AR22" s="279"/>
      <c r="AS22" s="291"/>
      <c r="AT22" s="287"/>
    </row>
    <row r="23" spans="1:46" s="292" customFormat="1" ht="13"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58"/>
    </row>
    <row r="27" spans="1:46" ht="13" x14ac:dyDescent="0.2">
      <c r="A27" s="300"/>
      <c r="AO27" s="253"/>
      <c r="AP27" s="253"/>
      <c r="AQ27" s="253"/>
      <c r="AR27" s="253"/>
      <c r="AS27" s="253"/>
      <c r="AT27" s="253"/>
    </row>
    <row r="28" spans="1:46" ht="16.5" x14ac:dyDescent="0.2">
      <c r="A28" s="254" t="s">
        <v>500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501</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480</v>
      </c>
      <c r="AP30" s="263"/>
      <c r="AQ30" s="264" t="s">
        <v>481</v>
      </c>
      <c r="AR30" s="265"/>
    </row>
    <row r="31" spans="1:46" ht="13"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482</v>
      </c>
      <c r="AQ31" s="270" t="s">
        <v>483</v>
      </c>
      <c r="AR31" s="271" t="s">
        <v>484</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6" t="s">
        <v>502</v>
      </c>
      <c r="AL32" s="1167"/>
      <c r="AM32" s="1167"/>
      <c r="AN32" s="1168"/>
      <c r="AO32" s="303">
        <v>2105723</v>
      </c>
      <c r="AP32" s="303">
        <v>25084</v>
      </c>
      <c r="AQ32" s="304">
        <v>34847</v>
      </c>
      <c r="AR32" s="305">
        <v>-28</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6" t="s">
        <v>503</v>
      </c>
      <c r="AL33" s="1167"/>
      <c r="AM33" s="1167"/>
      <c r="AN33" s="1168"/>
      <c r="AO33" s="303" t="s">
        <v>488</v>
      </c>
      <c r="AP33" s="303" t="s">
        <v>488</v>
      </c>
      <c r="AQ33" s="304" t="s">
        <v>488</v>
      </c>
      <c r="AR33" s="305" t="s">
        <v>488</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6" t="s">
        <v>504</v>
      </c>
      <c r="AL34" s="1167"/>
      <c r="AM34" s="1167"/>
      <c r="AN34" s="1168"/>
      <c r="AO34" s="303" t="s">
        <v>488</v>
      </c>
      <c r="AP34" s="303" t="s">
        <v>488</v>
      </c>
      <c r="AQ34" s="304">
        <v>5</v>
      </c>
      <c r="AR34" s="305" t="s">
        <v>488</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6" t="s">
        <v>505</v>
      </c>
      <c r="AL35" s="1167"/>
      <c r="AM35" s="1167"/>
      <c r="AN35" s="1168"/>
      <c r="AO35" s="303">
        <v>205167</v>
      </c>
      <c r="AP35" s="303">
        <v>2444</v>
      </c>
      <c r="AQ35" s="304">
        <v>8260</v>
      </c>
      <c r="AR35" s="305">
        <v>-70.400000000000006</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6" t="s">
        <v>506</v>
      </c>
      <c r="AL36" s="1167"/>
      <c r="AM36" s="1167"/>
      <c r="AN36" s="1168"/>
      <c r="AO36" s="303">
        <v>253824</v>
      </c>
      <c r="AP36" s="303">
        <v>3024</v>
      </c>
      <c r="AQ36" s="304">
        <v>1689</v>
      </c>
      <c r="AR36" s="305">
        <v>79</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6" t="s">
        <v>507</v>
      </c>
      <c r="AL37" s="1167"/>
      <c r="AM37" s="1167"/>
      <c r="AN37" s="1168"/>
      <c r="AO37" s="303" t="s">
        <v>488</v>
      </c>
      <c r="AP37" s="303" t="s">
        <v>488</v>
      </c>
      <c r="AQ37" s="304">
        <v>748</v>
      </c>
      <c r="AR37" s="305" t="s">
        <v>488</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9" t="s">
        <v>508</v>
      </c>
      <c r="AL38" s="1170"/>
      <c r="AM38" s="1170"/>
      <c r="AN38" s="1171"/>
      <c r="AO38" s="306" t="s">
        <v>488</v>
      </c>
      <c r="AP38" s="306" t="s">
        <v>488</v>
      </c>
      <c r="AQ38" s="307">
        <v>1</v>
      </c>
      <c r="AR38" s="295" t="s">
        <v>488</v>
      </c>
      <c r="AS38" s="302"/>
    </row>
    <row r="39" spans="1:46" ht="13"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9" t="s">
        <v>509</v>
      </c>
      <c r="AL39" s="1170"/>
      <c r="AM39" s="1170"/>
      <c r="AN39" s="1171"/>
      <c r="AO39" s="303">
        <v>-442125</v>
      </c>
      <c r="AP39" s="303">
        <v>-5267</v>
      </c>
      <c r="AQ39" s="304">
        <v>-5762</v>
      </c>
      <c r="AR39" s="305">
        <v>-8.6</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6" t="s">
        <v>510</v>
      </c>
      <c r="AL40" s="1167"/>
      <c r="AM40" s="1167"/>
      <c r="AN40" s="1168"/>
      <c r="AO40" s="303">
        <v>-1485872</v>
      </c>
      <c r="AP40" s="303">
        <v>-17700</v>
      </c>
      <c r="AQ40" s="304">
        <v>-27609</v>
      </c>
      <c r="AR40" s="305">
        <v>-35.9</v>
      </c>
      <c r="AS40" s="302"/>
    </row>
    <row r="41" spans="1:46" ht="13"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72" t="s">
        <v>288</v>
      </c>
      <c r="AL41" s="1173"/>
      <c r="AM41" s="1173"/>
      <c r="AN41" s="1174"/>
      <c r="AO41" s="303">
        <v>636717</v>
      </c>
      <c r="AP41" s="303">
        <v>7585</v>
      </c>
      <c r="AQ41" s="304">
        <v>12179</v>
      </c>
      <c r="AR41" s="305">
        <v>-37.700000000000003</v>
      </c>
      <c r="AS41" s="302"/>
    </row>
    <row r="42" spans="1:46" ht="13"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c r="AL42" s="253"/>
      <c r="AM42" s="253"/>
      <c r="AN42" s="253"/>
      <c r="AO42" s="253"/>
      <c r="AP42" s="253"/>
      <c r="AQ42" s="279"/>
      <c r="AR42" s="279"/>
      <c r="AS42" s="302"/>
    </row>
    <row r="43" spans="1:46" ht="13"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511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512</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61" t="s">
        <v>480</v>
      </c>
      <c r="AN49" s="1163" t="s">
        <v>513</v>
      </c>
      <c r="AO49" s="1164"/>
      <c r="AP49" s="1164"/>
      <c r="AQ49" s="1164"/>
      <c r="AR49" s="1165"/>
    </row>
    <row r="50" spans="1:44" ht="13"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62"/>
      <c r="AN50" s="319" t="s">
        <v>514</v>
      </c>
      <c r="AO50" s="320" t="s">
        <v>515</v>
      </c>
      <c r="AP50" s="321" t="s">
        <v>516</v>
      </c>
      <c r="AQ50" s="322" t="s">
        <v>517</v>
      </c>
      <c r="AR50" s="323" t="s">
        <v>518</v>
      </c>
    </row>
    <row r="51" spans="1:44" ht="13"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519</v>
      </c>
      <c r="AL51" s="316"/>
      <c r="AM51" s="324">
        <v>3048288</v>
      </c>
      <c r="AN51" s="325">
        <v>36366</v>
      </c>
      <c r="AO51" s="326">
        <v>-32.200000000000003</v>
      </c>
      <c r="AP51" s="327">
        <v>45588</v>
      </c>
      <c r="AQ51" s="328">
        <v>8.6999999999999993</v>
      </c>
      <c r="AR51" s="329">
        <v>-40.9</v>
      </c>
    </row>
    <row r="52" spans="1:44" ht="13"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520</v>
      </c>
      <c r="AM52" s="332">
        <v>1372975</v>
      </c>
      <c r="AN52" s="333">
        <v>16380</v>
      </c>
      <c r="AO52" s="334">
        <v>-43.7</v>
      </c>
      <c r="AP52" s="335">
        <v>24150</v>
      </c>
      <c r="AQ52" s="336">
        <v>3.4</v>
      </c>
      <c r="AR52" s="337">
        <v>-47.1</v>
      </c>
    </row>
    <row r="53" spans="1:44" ht="13"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521</v>
      </c>
      <c r="AL53" s="316"/>
      <c r="AM53" s="324">
        <v>3213692</v>
      </c>
      <c r="AN53" s="325">
        <v>38234</v>
      </c>
      <c r="AO53" s="326">
        <v>5.0999999999999996</v>
      </c>
      <c r="AP53" s="327">
        <v>45483</v>
      </c>
      <c r="AQ53" s="328">
        <v>-0.2</v>
      </c>
      <c r="AR53" s="329">
        <v>5.3</v>
      </c>
    </row>
    <row r="54" spans="1:44" ht="13"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520</v>
      </c>
      <c r="AM54" s="332">
        <v>1901916</v>
      </c>
      <c r="AN54" s="333">
        <v>22627</v>
      </c>
      <c r="AO54" s="334">
        <v>38.1</v>
      </c>
      <c r="AP54" s="335">
        <v>24241</v>
      </c>
      <c r="AQ54" s="336">
        <v>0.4</v>
      </c>
      <c r="AR54" s="337">
        <v>37.700000000000003</v>
      </c>
    </row>
    <row r="55" spans="1:44" ht="13"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522</v>
      </c>
      <c r="AL55" s="316"/>
      <c r="AM55" s="324">
        <v>2754775</v>
      </c>
      <c r="AN55" s="325">
        <v>32782</v>
      </c>
      <c r="AO55" s="326">
        <v>-14.3</v>
      </c>
      <c r="AP55" s="327">
        <v>45945</v>
      </c>
      <c r="AQ55" s="328">
        <v>1</v>
      </c>
      <c r="AR55" s="329">
        <v>-15.3</v>
      </c>
    </row>
    <row r="56" spans="1:44" ht="13"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520</v>
      </c>
      <c r="AM56" s="332">
        <v>1595551</v>
      </c>
      <c r="AN56" s="333">
        <v>18987</v>
      </c>
      <c r="AO56" s="334">
        <v>-16.100000000000001</v>
      </c>
      <c r="AP56" s="335">
        <v>25180</v>
      </c>
      <c r="AQ56" s="336">
        <v>3.9</v>
      </c>
      <c r="AR56" s="337">
        <v>-20</v>
      </c>
    </row>
    <row r="57" spans="1:44" ht="13"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523</v>
      </c>
      <c r="AL57" s="316"/>
      <c r="AM57" s="324">
        <v>2916588</v>
      </c>
      <c r="AN57" s="325">
        <v>34727</v>
      </c>
      <c r="AO57" s="326">
        <v>5.9</v>
      </c>
      <c r="AP57" s="327">
        <v>44475</v>
      </c>
      <c r="AQ57" s="328">
        <v>-3.2</v>
      </c>
      <c r="AR57" s="329">
        <v>9.1</v>
      </c>
    </row>
    <row r="58" spans="1:44" ht="13"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520</v>
      </c>
      <c r="AM58" s="332">
        <v>1618510</v>
      </c>
      <c r="AN58" s="333">
        <v>19271</v>
      </c>
      <c r="AO58" s="334">
        <v>1.5</v>
      </c>
      <c r="AP58" s="335">
        <v>24780</v>
      </c>
      <c r="AQ58" s="336">
        <v>-1.6</v>
      </c>
      <c r="AR58" s="337">
        <v>3.1</v>
      </c>
    </row>
    <row r="59" spans="1:44" ht="13"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524</v>
      </c>
      <c r="AL59" s="316"/>
      <c r="AM59" s="324">
        <v>2993311</v>
      </c>
      <c r="AN59" s="325">
        <v>35657</v>
      </c>
      <c r="AO59" s="326">
        <v>2.7</v>
      </c>
      <c r="AP59" s="327">
        <v>45982</v>
      </c>
      <c r="AQ59" s="328">
        <v>3.4</v>
      </c>
      <c r="AR59" s="329">
        <v>-0.7</v>
      </c>
    </row>
    <row r="60" spans="1:44" ht="13"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520</v>
      </c>
      <c r="AM60" s="332">
        <v>1258430</v>
      </c>
      <c r="AN60" s="333">
        <v>14991</v>
      </c>
      <c r="AO60" s="334">
        <v>-22.2</v>
      </c>
      <c r="AP60" s="335">
        <v>25583</v>
      </c>
      <c r="AQ60" s="336">
        <v>3.2</v>
      </c>
      <c r="AR60" s="337">
        <v>-25.4</v>
      </c>
    </row>
    <row r="61" spans="1:44" ht="13"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525</v>
      </c>
      <c r="AL61" s="338"/>
      <c r="AM61" s="339">
        <v>2985331</v>
      </c>
      <c r="AN61" s="340">
        <v>35553</v>
      </c>
      <c r="AO61" s="341">
        <v>-6.6</v>
      </c>
      <c r="AP61" s="342">
        <v>45495</v>
      </c>
      <c r="AQ61" s="343">
        <v>1.9</v>
      </c>
      <c r="AR61" s="329">
        <v>-8.5</v>
      </c>
    </row>
    <row r="62" spans="1:44" ht="13"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520</v>
      </c>
      <c r="AM62" s="332">
        <v>1549476</v>
      </c>
      <c r="AN62" s="333">
        <v>18451</v>
      </c>
      <c r="AO62" s="334">
        <v>-8.5</v>
      </c>
      <c r="AP62" s="335">
        <v>24787</v>
      </c>
      <c r="AQ62" s="336">
        <v>1.9</v>
      </c>
      <c r="AR62" s="337">
        <v>-10.4</v>
      </c>
    </row>
    <row r="63" spans="1:44" ht="13"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 hidden="1" x14ac:dyDescent="0.2">
      <c r="AK70" s="253"/>
      <c r="AL70" s="253"/>
      <c r="AM70" s="253"/>
      <c r="AN70" s="253"/>
      <c r="AO70" s="253"/>
      <c r="AP70" s="253"/>
      <c r="AQ70" s="253"/>
      <c r="AR70" s="253"/>
    </row>
    <row r="71" spans="1:46" ht="13" hidden="1" x14ac:dyDescent="0.2">
      <c r="AK71" s="253"/>
      <c r="AL71" s="253"/>
      <c r="AM71" s="253"/>
      <c r="AN71" s="253"/>
      <c r="AO71" s="253"/>
      <c r="AP71" s="253"/>
      <c r="AQ71" s="253"/>
      <c r="AR71" s="253"/>
    </row>
    <row r="72" spans="1:46" ht="13" hidden="1" x14ac:dyDescent="0.2">
      <c r="AK72" s="253"/>
      <c r="AL72" s="253"/>
      <c r="AM72" s="253"/>
      <c r="AN72" s="253"/>
      <c r="AO72" s="253"/>
      <c r="AP72" s="253"/>
      <c r="AQ72" s="253"/>
      <c r="AR72" s="253"/>
    </row>
    <row r="73" spans="1:46" ht="13" hidden="1" x14ac:dyDescent="0.2">
      <c r="AK73" s="253"/>
      <c r="AL73" s="253"/>
      <c r="AM73" s="253"/>
      <c r="AN73" s="253"/>
      <c r="AO73" s="253"/>
      <c r="AP73" s="253"/>
      <c r="AQ73" s="253"/>
      <c r="AR73" s="253"/>
    </row>
  </sheetData>
  <sheetProtection algorithmName="SHA-512" hashValue="nKf9gGVsXpzAj0IWYip8d/81ldSGZJGyRU4qR7shW3O28SO0nGyxDi5mx3Sgw+991JzeNF/7tFYADtpD1T6pgg==" saltValue="JZyvrJ49RKwtAk/UG6W+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showGridLines="0" zoomScaleNormal="100" zoomScaleSheetLayoutView="55" workbookViewId="0"/>
  </sheetViews>
  <sheetFormatPr defaultColWidth="0" defaultRowHeight="13.5" customHeight="1" zeroHeight="1" x14ac:dyDescent="0.2"/>
  <cols>
    <col min="1" max="125" width="2.4531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x14ac:dyDescent="0.2">
      <c r="B2" s="250"/>
      <c r="DG2" s="250"/>
    </row>
    <row r="3" spans="2:125" ht="13"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x14ac:dyDescent="0.2"/>
    <row r="5" spans="2:125" ht="13" x14ac:dyDescent="0.2"/>
    <row r="6" spans="2:125" ht="13" x14ac:dyDescent="0.2"/>
    <row r="7" spans="2:125" ht="13" x14ac:dyDescent="0.2"/>
    <row r="8" spans="2:125" ht="13" x14ac:dyDescent="0.2"/>
    <row r="9" spans="2:125" ht="13" x14ac:dyDescent="0.2">
      <c r="DU9" s="25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0"/>
    </row>
    <row r="18" spans="125:125" ht="13" x14ac:dyDescent="0.2"/>
    <row r="19" spans="125:125" ht="13" x14ac:dyDescent="0.2"/>
    <row r="20" spans="125:125" ht="13" x14ac:dyDescent="0.2">
      <c r="DU20" s="250"/>
    </row>
    <row r="21" spans="125:125" ht="13" x14ac:dyDescent="0.2">
      <c r="DU21" s="25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0"/>
    </row>
    <row r="29" spans="125:125" ht="13" x14ac:dyDescent="0.2"/>
    <row r="30" spans="125:125" ht="13" x14ac:dyDescent="0.2"/>
    <row r="31" spans="125:125" ht="13" x14ac:dyDescent="0.2"/>
    <row r="32" spans="125:125" ht="13" x14ac:dyDescent="0.2"/>
    <row r="33" spans="2:125" ht="13" x14ac:dyDescent="0.2">
      <c r="B33" s="250"/>
      <c r="G33" s="250"/>
      <c r="I33" s="250"/>
    </row>
    <row r="34" spans="2:125" ht="13" x14ac:dyDescent="0.2">
      <c r="C34" s="250"/>
      <c r="P34" s="250"/>
      <c r="DE34" s="250"/>
      <c r="DH34" s="250"/>
    </row>
    <row r="35" spans="2:125" ht="13" x14ac:dyDescent="0.2">
      <c r="D35" s="250"/>
      <c r="E35" s="250"/>
      <c r="DG35" s="250"/>
      <c r="DJ35" s="250"/>
      <c r="DP35" s="250"/>
      <c r="DQ35" s="250"/>
      <c r="DR35" s="250"/>
      <c r="DS35" s="250"/>
      <c r="DT35" s="250"/>
      <c r="DU35" s="250"/>
    </row>
    <row r="36" spans="2:125" ht="13"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x14ac:dyDescent="0.2">
      <c r="DU37" s="250"/>
    </row>
    <row r="38" spans="2:125" ht="13" x14ac:dyDescent="0.2">
      <c r="DT38" s="250"/>
      <c r="DU38" s="250"/>
    </row>
    <row r="39" spans="2:125" ht="13" x14ac:dyDescent="0.2"/>
    <row r="40" spans="2:125" ht="13" x14ac:dyDescent="0.2">
      <c r="DH40" s="250"/>
    </row>
    <row r="41" spans="2:125" ht="13" x14ac:dyDescent="0.2">
      <c r="DE41" s="250"/>
    </row>
    <row r="42" spans="2:125" ht="13" x14ac:dyDescent="0.2">
      <c r="DG42" s="250"/>
      <c r="DJ42" s="250"/>
    </row>
    <row r="43" spans="2:125" ht="13"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x14ac:dyDescent="0.2">
      <c r="DU44" s="250"/>
    </row>
    <row r="45" spans="2:125" ht="13" x14ac:dyDescent="0.2"/>
    <row r="46" spans="2:125" ht="13" x14ac:dyDescent="0.2"/>
    <row r="47" spans="2:125" ht="13" x14ac:dyDescent="0.2"/>
    <row r="48" spans="2:125" ht="13" x14ac:dyDescent="0.2">
      <c r="DT48" s="250"/>
      <c r="DU48" s="250"/>
    </row>
    <row r="49" spans="120:125" ht="13" x14ac:dyDescent="0.2">
      <c r="DU49" s="250"/>
    </row>
    <row r="50" spans="120:125" ht="13" x14ac:dyDescent="0.2">
      <c r="DU50" s="250"/>
    </row>
    <row r="51" spans="120:125" ht="13" x14ac:dyDescent="0.2">
      <c r="DP51" s="250"/>
      <c r="DQ51" s="250"/>
      <c r="DR51" s="250"/>
      <c r="DS51" s="250"/>
      <c r="DT51" s="250"/>
      <c r="DU51" s="250"/>
    </row>
    <row r="52" spans="120:125" ht="13" x14ac:dyDescent="0.2"/>
    <row r="53" spans="120:125" ht="13" x14ac:dyDescent="0.2"/>
    <row r="54" spans="120:125" ht="13" x14ac:dyDescent="0.2">
      <c r="DU54" s="250"/>
    </row>
    <row r="55" spans="120:125" ht="13" x14ac:dyDescent="0.2"/>
    <row r="56" spans="120:125" ht="13" x14ac:dyDescent="0.2"/>
    <row r="57" spans="120:125" ht="13" x14ac:dyDescent="0.2"/>
    <row r="58" spans="120:125" ht="13" x14ac:dyDescent="0.2">
      <c r="DU58" s="250"/>
    </row>
    <row r="59" spans="120:125" ht="13" x14ac:dyDescent="0.2"/>
    <row r="60" spans="120:125" ht="13" x14ac:dyDescent="0.2"/>
    <row r="61" spans="120:125" ht="13" x14ac:dyDescent="0.2"/>
    <row r="62" spans="120:125" ht="13" x14ac:dyDescent="0.2"/>
    <row r="63" spans="120:125" ht="13" x14ac:dyDescent="0.2">
      <c r="DU63" s="250"/>
    </row>
    <row r="64" spans="120:125" ht="13" x14ac:dyDescent="0.2">
      <c r="DT64" s="250"/>
      <c r="DU64" s="250"/>
    </row>
    <row r="65" spans="123:125" ht="13" x14ac:dyDescent="0.2"/>
    <row r="66" spans="123:125" ht="13" x14ac:dyDescent="0.2"/>
    <row r="67" spans="123:125" ht="13" x14ac:dyDescent="0.2"/>
    <row r="68" spans="123:125" ht="13" x14ac:dyDescent="0.2"/>
    <row r="69" spans="123:125" ht="13" x14ac:dyDescent="0.2">
      <c r="DS69" s="250"/>
      <c r="DT69" s="250"/>
      <c r="DU69" s="25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0"/>
    </row>
    <row r="83" spans="116:125" ht="13" x14ac:dyDescent="0.2">
      <c r="DM83" s="250"/>
      <c r="DN83" s="250"/>
      <c r="DO83" s="250"/>
      <c r="DP83" s="250"/>
      <c r="DQ83" s="250"/>
      <c r="DR83" s="250"/>
      <c r="DS83" s="250"/>
      <c r="DT83" s="250"/>
      <c r="DU83" s="250"/>
    </row>
    <row r="84" spans="116:125" ht="13" x14ac:dyDescent="0.2"/>
    <row r="85" spans="116:125" ht="13" x14ac:dyDescent="0.2"/>
    <row r="86" spans="116:125" ht="13" x14ac:dyDescent="0.2"/>
    <row r="87" spans="116:125" ht="13" x14ac:dyDescent="0.2"/>
    <row r="88" spans="116:125" ht="13" x14ac:dyDescent="0.2">
      <c r="DU88" s="25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477</v>
      </c>
    </row>
    <row r="121" spans="125:125" ht="13.5" hidden="1" customHeight="1" x14ac:dyDescent="0.2">
      <c r="DU121" s="250"/>
    </row>
  </sheetData>
  <sheetProtection algorithmName="SHA-512" hashValue="/W2ave3eaL8ZlY0LYz3BfSKlT7yLaPTO7jIdg7ssiV0CbzEZq3o3aEc0dxG4i5yrpS840tg2s4IH/HOZ+VxjeQ==" saltValue="mEy4pdl44dsgYMKNhaofM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L116"/>
  <sheetViews>
    <sheetView showGridLines="0" zoomScaleNormal="100" zoomScaleSheetLayoutView="55" workbookViewId="0"/>
  </sheetViews>
  <sheetFormatPr defaultColWidth="0" defaultRowHeight="13.5" customHeight="1" zeroHeight="1" x14ac:dyDescent="0.2"/>
  <cols>
    <col min="1" max="125" width="2.4531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x14ac:dyDescent="0.2">
      <c r="B2" s="250"/>
      <c r="T2" s="250"/>
    </row>
    <row r="3" spans="1:125"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0"/>
      <c r="G33" s="250"/>
      <c r="I33" s="250"/>
    </row>
    <row r="34" spans="2:125" ht="13" x14ac:dyDescent="0.2">
      <c r="C34" s="250"/>
      <c r="P34" s="250"/>
      <c r="R34" s="250"/>
      <c r="U34" s="250"/>
    </row>
    <row r="35" spans="2:125" ht="13"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x14ac:dyDescent="0.2">
      <c r="F36" s="250"/>
      <c r="H36" s="250"/>
      <c r="J36" s="250"/>
      <c r="K36" s="250"/>
      <c r="L36" s="250"/>
      <c r="M36" s="250"/>
      <c r="N36" s="250"/>
      <c r="O36" s="250"/>
      <c r="Q36" s="250"/>
      <c r="S36" s="250"/>
      <c r="V36" s="250"/>
    </row>
    <row r="37" spans="2:125" ht="13" x14ac:dyDescent="0.2"/>
    <row r="38" spans="2:125" ht="13" x14ac:dyDescent="0.2"/>
    <row r="39" spans="2:125" ht="13" x14ac:dyDescent="0.2"/>
    <row r="40" spans="2:125" ht="13" x14ac:dyDescent="0.2">
      <c r="U40" s="250"/>
    </row>
    <row r="41" spans="2:125" ht="13" x14ac:dyDescent="0.2">
      <c r="R41" s="250"/>
    </row>
    <row r="42" spans="2:125" ht="13"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x14ac:dyDescent="0.2">
      <c r="Q43" s="250"/>
      <c r="S43" s="250"/>
      <c r="V43" s="25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477</v>
      </c>
    </row>
  </sheetData>
  <sheetProtection algorithmName="SHA-512" hashValue="J5ZNRX6036z56Eq77JxljUEDQAjmc5xhFQsvK1v981NJ6kMd8Mn1epPJXtvv4ojqMY66wXiKfoE+5feTF++iLw==" saltValue="PBkdlhhNtaVlpLOtw7P15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12.43</v>
      </c>
      <c r="G47" s="12">
        <v>11.89</v>
      </c>
      <c r="H47" s="12">
        <v>14.86</v>
      </c>
      <c r="I47" s="12">
        <v>17.82</v>
      </c>
      <c r="J47" s="13">
        <v>18.91</v>
      </c>
    </row>
    <row r="48" spans="2:10" ht="57.75" customHeight="1" x14ac:dyDescent="0.2">
      <c r="B48" s="14"/>
      <c r="C48" s="1177" t="s">
        <v>4</v>
      </c>
      <c r="D48" s="1177"/>
      <c r="E48" s="1178"/>
      <c r="F48" s="15">
        <v>4.01</v>
      </c>
      <c r="G48" s="16">
        <v>4.1900000000000004</v>
      </c>
      <c r="H48" s="16">
        <v>6.96</v>
      </c>
      <c r="I48" s="16">
        <v>7.23</v>
      </c>
      <c r="J48" s="17">
        <v>6.67</v>
      </c>
    </row>
    <row r="49" spans="2:10" ht="57.75" customHeight="1" thickBot="1" x14ac:dyDescent="0.25">
      <c r="B49" s="18"/>
      <c r="C49" s="1179" t="s">
        <v>5</v>
      </c>
      <c r="D49" s="1179"/>
      <c r="E49" s="1180"/>
      <c r="F49" s="19" t="s">
        <v>532</v>
      </c>
      <c r="G49" s="20">
        <v>0.37</v>
      </c>
      <c r="H49" s="20">
        <v>6.92</v>
      </c>
      <c r="I49" s="20">
        <v>5.19</v>
      </c>
      <c r="J49" s="21">
        <v>1.07</v>
      </c>
    </row>
    <row r="50" spans="2:10" ht="13" x14ac:dyDescent="0.2"/>
  </sheetData>
  <sheetProtection algorithmName="SHA-512" hashValue="RvMxAvet77vSrm+4inMty0M6pyipk8FBAlAZ1PBPZ1aK/83LsVf0Fuft7/A7/fFubfod/s0gNCzaP/N2+7lddA==" saltValue="HSD5VkBWFLX6tGD6Dg27XQ=="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2025-09-23T23:49:23Z</cp:lastPrinted>
  <dcterms:created xsi:type="dcterms:W3CDTF">2025-02-19T03:02:50Z</dcterms:created>
  <dcterms:modified xsi:type="dcterms:W3CDTF">2025-09-24T06:39:15Z</dcterms:modified>
  <cp:category/>
</cp:coreProperties>
</file>