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2.21.165\共有フォルダ\感染症G\02_感染症関係（事務）\13_協定締結医療機関整備事業（新興感染症対応力強化事業）\04交付要綱\02県要綱\R7.10\"/>
    </mc:Choice>
  </mc:AlternateContent>
  <xr:revisionPtr revIDLastSave="0" documentId="13_ncr:1_{BE2CF6A7-9012-4EF9-BF87-509A7A69C2CD}" xr6:coauthVersionLast="47" xr6:coauthVersionMax="47" xr10:uidLastSave="{00000000-0000-0000-0000-000000000000}"/>
  <bookViews>
    <workbookView xWindow="-110" yWindow="-110" windowWidth="19420" windowHeight="10300" tabRatio="837" xr2:uid="{00000000-000D-0000-FFFF-FFFF00000000}"/>
  </bookViews>
  <sheets>
    <sheet name="様式１－２" sheetId="46" r:id="rId1"/>
    <sheet name="様式１－２　別紙１" sheetId="64" r:id="rId2"/>
    <sheet name="様式１－２　別紙２" sheetId="59" r:id="rId3"/>
    <sheet name="（別紙1）編集しないでください" sheetId="41" state="hidden" r:id="rId4"/>
    <sheet name="様式２－２" sheetId="47" r:id="rId5"/>
    <sheet name="様式２－２　別紙１" sheetId="65" r:id="rId6"/>
    <sheet name="様式２－２　別紙２" sheetId="44" r:id="rId7"/>
    <sheet name="〔別紙1〕（編集しないでください）" sheetId="43" state="hidden" r:id="rId8"/>
    <sheet name="様式４ー２" sheetId="55" r:id="rId9"/>
    <sheet name="様式５" sheetId="66" r:id="rId10"/>
    <sheet name="入力規則" sheetId="63" state="hidden" r:id="rId11"/>
  </sheets>
  <externalReferences>
    <externalReference r:id="rId12"/>
  </externalReferences>
  <definedNames>
    <definedName name="OLE_LINK1" localSheetId="0">'様式１－２'!$A$1</definedName>
    <definedName name="OLE_LINK1" localSheetId="8">様式４ー２!$A$1</definedName>
    <definedName name="_xlnm.Print_Area" localSheetId="3">'（別紙1）編集しないでください'!$B$1:$N$29</definedName>
    <definedName name="_xlnm.Print_Area" localSheetId="7">'〔別紙1〕（編集しないでください）'!$B$1:$N$27</definedName>
    <definedName name="_xlnm.Print_Area" localSheetId="0">'様式１－２'!$A$1:$H$28</definedName>
    <definedName name="_xlnm.Print_Area" localSheetId="1">'様式１－２　別紙１'!$B$1:$Q$31</definedName>
    <definedName name="_xlnm.Print_Area" localSheetId="2">'様式１－２　別紙２'!$B$1:$I$30</definedName>
    <definedName name="_xlnm.Print_Area" localSheetId="4">'様式２－２'!$A$1:$H$24</definedName>
    <definedName name="_xlnm.Print_Area" localSheetId="5">'様式２－２　別紙１'!$B$1:$R$29</definedName>
    <definedName name="_xlnm.Print_Area" localSheetId="6">'様式２－２　別紙２'!$B$1:$I$30</definedName>
    <definedName name="_xlnm.Print_Area" localSheetId="8">様式４ー２!$A$1:$H$38</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4" l="1"/>
  <c r="N16" i="65"/>
  <c r="O16" i="65"/>
  <c r="P16" i="65"/>
  <c r="N17" i="65"/>
  <c r="O17" i="65"/>
  <c r="P17" i="65"/>
  <c r="N18" i="65"/>
  <c r="O18" i="65"/>
  <c r="P18" i="65"/>
  <c r="N19" i="65"/>
  <c r="O19" i="65"/>
  <c r="P19" i="65"/>
  <c r="N20" i="65"/>
  <c r="O20" i="65"/>
  <c r="P20" i="65"/>
  <c r="N21" i="65"/>
  <c r="O21" i="65"/>
  <c r="P21" i="65"/>
  <c r="N22" i="65"/>
  <c r="O22" i="65"/>
  <c r="P22" i="65"/>
  <c r="N23" i="65"/>
  <c r="O23" i="65"/>
  <c r="P23" i="65"/>
  <c r="N24" i="65"/>
  <c r="O24" i="65"/>
  <c r="P24" i="65"/>
  <c r="N25" i="65"/>
  <c r="O25" i="65"/>
  <c r="P25" i="65"/>
  <c r="N26" i="65"/>
  <c r="O26" i="65"/>
  <c r="P26" i="65"/>
  <c r="N15" i="65"/>
  <c r="O15" i="65"/>
  <c r="P15" i="65"/>
  <c r="J15" i="65"/>
  <c r="J16" i="65"/>
  <c r="J17" i="65"/>
  <c r="J18" i="65"/>
  <c r="J19" i="65"/>
  <c r="J20" i="65"/>
  <c r="J21" i="65"/>
  <c r="J22" i="65"/>
  <c r="J23" i="65"/>
  <c r="J24" i="65"/>
  <c r="J25" i="65"/>
  <c r="J26" i="65"/>
  <c r="I12" i="65"/>
  <c r="J12" i="65" s="1"/>
  <c r="N12" i="65" s="1"/>
  <c r="P12" i="65" s="1"/>
  <c r="I14" i="65"/>
  <c r="J14" i="65" s="1"/>
  <c r="N14" i="65" s="1"/>
  <c r="P14" i="65" s="1"/>
  <c r="I15" i="65"/>
  <c r="I16" i="65"/>
  <c r="I17" i="65"/>
  <c r="I18" i="65"/>
  <c r="I19" i="65"/>
  <c r="I20" i="65"/>
  <c r="I21" i="65"/>
  <c r="I22" i="65"/>
  <c r="I23" i="65"/>
  <c r="I24" i="65"/>
  <c r="I25" i="65"/>
  <c r="I26" i="65"/>
  <c r="E27" i="65"/>
  <c r="G27" i="65"/>
  <c r="H27" i="65"/>
  <c r="M27" i="65"/>
  <c r="Q27" i="65"/>
  <c r="D27" i="65"/>
  <c r="F12" i="65"/>
  <c r="F13" i="65"/>
  <c r="I13" i="65" s="1"/>
  <c r="J13" i="65" s="1"/>
  <c r="N13" i="65" s="1"/>
  <c r="P13" i="65" s="1"/>
  <c r="F14" i="65"/>
  <c r="F15" i="65"/>
  <c r="F16" i="65"/>
  <c r="F17" i="65"/>
  <c r="F18" i="65"/>
  <c r="F19" i="65"/>
  <c r="F20" i="65"/>
  <c r="F21" i="65"/>
  <c r="F22" i="65"/>
  <c r="F23" i="65"/>
  <c r="F24" i="65"/>
  <c r="F25" i="65"/>
  <c r="F26" i="65"/>
  <c r="F11" i="65"/>
  <c r="I11" i="65" s="1"/>
  <c r="P3" i="65"/>
  <c r="O3" i="64"/>
  <c r="I11" i="64"/>
  <c r="J11" i="64"/>
  <c r="K11" i="64" s="1"/>
  <c r="L11" i="64" s="1"/>
  <c r="I12" i="64"/>
  <c r="J12" i="64"/>
  <c r="K12" i="64" s="1"/>
  <c r="L12" i="64" s="1"/>
  <c r="I13" i="64"/>
  <c r="J13" i="64" s="1"/>
  <c r="K13" i="64" s="1"/>
  <c r="L13" i="64" s="1"/>
  <c r="I14" i="64"/>
  <c r="J14" i="64"/>
  <c r="K14" i="64" s="1"/>
  <c r="L14" i="64" s="1"/>
  <c r="I15" i="64"/>
  <c r="J15" i="64"/>
  <c r="K15" i="64" s="1"/>
  <c r="L15" i="64" s="1"/>
  <c r="I16" i="64"/>
  <c r="J16" i="64"/>
  <c r="K16" i="64" s="1"/>
  <c r="L16" i="64" s="1"/>
  <c r="I17" i="64"/>
  <c r="J17" i="64"/>
  <c r="K17" i="64" s="1"/>
  <c r="L17" i="64" s="1"/>
  <c r="I18" i="64"/>
  <c r="J18" i="64"/>
  <c r="K18" i="64" s="1"/>
  <c r="L18" i="64" s="1"/>
  <c r="I19" i="64"/>
  <c r="J19" i="64"/>
  <c r="K19" i="64" s="1"/>
  <c r="L19" i="64" s="1"/>
  <c r="I20" i="64"/>
  <c r="J20" i="64"/>
  <c r="K20" i="64" s="1"/>
  <c r="L20" i="64" s="1"/>
  <c r="I21" i="64"/>
  <c r="J21" i="64"/>
  <c r="K21" i="64" s="1"/>
  <c r="L21" i="64" s="1"/>
  <c r="I22" i="64"/>
  <c r="J22" i="64"/>
  <c r="K22" i="64" s="1"/>
  <c r="L22" i="64" s="1"/>
  <c r="I23" i="64"/>
  <c r="J23" i="64"/>
  <c r="K23" i="64" s="1"/>
  <c r="L23" i="64" s="1"/>
  <c r="I24" i="64"/>
  <c r="J24" i="64"/>
  <c r="K24" i="64" s="1"/>
  <c r="L24" i="64" s="1"/>
  <c r="I25" i="64"/>
  <c r="J25" i="64"/>
  <c r="K25" i="64" s="1"/>
  <c r="L25" i="64" s="1"/>
  <c r="I10" i="64"/>
  <c r="J10" i="64" s="1"/>
  <c r="F11" i="64"/>
  <c r="F12" i="64"/>
  <c r="F13" i="64"/>
  <c r="F14" i="64"/>
  <c r="F15" i="64"/>
  <c r="F16" i="64"/>
  <c r="F17" i="64"/>
  <c r="F18" i="64"/>
  <c r="F19" i="64"/>
  <c r="F20" i="64"/>
  <c r="F21" i="64"/>
  <c r="F22" i="64"/>
  <c r="F23" i="64"/>
  <c r="F24" i="64"/>
  <c r="F25" i="64"/>
  <c r="F10" i="64"/>
  <c r="F26" i="64" s="1"/>
  <c r="Q26" i="64"/>
  <c r="P26" i="64"/>
  <c r="E26" i="64"/>
  <c r="G26" i="64"/>
  <c r="H26" i="64"/>
  <c r="M26" i="64"/>
  <c r="D26" i="64"/>
  <c r="O14" i="64"/>
  <c r="O15" i="64"/>
  <c r="O16" i="64"/>
  <c r="O17" i="64"/>
  <c r="O18" i="64"/>
  <c r="O19" i="64"/>
  <c r="O20" i="64"/>
  <c r="O21" i="64"/>
  <c r="O22" i="64"/>
  <c r="O23" i="64"/>
  <c r="O24" i="64"/>
  <c r="O25" i="64"/>
  <c r="I27" i="65" l="1"/>
  <c r="J11" i="65"/>
  <c r="N11" i="65" s="1"/>
  <c r="P11" i="65" s="1"/>
  <c r="F27" i="65"/>
  <c r="N10" i="64" l="1"/>
  <c r="O10" i="64" l="1"/>
  <c r="C5" i="59"/>
  <c r="K10" i="64" l="1"/>
  <c r="R12" i="65"/>
  <c r="R13" i="65"/>
  <c r="R14" i="65"/>
  <c r="R15" i="65"/>
  <c r="R16" i="65"/>
  <c r="R17" i="65"/>
  <c r="R18" i="65"/>
  <c r="R19" i="65"/>
  <c r="R20" i="65"/>
  <c r="R21" i="65"/>
  <c r="R22" i="65"/>
  <c r="R23" i="65"/>
  <c r="R24" i="65"/>
  <c r="R25" i="65"/>
  <c r="R26" i="65"/>
  <c r="R11" i="65"/>
  <c r="R27" i="65" s="1"/>
  <c r="L10" i="64" l="1"/>
  <c r="G26" i="59" l="1"/>
  <c r="G25" i="59"/>
  <c r="G24" i="59"/>
  <c r="G23" i="59"/>
  <c r="G22" i="59"/>
  <c r="G27" i="59" s="1"/>
  <c r="G18" i="59"/>
  <c r="G17" i="59"/>
  <c r="G16" i="59"/>
  <c r="G15" i="59"/>
  <c r="G14" i="59"/>
  <c r="G13" i="59"/>
  <c r="G12" i="59"/>
  <c r="N25" i="64"/>
  <c r="N24" i="64"/>
  <c r="N23" i="64"/>
  <c r="N22" i="64"/>
  <c r="N21" i="64"/>
  <c r="N20" i="64"/>
  <c r="N19" i="64"/>
  <c r="N18" i="64"/>
  <c r="N17" i="64"/>
  <c r="N16" i="64"/>
  <c r="N15" i="64"/>
  <c r="N14" i="64"/>
  <c r="G19" i="59" l="1"/>
  <c r="G29" i="59" s="1"/>
  <c r="I26" i="64"/>
  <c r="N13" i="64"/>
  <c r="O13" i="64" s="1"/>
  <c r="N12" i="64"/>
  <c r="O12" i="64" s="1"/>
  <c r="N11" i="64"/>
  <c r="F11" i="43"/>
  <c r="G11" i="43"/>
  <c r="F12" i="43"/>
  <c r="G12" i="43"/>
  <c r="B11" i="43"/>
  <c r="C11" i="43"/>
  <c r="D11" i="43"/>
  <c r="B12" i="43"/>
  <c r="C12" i="43"/>
  <c r="D12" i="43"/>
  <c r="F10" i="41"/>
  <c r="G10" i="41"/>
  <c r="F11" i="41"/>
  <c r="G11" i="41"/>
  <c r="B10" i="41"/>
  <c r="C10" i="41"/>
  <c r="D10" i="41"/>
  <c r="B11" i="41"/>
  <c r="C11" i="41"/>
  <c r="D11" i="41"/>
  <c r="G10" i="43"/>
  <c r="F10" i="43"/>
  <c r="D10" i="43"/>
  <c r="C10" i="43"/>
  <c r="B10" i="43"/>
  <c r="G9" i="41"/>
  <c r="F9" i="41"/>
  <c r="D9" i="41"/>
  <c r="C9" i="41"/>
  <c r="B9" i="41"/>
  <c r="K26" i="65"/>
  <c r="L26" i="65" s="1"/>
  <c r="K25" i="65"/>
  <c r="L25" i="65" s="1"/>
  <c r="K24" i="65"/>
  <c r="L24" i="65" s="1"/>
  <c r="K23" i="65"/>
  <c r="L23" i="65" s="1"/>
  <c r="K22" i="65"/>
  <c r="L22" i="65" s="1"/>
  <c r="K21" i="65"/>
  <c r="L21" i="65" s="1"/>
  <c r="K20" i="65"/>
  <c r="L20" i="65" s="1"/>
  <c r="K19" i="65"/>
  <c r="L19" i="65" s="1"/>
  <c r="K18" i="65"/>
  <c r="L18" i="65" s="1"/>
  <c r="K17" i="65"/>
  <c r="L17" i="65" s="1"/>
  <c r="K16" i="65"/>
  <c r="L16" i="65" s="1"/>
  <c r="K15" i="65"/>
  <c r="L15" i="65" s="1"/>
  <c r="K14" i="65"/>
  <c r="K13" i="65"/>
  <c r="K12" i="65"/>
  <c r="L26" i="41"/>
  <c r="M26" i="41"/>
  <c r="G26" i="44"/>
  <c r="G25" i="44"/>
  <c r="G24" i="44"/>
  <c r="G23" i="44"/>
  <c r="G22" i="44"/>
  <c r="G18" i="44"/>
  <c r="G17" i="44"/>
  <c r="G16" i="44"/>
  <c r="G15" i="44"/>
  <c r="G14" i="44"/>
  <c r="G13" i="44"/>
  <c r="G12" i="44"/>
  <c r="G19" i="44" s="1"/>
  <c r="G29" i="44" s="1"/>
  <c r="E12" i="41"/>
  <c r="E13" i="41"/>
  <c r="E14" i="41"/>
  <c r="E15" i="41"/>
  <c r="E16" i="41"/>
  <c r="E17" i="41"/>
  <c r="E18" i="41"/>
  <c r="E19" i="41"/>
  <c r="E20" i="41"/>
  <c r="E21" i="41"/>
  <c r="E22" i="41"/>
  <c r="E23" i="41"/>
  <c r="E24" i="41"/>
  <c r="E25" i="41"/>
  <c r="N26" i="43"/>
  <c r="N25" i="43"/>
  <c r="N24" i="43"/>
  <c r="N23" i="43"/>
  <c r="N22" i="43"/>
  <c r="N21" i="43"/>
  <c r="N20" i="43"/>
  <c r="N19" i="43"/>
  <c r="N18" i="43"/>
  <c r="N17" i="43"/>
  <c r="N16" i="43"/>
  <c r="N15" i="43"/>
  <c r="N14" i="43"/>
  <c r="N13" i="43"/>
  <c r="M27" i="43"/>
  <c r="L27" i="43"/>
  <c r="H26" i="43"/>
  <c r="H25" i="43"/>
  <c r="H24" i="43"/>
  <c r="H23" i="43"/>
  <c r="H22" i="43"/>
  <c r="H21" i="43"/>
  <c r="H20" i="43"/>
  <c r="H19" i="43"/>
  <c r="H18" i="43"/>
  <c r="H17" i="43"/>
  <c r="H16" i="43"/>
  <c r="H15" i="43"/>
  <c r="H14" i="43"/>
  <c r="H13" i="43"/>
  <c r="E26" i="43"/>
  <c r="E25" i="43"/>
  <c r="E24" i="43"/>
  <c r="E23" i="43"/>
  <c r="E22" i="43"/>
  <c r="E21" i="43"/>
  <c r="E20" i="43"/>
  <c r="E19" i="43"/>
  <c r="E18" i="43"/>
  <c r="E17" i="43"/>
  <c r="E16" i="43"/>
  <c r="E15" i="43"/>
  <c r="E14" i="43"/>
  <c r="E13" i="43"/>
  <c r="H25" i="41"/>
  <c r="H24" i="41"/>
  <c r="H23" i="41"/>
  <c r="H22" i="41"/>
  <c r="H21" i="41"/>
  <c r="H20" i="41"/>
  <c r="H19" i="41"/>
  <c r="H18" i="41"/>
  <c r="H17" i="41"/>
  <c r="H16" i="41"/>
  <c r="H15" i="41"/>
  <c r="H14" i="41"/>
  <c r="H13" i="41"/>
  <c r="H12" i="41"/>
  <c r="G27" i="44"/>
  <c r="O11" i="64" l="1"/>
  <c r="O26" i="64" s="1"/>
  <c r="N26" i="64"/>
  <c r="E11" i="43"/>
  <c r="K11" i="65"/>
  <c r="K27" i="65" s="1"/>
  <c r="J27" i="65"/>
  <c r="L12" i="65"/>
  <c r="O12" i="65" s="1"/>
  <c r="L13" i="65"/>
  <c r="O13" i="65" s="1"/>
  <c r="L14" i="65"/>
  <c r="O14" i="65" s="1"/>
  <c r="J26" i="64"/>
  <c r="D16" i="46" s="1"/>
  <c r="H12" i="43"/>
  <c r="I12" i="43" s="1"/>
  <c r="F27" i="43"/>
  <c r="H11" i="43"/>
  <c r="I11" i="43" s="1"/>
  <c r="J11" i="43" s="1"/>
  <c r="K11" i="43" s="1"/>
  <c r="N11" i="43" s="1"/>
  <c r="E10" i="43"/>
  <c r="D27" i="43"/>
  <c r="H10" i="43"/>
  <c r="H27" i="43" s="1"/>
  <c r="E12" i="43"/>
  <c r="E11" i="41"/>
  <c r="E10" i="41"/>
  <c r="E9" i="41"/>
  <c r="G26" i="41"/>
  <c r="H9" i="41"/>
  <c r="I9" i="41" s="1"/>
  <c r="H11" i="41"/>
  <c r="I11" i="41" s="1"/>
  <c r="G27" i="43"/>
  <c r="C27" i="43"/>
  <c r="D26" i="41"/>
  <c r="H10" i="41"/>
  <c r="C26" i="41"/>
  <c r="F26" i="41"/>
  <c r="L11" i="65" l="1"/>
  <c r="L27" i="65" s="1"/>
  <c r="N27" i="65"/>
  <c r="D17" i="47" s="1"/>
  <c r="O11" i="65"/>
  <c r="O27" i="65" s="1"/>
  <c r="K26" i="64"/>
  <c r="L26" i="64"/>
  <c r="J11" i="41"/>
  <c r="K11" i="41" s="1"/>
  <c r="J12" i="43"/>
  <c r="K12" i="43" s="1"/>
  <c r="N12" i="43" s="1"/>
  <c r="I10" i="43"/>
  <c r="I27" i="43" s="1"/>
  <c r="E27" i="43"/>
  <c r="E26" i="41"/>
  <c r="J9" i="41"/>
  <c r="K9" i="41" s="1"/>
  <c r="H26" i="41"/>
  <c r="I10" i="41"/>
  <c r="P27" i="65" l="1"/>
  <c r="J10" i="43"/>
  <c r="K10" i="43" s="1"/>
  <c r="J10" i="41"/>
  <c r="I26" i="41"/>
  <c r="J27" i="43" l="1"/>
  <c r="K27" i="43"/>
  <c r="N10" i="43"/>
  <c r="N27" i="43" s="1"/>
  <c r="K10" i="41"/>
  <c r="K26" i="41" s="1"/>
  <c r="J26"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D5" authorId="0" shapeId="0" xr:uid="{7B93B305-0DA2-46D6-9956-C4CA002FAF90}">
      <text>
        <r>
          <rPr>
            <b/>
            <sz val="12"/>
            <color indexed="81"/>
            <rFont val="MS P ゴシック"/>
            <family val="3"/>
            <charset val="128"/>
          </rPr>
          <t>補助対象外の経費も含めた本事業に係る経費の総額を記入</t>
        </r>
      </text>
    </comment>
    <comment ref="G5" authorId="0" shapeId="0" xr:uid="{B0529D14-C17E-4B85-A649-77D659AADDD0}">
      <text>
        <r>
          <rPr>
            <b/>
            <sz val="12"/>
            <color indexed="81"/>
            <rFont val="ＭＳ Ｐゴシック"/>
            <family val="3"/>
            <charset val="128"/>
          </rPr>
          <t>「C差引額」から補助対象外の経費を除いた額を記入（基本的にはCと同額）</t>
        </r>
      </text>
    </comment>
    <comment ref="H5" authorId="0" shapeId="0" xr:uid="{6879A977-0875-406F-B0AB-47C3FA74CC7E}">
      <text>
        <r>
          <rPr>
            <b/>
            <sz val="12"/>
            <color indexed="81"/>
            <rFont val="MS P ゴシック"/>
            <family val="3"/>
            <charset val="128"/>
          </rPr>
          <t>※記入する金額
・簡易陰圧装置
　4,320,000円×設置病床数
・PCR検査機器
　9,350,000円×台数
・簡易ベッド
　51,400円×台数
・HEPAフィルター付き空気清浄機
　905,000円</t>
        </r>
      </text>
    </comment>
    <comment ref="M5" authorId="0" shapeId="0" xr:uid="{325142FE-01E6-4E83-9125-3E09FCAA48B5}">
      <text>
        <r>
          <rPr>
            <b/>
            <sz val="12"/>
            <color indexed="81"/>
            <rFont val="MS P ゴシック"/>
            <family val="3"/>
            <charset val="128"/>
          </rPr>
          <t>消費税相当額が明らかでない場合は０と記入してください。
明らかな場合は、積算根拠もあわせてご提出ください。</t>
        </r>
      </text>
    </comment>
    <comment ref="E6" authorId="0" shapeId="0" xr:uid="{CCE18DBA-8101-4FA4-8BA7-E1FED2C11719}">
      <text>
        <r>
          <rPr>
            <b/>
            <sz val="12"/>
            <color indexed="81"/>
            <rFont val="ＭＳ Ｐゴシック"/>
            <family val="3"/>
            <charset val="128"/>
          </rPr>
          <t>※本事業の実施にあたって該当するものがない場合は必ず０と記入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D5" authorId="0" shapeId="0" xr:uid="{887A0572-B770-4FCC-879B-5665459D69E8}">
      <text>
        <r>
          <rPr>
            <b/>
            <sz val="12"/>
            <color indexed="81"/>
            <rFont val="MS P ゴシック"/>
            <family val="3"/>
            <charset val="128"/>
          </rPr>
          <t>補助対象外の経費も含めた本事業に係る経費の総額を記入</t>
        </r>
      </text>
    </comment>
    <comment ref="G5" authorId="0" shapeId="0" xr:uid="{B6C877C4-CC97-47A2-9FAA-BE8BD94833B4}">
      <text>
        <r>
          <rPr>
            <b/>
            <sz val="12"/>
            <color indexed="81"/>
            <rFont val="ＭＳ Ｐゴシック"/>
            <family val="3"/>
            <charset val="128"/>
          </rPr>
          <t>「C差引額」から補助対象外の経費を除いた額を記入（基本的にはCと同額）</t>
        </r>
      </text>
    </comment>
    <comment ref="H5" authorId="0" shapeId="0" xr:uid="{0A24F65D-3742-4AEA-ADD7-E5EB8C279A3B}">
      <text>
        <r>
          <rPr>
            <b/>
            <sz val="12"/>
            <color indexed="81"/>
            <rFont val="MS P ゴシック"/>
            <family val="3"/>
            <charset val="128"/>
          </rPr>
          <t>※記入する金額
・簡易陰圧装置
　4,320,000円×設置病床数
・PCR検査機器
　9,350,000円×台数
・簡易ベッド
　51,400円×台数
・HEPAフィルター付き空気清浄機
　905,000円</t>
        </r>
      </text>
    </comment>
    <comment ref="M5" authorId="0" shapeId="0" xr:uid="{2D10BF35-61B0-4506-A5F6-8C23D202CA99}">
      <text>
        <r>
          <rPr>
            <b/>
            <sz val="12"/>
            <color indexed="81"/>
            <rFont val="MS P ゴシック"/>
            <family val="3"/>
            <charset val="128"/>
          </rPr>
          <t>消費税相当額が明らかでない場合は０と記入してください。
明らかな場合は、積算根拠もあわせてご提出ください。</t>
        </r>
      </text>
    </comment>
    <comment ref="E6" authorId="0" shapeId="0" xr:uid="{B8C95301-8B8A-4E6F-B133-49C910011258}">
      <text>
        <r>
          <rPr>
            <b/>
            <sz val="12"/>
            <color indexed="81"/>
            <rFont val="ＭＳ Ｐゴシック"/>
            <family val="3"/>
            <charset val="128"/>
          </rPr>
          <t>※本事業の実施にあたって該当するものがない場合は必ず０と記入</t>
        </r>
      </text>
    </comment>
  </commentList>
</comments>
</file>

<file path=xl/sharedStrings.xml><?xml version="1.0" encoding="utf-8"?>
<sst xmlns="http://schemas.openxmlformats.org/spreadsheetml/2006/main" count="548" uniqueCount="286">
  <si>
    <t>備考</t>
    <rPh sb="0" eb="2">
      <t>ビコウ</t>
    </rPh>
    <phoneticPr fontId="4"/>
  </si>
  <si>
    <t>別紙（１）</t>
    <rPh sb="0" eb="2">
      <t>ベッシ</t>
    </rPh>
    <phoneticPr fontId="4"/>
  </si>
  <si>
    <t>経費所要額調</t>
    <rPh sb="0" eb="2">
      <t>ケイヒ</t>
    </rPh>
    <rPh sb="2" eb="4">
      <t>ショヨウ</t>
    </rPh>
    <rPh sb="4" eb="5">
      <t>ガク</t>
    </rPh>
    <rPh sb="5" eb="6">
      <t>シラ</t>
    </rPh>
    <phoneticPr fontId="4"/>
  </si>
  <si>
    <t>区分</t>
    <rPh sb="0" eb="2">
      <t>クブン</t>
    </rPh>
    <phoneticPr fontId="4"/>
  </si>
  <si>
    <t>総事業費</t>
    <rPh sb="0" eb="3">
      <t>ソウジギョウ</t>
    </rPh>
    <rPh sb="3" eb="4">
      <t>ヒ</t>
    </rPh>
    <phoneticPr fontId="4"/>
  </si>
  <si>
    <t>寄付金その</t>
    <rPh sb="0" eb="3">
      <t>キフキン</t>
    </rPh>
    <phoneticPr fontId="4"/>
  </si>
  <si>
    <t>差引額</t>
    <rPh sb="0" eb="2">
      <t>サシヒキ</t>
    </rPh>
    <rPh sb="2" eb="3">
      <t>ガク</t>
    </rPh>
    <phoneticPr fontId="4"/>
  </si>
  <si>
    <t>対象経費の</t>
    <rPh sb="0" eb="2">
      <t>タイショウ</t>
    </rPh>
    <rPh sb="2" eb="4">
      <t>ケイヒ</t>
    </rPh>
    <phoneticPr fontId="4"/>
  </si>
  <si>
    <t>基準額</t>
    <rPh sb="0" eb="2">
      <t>キジュン</t>
    </rPh>
    <rPh sb="2" eb="3">
      <t>ガク</t>
    </rPh>
    <phoneticPr fontId="4"/>
  </si>
  <si>
    <t>選定額</t>
    <rPh sb="0" eb="2">
      <t>センテイ</t>
    </rPh>
    <rPh sb="2" eb="3">
      <t>ガク</t>
    </rPh>
    <phoneticPr fontId="4"/>
  </si>
  <si>
    <t>都道府県</t>
    <rPh sb="0" eb="4">
      <t>トドウフケン</t>
    </rPh>
    <phoneticPr fontId="4"/>
  </si>
  <si>
    <t>国庫補助</t>
    <rPh sb="0" eb="2">
      <t>コッコ</t>
    </rPh>
    <rPh sb="2" eb="4">
      <t>ホジョ</t>
    </rPh>
    <phoneticPr fontId="4"/>
  </si>
  <si>
    <t>他の収入額</t>
    <rPh sb="0" eb="1">
      <t>ホカ</t>
    </rPh>
    <rPh sb="2" eb="4">
      <t>シュウニュウ</t>
    </rPh>
    <rPh sb="4" eb="5">
      <t>ガク</t>
    </rPh>
    <phoneticPr fontId="4"/>
  </si>
  <si>
    <t>支出予定額</t>
    <rPh sb="0" eb="2">
      <t>シシュツ</t>
    </rPh>
    <rPh sb="2" eb="4">
      <t>ヨテイ</t>
    </rPh>
    <rPh sb="4" eb="5">
      <t>ガク</t>
    </rPh>
    <phoneticPr fontId="4"/>
  </si>
  <si>
    <t>補助額</t>
    <rPh sb="0" eb="3">
      <t>ホジョガク</t>
    </rPh>
    <phoneticPr fontId="4"/>
  </si>
  <si>
    <t>基本額</t>
    <rPh sb="0" eb="3">
      <t>キホンガク</t>
    </rPh>
    <phoneticPr fontId="4"/>
  </si>
  <si>
    <t>所要額</t>
    <rPh sb="0" eb="2">
      <t>ショヨウ</t>
    </rPh>
    <rPh sb="2" eb="3">
      <t>ガク</t>
    </rPh>
    <phoneticPr fontId="4"/>
  </si>
  <si>
    <t>小計</t>
    <rPh sb="0" eb="2">
      <t>ショウケイ</t>
    </rPh>
    <phoneticPr fontId="4"/>
  </si>
  <si>
    <t>合計</t>
    <rPh sb="0" eb="2">
      <t>ゴウケイ</t>
    </rPh>
    <phoneticPr fontId="4"/>
  </si>
  <si>
    <t>品名</t>
    <rPh sb="0" eb="2">
      <t>ヒンメイ</t>
    </rPh>
    <phoneticPr fontId="4"/>
  </si>
  <si>
    <t>銘柄</t>
    <rPh sb="0" eb="2">
      <t>メイガラ</t>
    </rPh>
    <phoneticPr fontId="4"/>
  </si>
  <si>
    <t>規格</t>
    <rPh sb="0" eb="2">
      <t>キカク</t>
    </rPh>
    <phoneticPr fontId="4"/>
  </si>
  <si>
    <t>員数</t>
    <rPh sb="0" eb="2">
      <t>インスウ</t>
    </rPh>
    <phoneticPr fontId="4"/>
  </si>
  <si>
    <t>単価</t>
    <rPh sb="0" eb="2">
      <t>タンカ</t>
    </rPh>
    <phoneticPr fontId="4"/>
  </si>
  <si>
    <t>金額</t>
    <rPh sb="0" eb="2">
      <t>キンガク</t>
    </rPh>
    <phoneticPr fontId="4"/>
  </si>
  <si>
    <t>設置場所</t>
    <rPh sb="0" eb="2">
      <t>セッチ</t>
    </rPh>
    <rPh sb="2" eb="4">
      <t>バショ</t>
    </rPh>
    <phoneticPr fontId="4"/>
  </si>
  <si>
    <t>１．補助対象事業分</t>
    <rPh sb="2" eb="4">
      <t>ホジョ</t>
    </rPh>
    <rPh sb="4" eb="6">
      <t>タイショウ</t>
    </rPh>
    <rPh sb="6" eb="8">
      <t>ジギョウ</t>
    </rPh>
    <rPh sb="8" eb="9">
      <t>ブン</t>
    </rPh>
    <phoneticPr fontId="4"/>
  </si>
  <si>
    <t>２．補助対象外事業分</t>
    <rPh sb="2" eb="4">
      <t>ホジョ</t>
    </rPh>
    <rPh sb="4" eb="6">
      <t>タイショウ</t>
    </rPh>
    <rPh sb="6" eb="7">
      <t>ガイ</t>
    </rPh>
    <rPh sb="7" eb="9">
      <t>ジギョウ</t>
    </rPh>
    <rPh sb="9" eb="10">
      <t>ブン</t>
    </rPh>
    <phoneticPr fontId="4"/>
  </si>
  <si>
    <t>－</t>
    <phoneticPr fontId="4"/>
  </si>
  <si>
    <t>経費所要額精算書</t>
    <rPh sb="0" eb="2">
      <t>ケイヒ</t>
    </rPh>
    <rPh sb="2" eb="4">
      <t>ショヨウ</t>
    </rPh>
    <rPh sb="4" eb="5">
      <t>ガク</t>
    </rPh>
    <rPh sb="5" eb="8">
      <t>セイサンショ</t>
    </rPh>
    <phoneticPr fontId="4"/>
  </si>
  <si>
    <t>事業実績報告書</t>
    <rPh sb="0" eb="2">
      <t>ジギョウ</t>
    </rPh>
    <rPh sb="2" eb="4">
      <t>ジッセキ</t>
    </rPh>
    <rPh sb="4" eb="7">
      <t>ホウコクショ</t>
    </rPh>
    <phoneticPr fontId="4"/>
  </si>
  <si>
    <t>　　　　　　　　　　　　　　　　　　　　　</t>
    <phoneticPr fontId="2"/>
  </si>
  <si>
    <t>　　る仕入控除税額（要補助金返還相当額）</t>
    <phoneticPr fontId="2"/>
  </si>
  <si>
    <t>円</t>
  </si>
  <si>
    <t>円</t>
    <phoneticPr fontId="2"/>
  </si>
  <si>
    <t>円</t>
    <phoneticPr fontId="2"/>
  </si>
  <si>
    <t>円</t>
    <phoneticPr fontId="2"/>
  </si>
  <si>
    <t>他の収入額</t>
    <phoneticPr fontId="2"/>
  </si>
  <si>
    <t>実支出額</t>
    <phoneticPr fontId="2"/>
  </si>
  <si>
    <t>補助額</t>
    <phoneticPr fontId="2"/>
  </si>
  <si>
    <t>基本額</t>
    <phoneticPr fontId="2"/>
  </si>
  <si>
    <t>所要額</t>
    <phoneticPr fontId="2"/>
  </si>
  <si>
    <t>交付</t>
    <phoneticPr fontId="2"/>
  </si>
  <si>
    <t>決定額</t>
    <phoneticPr fontId="4"/>
  </si>
  <si>
    <t>受入</t>
    <phoneticPr fontId="2"/>
  </si>
  <si>
    <t>済額</t>
    <rPh sb="0" eb="1">
      <t>スミ</t>
    </rPh>
    <rPh sb="1" eb="2">
      <t>ガク</t>
    </rPh>
    <phoneticPr fontId="4"/>
  </si>
  <si>
    <t>不足額</t>
    <phoneticPr fontId="2"/>
  </si>
  <si>
    <t>（K）－（I）</t>
    <phoneticPr fontId="4"/>
  </si>
  <si>
    <t>差引過△</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</si>
  <si>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</si>
  <si>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</si>
  <si>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</si>
  <si>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</si>
  <si>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</si>
  <si>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</si>
  <si>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</si>
  <si>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</si>
  <si>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</si>
  <si>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（A）－（B）</t>
    <phoneticPr fontId="4"/>
  </si>
  <si>
    <t>円</t>
    <rPh sb="0" eb="1">
      <t>エン</t>
    </rPh>
    <phoneticPr fontId="2"/>
  </si>
  <si>
    <t>１．施設の名称</t>
    <rPh sb="2" eb="4">
      <t>シセツ</t>
    </rPh>
    <rPh sb="5" eb="7">
      <t>メイショウ</t>
    </rPh>
    <phoneticPr fontId="4"/>
  </si>
  <si>
    <t>２．施設の所在地</t>
    <rPh sb="2" eb="4">
      <t>シセツ</t>
    </rPh>
    <rPh sb="5" eb="8">
      <t>ショザイチ</t>
    </rPh>
    <phoneticPr fontId="4"/>
  </si>
  <si>
    <t>３．事業の種類（交付要綱の３に掲げる事業名）</t>
    <rPh sb="2" eb="4">
      <t>ジギョウ</t>
    </rPh>
    <rPh sb="5" eb="7">
      <t>シュルイ</t>
    </rPh>
    <rPh sb="8" eb="10">
      <t>コウフ</t>
    </rPh>
    <rPh sb="10" eb="12">
      <t>ヨウコウ</t>
    </rPh>
    <rPh sb="15" eb="16">
      <t>カカ</t>
    </rPh>
    <rPh sb="18" eb="20">
      <t>ジギョウ</t>
    </rPh>
    <rPh sb="20" eb="21">
      <t>メイ</t>
    </rPh>
    <phoneticPr fontId="4"/>
  </si>
  <si>
    <t>４．設備整備の内容</t>
    <rPh sb="2" eb="4">
      <t>セツビ</t>
    </rPh>
    <rPh sb="4" eb="6">
      <t>セイビ</t>
    </rPh>
    <rPh sb="7" eb="9">
      <t>ナイヨウ</t>
    </rPh>
    <phoneticPr fontId="4"/>
  </si>
  <si>
    <t>（補助事業者名　　　　　　　　　　　　　　　　　　　　)</t>
    <phoneticPr fontId="2"/>
  </si>
  <si>
    <t>１．補助対象事業分</t>
  </si>
  <si>
    <t>２．補助対象外事業分</t>
  </si>
  <si>
    <t>　　１</t>
    <phoneticPr fontId="2"/>
  </si>
  <si>
    <t>　　２</t>
    <phoneticPr fontId="2"/>
  </si>
  <si>
    <t>　　３</t>
    <phoneticPr fontId="2"/>
  </si>
  <si>
    <t>　　４</t>
    <phoneticPr fontId="2"/>
  </si>
  <si>
    <t>　　５</t>
    <phoneticPr fontId="2"/>
  </si>
  <si>
    <t>添付書類</t>
    <phoneticPr fontId="2"/>
  </si>
  <si>
    <t>（２）契約書の写し</t>
    <phoneticPr fontId="2"/>
  </si>
  <si>
    <t>（３）納品書の写し</t>
    <phoneticPr fontId="2"/>
  </si>
  <si>
    <t>金　　　　　　　　円</t>
    <phoneticPr fontId="2"/>
  </si>
  <si>
    <t>事業の種類（交付要綱の３に掲げる事業名）</t>
    <phoneticPr fontId="2"/>
  </si>
  <si>
    <t>（J）</t>
    <phoneticPr fontId="4"/>
  </si>
  <si>
    <t>（K）</t>
    <phoneticPr fontId="4"/>
  </si>
  <si>
    <t>（L）</t>
    <phoneticPr fontId="4"/>
  </si>
  <si>
    <t>円（Ａ）</t>
  </si>
  <si>
    <t>円（Ｂ）</t>
  </si>
  <si>
    <t>円（Ａ）－（Ｂ）</t>
  </si>
  <si>
    <t>変更申請の場合は、１にかかわらず次のとおりとする。</t>
    <phoneticPr fontId="2"/>
  </si>
  <si>
    <t>（Ｊ）</t>
    <phoneticPr fontId="2"/>
  </si>
  <si>
    <t>国庫補助金</t>
    <rPh sb="0" eb="5">
      <t>コッコホジョキン</t>
    </rPh>
    <phoneticPr fontId="2"/>
  </si>
  <si>
    <t>交付決定額</t>
    <rPh sb="0" eb="2">
      <t>コウフ</t>
    </rPh>
    <rPh sb="2" eb="5">
      <t>ケッテイガク</t>
    </rPh>
    <phoneticPr fontId="2"/>
  </si>
  <si>
    <t>（Ｋ）</t>
    <phoneticPr fontId="2"/>
  </si>
  <si>
    <t>差引追加交付</t>
    <rPh sb="0" eb="2">
      <t>サシヒキ</t>
    </rPh>
    <rPh sb="2" eb="4">
      <t>ツイカ</t>
    </rPh>
    <rPh sb="4" eb="6">
      <t>コウフ</t>
    </rPh>
    <phoneticPr fontId="2"/>
  </si>
  <si>
    <t>（一部取消）申請額</t>
    <rPh sb="1" eb="3">
      <t>イチブ</t>
    </rPh>
    <rPh sb="3" eb="4">
      <t>ト</t>
    </rPh>
    <rPh sb="4" eb="5">
      <t>ケ</t>
    </rPh>
    <rPh sb="6" eb="9">
      <t>シンセイガク</t>
    </rPh>
    <phoneticPr fontId="2"/>
  </si>
  <si>
    <t>（注）　Ｊ欄及びＫ欄については、交付要綱の８による変更交付申請手続の他は斜線を引くこと。</t>
    <phoneticPr fontId="14"/>
  </si>
  <si>
    <t>（補助事業者名　　　　　　　　　　　　　　　　　　　　)</t>
    <phoneticPr fontId="2"/>
  </si>
  <si>
    <t>前回までの交付決定額　金</t>
    <rPh sb="0" eb="2">
      <t>ゼンカイ</t>
    </rPh>
    <rPh sb="5" eb="10">
      <t>コウフケッテイガク</t>
    </rPh>
    <phoneticPr fontId="14"/>
  </si>
  <si>
    <t>申　　　請　　　額　　金</t>
    <rPh sb="0" eb="1">
      <t>サル</t>
    </rPh>
    <rPh sb="4" eb="5">
      <t>ショウ</t>
    </rPh>
    <rPh sb="8" eb="9">
      <t>ガク</t>
    </rPh>
    <rPh sb="11" eb="12">
      <t>キン</t>
    </rPh>
    <phoneticPr fontId="14"/>
  </si>
  <si>
    <t>（１）へき地診療所設備整備事業</t>
  </si>
  <si>
    <t>（２）へき地患者輸送車（艇）整備事業</t>
  </si>
  <si>
    <t>（３）へき地巡回診療車（船）整備事業</t>
  </si>
  <si>
    <t>（４）離島歯科巡回診療用設備整備事業</t>
  </si>
  <si>
    <t>（５）過疎地域等特定診療所設備整備事業</t>
  </si>
  <si>
    <t>（６）沖縄医療施設設備整備事業</t>
  </si>
  <si>
    <t>（７）奄美群島医療施設設備整備事業</t>
  </si>
  <si>
    <t>（８）へき地保健指導所設備整備事業</t>
  </si>
  <si>
    <t>（９）へき地医療拠点病院設備整備事業</t>
  </si>
  <si>
    <t>（10）遠隔医療設備整備事業</t>
  </si>
  <si>
    <t>（11）臨床研修病院支援システム設備整備事業</t>
  </si>
  <si>
    <t>（12）へき地・離島診療支援システム設備整備事業</t>
  </si>
  <si>
    <t>（13）離島等患者宿泊施設設備整備事業</t>
  </si>
  <si>
    <t>（14）産科医療機関設備整備事業</t>
  </si>
  <si>
    <t>（15）分娩取扱施設設備整備事業</t>
  </si>
  <si>
    <t>（16）ICTを活用した産科医師不足地域に対する妊産婦モニタリング支援設備整備事業</t>
  </si>
  <si>
    <t>（17）死亡時画像診断システム等設備整備事業</t>
  </si>
  <si>
    <t>（18）実践的手術手技向上研修実施機関設備整備事業</t>
    <phoneticPr fontId="2"/>
  </si>
  <si>
    <t>（19）在宅人工呼吸器使用者非常用電源整備事業</t>
    <phoneticPr fontId="2"/>
  </si>
  <si>
    <t>（20）遠隔ICU体制整備促進事業</t>
    <phoneticPr fontId="2"/>
  </si>
  <si>
    <t>　ます。</t>
    <phoneticPr fontId="2"/>
  </si>
  <si>
    <t>　　標記について、次により補助金を交付されるよう関係書類を添えて申請し</t>
    <phoneticPr fontId="2"/>
  </si>
  <si>
    <t>　愛知県知事　　殿</t>
    <rPh sb="1" eb="4">
      <t>アイチケン</t>
    </rPh>
    <rPh sb="4" eb="6">
      <t>チジ</t>
    </rPh>
    <phoneticPr fontId="2"/>
  </si>
  <si>
    <t>（１）収入支出決算書抄本　　※公立医療機関に限る</t>
    <rPh sb="3" eb="5">
      <t>シュウニュウ</t>
    </rPh>
    <rPh sb="5" eb="7">
      <t>シシュツ</t>
    </rPh>
    <rPh sb="15" eb="21">
      <t>コウリツイリョウキカン</t>
    </rPh>
    <rPh sb="22" eb="23">
      <t>カギ</t>
    </rPh>
    <phoneticPr fontId="2"/>
  </si>
  <si>
    <t>　　　　令和　年度愛知県新興感染症対応力強化事業（協定締結医療機関</t>
    <phoneticPr fontId="2"/>
  </si>
  <si>
    <t>　　　　設備整備事業）費補助金の事業実績報告書</t>
    <rPh sb="4" eb="6">
      <t>セツビ</t>
    </rPh>
    <rPh sb="6" eb="8">
      <t>セイビ</t>
    </rPh>
    <rPh sb="8" eb="10">
      <t>ジギョウ</t>
    </rPh>
    <rPh sb="11" eb="12">
      <t>ヒ</t>
    </rPh>
    <rPh sb="12" eb="15">
      <t>ホジョキン</t>
    </rPh>
    <phoneticPr fontId="2"/>
  </si>
  <si>
    <t>（３）その他参考資料</t>
    <rPh sb="5" eb="6">
      <t>タ</t>
    </rPh>
    <rPh sb="6" eb="10">
      <t>サンコウシリョウ</t>
    </rPh>
    <phoneticPr fontId="2"/>
  </si>
  <si>
    <t>（１）収入支出予算書抄本　　※公立医療機関に限る</t>
    <rPh sb="3" eb="5">
      <t>シュウニュウ</t>
    </rPh>
    <rPh sb="5" eb="7">
      <t>シシュツ</t>
    </rPh>
    <rPh sb="15" eb="17">
      <t>コウリツ</t>
    </rPh>
    <rPh sb="17" eb="21">
      <t>イリョウキカン</t>
    </rPh>
    <rPh sb="22" eb="23">
      <t>カギ</t>
    </rPh>
    <phoneticPr fontId="2"/>
  </si>
  <si>
    <t>（２）見積書の写し</t>
    <rPh sb="3" eb="6">
      <t>ミツモリショ</t>
    </rPh>
    <rPh sb="7" eb="8">
      <t>ウツ</t>
    </rPh>
    <phoneticPr fontId="2"/>
  </si>
  <si>
    <t>　　　　設備整備事業）費補助金の（変更）交付申請書</t>
    <rPh sb="4" eb="6">
      <t>セツビ</t>
    </rPh>
    <rPh sb="6" eb="9">
      <t>セイビヒ</t>
    </rPh>
    <rPh sb="7" eb="8">
      <t>セツビ</t>
    </rPh>
    <rPh sb="8" eb="10">
      <t>ジギョウ</t>
    </rPh>
    <rPh sb="11" eb="12">
      <t>ヒ</t>
    </rPh>
    <rPh sb="12" eb="15">
      <t>ホジョキン</t>
    </rPh>
    <rPh sb="17" eb="19">
      <t>ヘンコウ</t>
    </rPh>
    <phoneticPr fontId="2"/>
  </si>
  <si>
    <t>　１　愛知県補助金等交付規則（昭和55年規則第8号）第14条に基づく額の</t>
    <rPh sb="3" eb="6">
      <t>アイチケン</t>
    </rPh>
    <rPh sb="6" eb="9">
      <t>ホジョキン</t>
    </rPh>
    <rPh sb="9" eb="10">
      <t>トウ</t>
    </rPh>
    <rPh sb="10" eb="14">
      <t>コウフキソク</t>
    </rPh>
    <rPh sb="15" eb="17">
      <t>ショウワ</t>
    </rPh>
    <rPh sb="19" eb="20">
      <t>ネン</t>
    </rPh>
    <rPh sb="20" eb="22">
      <t>キソク</t>
    </rPh>
    <rPh sb="22" eb="23">
      <t>ダイ</t>
    </rPh>
    <rPh sb="24" eb="25">
      <t>ゴウ</t>
    </rPh>
    <rPh sb="26" eb="27">
      <t>ダイ</t>
    </rPh>
    <rPh sb="29" eb="30">
      <t>ジョウ</t>
    </rPh>
    <rPh sb="31" eb="32">
      <t>モト</t>
    </rPh>
    <rPh sb="34" eb="35">
      <t>ガク</t>
    </rPh>
    <phoneticPr fontId="2"/>
  </si>
  <si>
    <t>　　確定額</t>
    <rPh sb="2" eb="4">
      <t>カクテイ</t>
    </rPh>
    <rPh sb="4" eb="5">
      <t>ガク</t>
    </rPh>
    <phoneticPr fontId="2"/>
  </si>
  <si>
    <t>　愛 知 県 知 事　　殿</t>
    <rPh sb="1" eb="2">
      <t>アイ</t>
    </rPh>
    <rPh sb="3" eb="4">
      <t>チ</t>
    </rPh>
    <phoneticPr fontId="2"/>
  </si>
  <si>
    <t>経費所要額調</t>
    <rPh sb="0" eb="2">
      <t>ケイヒ</t>
    </rPh>
    <rPh sb="2" eb="4">
      <t>ショヨウ</t>
    </rPh>
    <rPh sb="4" eb="5">
      <t>ガク</t>
    </rPh>
    <rPh sb="5" eb="6">
      <t>シラ</t>
    </rPh>
    <phoneticPr fontId="2"/>
  </si>
  <si>
    <t>区分</t>
    <rPh sb="0" eb="2">
      <t>クブン</t>
    </rPh>
    <phoneticPr fontId="2"/>
  </si>
  <si>
    <t>種目</t>
    <rPh sb="0" eb="2">
      <t>シュモク</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</si>
  <si>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</si>
  <si>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</si>
  <si>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</si>
  <si>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</si>
  <si>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</si>
  <si>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</si>
  <si>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</si>
  <si>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</si>
  <si>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</si>
  <si>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総事業費</t>
    <rPh sb="0" eb="3">
      <t>ソウジギョウ</t>
    </rPh>
    <rPh sb="3" eb="4">
      <t>ヒ</t>
    </rPh>
    <phoneticPr fontId="2"/>
  </si>
  <si>
    <t>寄付金その</t>
    <rPh sb="0" eb="3">
      <t>キフキン</t>
    </rPh>
    <phoneticPr fontId="2"/>
  </si>
  <si>
    <t>差引額</t>
    <rPh sb="0" eb="2">
      <t>サシヒキ</t>
    </rPh>
    <rPh sb="2" eb="3">
      <t>ガク</t>
    </rPh>
    <phoneticPr fontId="2"/>
  </si>
  <si>
    <t>対象経費の</t>
    <rPh sb="0" eb="2">
      <t>タイショウ</t>
    </rPh>
    <rPh sb="2" eb="4">
      <t>ケイヒ</t>
    </rPh>
    <phoneticPr fontId="2"/>
  </si>
  <si>
    <t>基準額</t>
    <rPh sb="0" eb="2">
      <t>キジュン</t>
    </rPh>
    <rPh sb="2" eb="3">
      <t>ガク</t>
    </rPh>
    <phoneticPr fontId="2"/>
  </si>
  <si>
    <t>選定額</t>
    <rPh sb="0" eb="2">
      <t>センテイ</t>
    </rPh>
    <rPh sb="2" eb="3">
      <t>ガク</t>
    </rPh>
    <phoneticPr fontId="2"/>
  </si>
  <si>
    <t>他の収入額</t>
    <rPh sb="0" eb="1">
      <t>ホカ</t>
    </rPh>
    <rPh sb="2" eb="4">
      <t>シュウニュウ</t>
    </rPh>
    <rPh sb="4" eb="5">
      <t>ガク</t>
    </rPh>
    <phoneticPr fontId="2"/>
  </si>
  <si>
    <t>（A）－（B）</t>
    <phoneticPr fontId="2"/>
  </si>
  <si>
    <t>支出予定額</t>
    <rPh sb="0" eb="2">
      <t>シシュツ</t>
    </rPh>
    <rPh sb="2" eb="4">
      <t>ヨテイ</t>
    </rPh>
    <rPh sb="4" eb="5">
      <t>ガク</t>
    </rPh>
    <phoneticPr fontId="2"/>
  </si>
  <si>
    <t>簡易陰圧装置</t>
    <rPh sb="0" eb="2">
      <t>カンイ</t>
    </rPh>
    <rPh sb="2" eb="4">
      <t>インアツ</t>
    </rPh>
    <rPh sb="4" eb="6">
      <t>ソウチ</t>
    </rPh>
    <phoneticPr fontId="2"/>
  </si>
  <si>
    <t>検査機器（ＰＣＲ検査装置）</t>
    <rPh sb="0" eb="4">
      <t>ケンサキキ</t>
    </rPh>
    <rPh sb="8" eb="10">
      <t>ケンサ</t>
    </rPh>
    <rPh sb="10" eb="12">
      <t>ソウチ</t>
    </rPh>
    <phoneticPr fontId="2"/>
  </si>
  <si>
    <t>簡易ベッド</t>
    <rPh sb="0" eb="2">
      <t>カンイ</t>
    </rPh>
    <phoneticPr fontId="2"/>
  </si>
  <si>
    <t>ＨＥＰＡフィルター付き空気清浄機</t>
    <rPh sb="9" eb="10">
      <t>ツ</t>
    </rPh>
    <rPh sb="11" eb="16">
      <t>クウキセイジョウキ</t>
    </rPh>
    <phoneticPr fontId="2"/>
  </si>
  <si>
    <t>合計</t>
    <rPh sb="0" eb="2">
      <t>ゴウケイ</t>
    </rPh>
    <phoneticPr fontId="2"/>
  </si>
  <si>
    <t>(注)１　本調査表は、事業ごとに作成すること。</t>
    <rPh sb="11" eb="13">
      <t>ジギョウ</t>
    </rPh>
    <phoneticPr fontId="2"/>
  </si>
  <si>
    <t>２　「区分」は交付の対象となる事業の名称をプルダウンから選択、「種目」は申請する設備をプルダウンから選択すること。</t>
    <rPh sb="3" eb="5">
      <t>クブン</t>
    </rPh>
    <rPh sb="28" eb="30">
      <t>センタク</t>
    </rPh>
    <rPh sb="32" eb="34">
      <t>シュモク</t>
    </rPh>
    <rPh sb="36" eb="38">
      <t>シンセイ</t>
    </rPh>
    <rPh sb="40" eb="42">
      <t>セツビ</t>
    </rPh>
    <rPh sb="50" eb="52">
      <t>センタク</t>
    </rPh>
    <phoneticPr fontId="2"/>
  </si>
  <si>
    <t>（J）</t>
    <phoneticPr fontId="2"/>
  </si>
  <si>
    <t>経費所要額精算書</t>
    <rPh sb="0" eb="2">
      <t>ケイヒ</t>
    </rPh>
    <rPh sb="2" eb="4">
      <t>ショヨウ</t>
    </rPh>
    <rPh sb="4" eb="5">
      <t>ガク</t>
    </rPh>
    <rPh sb="5" eb="8">
      <t>セイサンショ</t>
    </rPh>
    <phoneticPr fontId="2"/>
  </si>
  <si>
    <t>県費補助</t>
    <rPh sb="0" eb="2">
      <t>ケンピ</t>
    </rPh>
    <rPh sb="2" eb="4">
      <t>ホジョ</t>
    </rPh>
    <phoneticPr fontId="2"/>
  </si>
  <si>
    <t>県費補助</t>
    <rPh sb="0" eb="4">
      <t>ケンピホジョ</t>
    </rPh>
    <phoneticPr fontId="2"/>
  </si>
  <si>
    <t>差引過△</t>
    <phoneticPr fontId="2"/>
  </si>
  <si>
    <t>決定額</t>
    <phoneticPr fontId="2"/>
  </si>
  <si>
    <t>（H）－（I）</t>
    <phoneticPr fontId="2"/>
  </si>
  <si>
    <t>所要額</t>
    <rPh sb="0" eb="3">
      <t>ショヨウガク</t>
    </rPh>
    <phoneticPr fontId="2"/>
  </si>
  <si>
    <t>補助金交付</t>
    <rPh sb="0" eb="3">
      <t>ホジョキン</t>
    </rPh>
    <rPh sb="3" eb="5">
      <t>コウフ</t>
    </rPh>
    <phoneticPr fontId="2"/>
  </si>
  <si>
    <t>決定額</t>
    <rPh sb="0" eb="3">
      <t>ケッテイガク</t>
    </rPh>
    <phoneticPr fontId="2"/>
  </si>
  <si>
    <t>選定額</t>
    <rPh sb="0" eb="3">
      <t>センテイガク</t>
    </rPh>
    <phoneticPr fontId="2"/>
  </si>
  <si>
    <t>（21）新興感染症対応力強化（協定締結医療機関設備整備事業）</t>
    <rPh sb="4" eb="9">
      <t>シンコウカンセンショウ</t>
    </rPh>
    <rPh sb="9" eb="12">
      <t>タイオウリョク</t>
    </rPh>
    <rPh sb="12" eb="14">
      <t>キョウカ</t>
    </rPh>
    <rPh sb="15" eb="23">
      <t>キョウテイテイケツイリョウキカン</t>
    </rPh>
    <rPh sb="23" eb="27">
      <t>セツビセイビ</t>
    </rPh>
    <rPh sb="27" eb="29">
      <t>ジギョウ</t>
    </rPh>
    <phoneticPr fontId="2"/>
  </si>
  <si>
    <t>様式１－２</t>
    <rPh sb="0" eb="2">
      <t>ヨウシキ</t>
    </rPh>
    <phoneticPr fontId="2"/>
  </si>
  <si>
    <t>様式２－２</t>
    <rPh sb="0" eb="2">
      <t>ヨウシキ</t>
    </rPh>
    <phoneticPr fontId="2"/>
  </si>
  <si>
    <t>様式５</t>
    <rPh sb="0" eb="2">
      <t>ヨウシキ</t>
    </rPh>
    <phoneticPr fontId="2"/>
  </si>
  <si>
    <r>
      <rPr>
        <sz val="14"/>
        <color indexed="10"/>
        <rFont val="ＭＳ Ｐ明朝"/>
        <family val="1"/>
        <charset val="128"/>
      </rPr>
      <t>　　　</t>
    </r>
    <r>
      <rPr>
        <sz val="14"/>
        <rFont val="ＭＳ Ｐ明朝"/>
        <family val="1"/>
        <charset val="128"/>
      </rPr>
      <t>　　　年　度　補　助　金　調　書</t>
    </r>
    <rPh sb="6" eb="7">
      <t>ネン</t>
    </rPh>
    <rPh sb="8" eb="9">
      <t>ド</t>
    </rPh>
    <rPh sb="10" eb="11">
      <t>タスク</t>
    </rPh>
    <rPh sb="12" eb="13">
      <t>スケ</t>
    </rPh>
    <rPh sb="14" eb="15">
      <t>カネ</t>
    </rPh>
    <rPh sb="16" eb="17">
      <t>チョウ</t>
    </rPh>
    <rPh sb="18" eb="19">
      <t>ショ</t>
    </rPh>
    <phoneticPr fontId="2"/>
  </si>
  <si>
    <t>（地方公共団体）</t>
    <rPh sb="1" eb="3">
      <t>チホウ</t>
    </rPh>
    <rPh sb="3" eb="5">
      <t>コウキョウ</t>
    </rPh>
    <rPh sb="5" eb="7">
      <t>ダンタイ</t>
    </rPh>
    <phoneticPr fontId="2"/>
  </si>
  <si>
    <t>県</t>
    <rPh sb="0" eb="1">
      <t>ケン</t>
    </rPh>
    <phoneticPr fontId="2"/>
  </si>
  <si>
    <t>地方公共団体</t>
    <rPh sb="0" eb="2">
      <t>チホウ</t>
    </rPh>
    <rPh sb="2" eb="4">
      <t>コウキョウ</t>
    </rPh>
    <rPh sb="4" eb="6">
      <t>ダンタイ</t>
    </rPh>
    <phoneticPr fontId="2"/>
  </si>
  <si>
    <t>備考</t>
    <rPh sb="0" eb="2">
      <t>ビコウ</t>
    </rPh>
    <phoneticPr fontId="2"/>
  </si>
  <si>
    <t>歳出予算
科目</t>
    <rPh sb="0" eb="2">
      <t>サイシュツ</t>
    </rPh>
    <rPh sb="2" eb="4">
      <t>ヨサン</t>
    </rPh>
    <rPh sb="5" eb="7">
      <t>カモク</t>
    </rPh>
    <phoneticPr fontId="2"/>
  </si>
  <si>
    <t>交付決定
の額</t>
    <rPh sb="0" eb="2">
      <t>コウフ</t>
    </rPh>
    <rPh sb="2" eb="4">
      <t>ケッテイ</t>
    </rPh>
    <rPh sb="6" eb="7">
      <t>ガク</t>
    </rPh>
    <phoneticPr fontId="2"/>
  </si>
  <si>
    <t>補助率</t>
    <rPh sb="0" eb="3">
      <t>ホジョリツ</t>
    </rPh>
    <phoneticPr fontId="2"/>
  </si>
  <si>
    <t>歳入</t>
    <rPh sb="0" eb="2">
      <t>サイニュウ</t>
    </rPh>
    <phoneticPr fontId="2"/>
  </si>
  <si>
    <t>歳出</t>
    <rPh sb="0" eb="2">
      <t>サイシュツ</t>
    </rPh>
    <phoneticPr fontId="2"/>
  </si>
  <si>
    <t>科目</t>
    <rPh sb="0" eb="2">
      <t>カモク</t>
    </rPh>
    <phoneticPr fontId="2"/>
  </si>
  <si>
    <t>予算現額</t>
    <rPh sb="0" eb="4">
      <t>ヨサンゲンガク</t>
    </rPh>
    <phoneticPr fontId="2"/>
  </si>
  <si>
    <t>収入済額</t>
    <rPh sb="0" eb="2">
      <t>シュウニュウ</t>
    </rPh>
    <rPh sb="2" eb="3">
      <t>ズミ</t>
    </rPh>
    <rPh sb="3" eb="4">
      <t>ガク</t>
    </rPh>
    <phoneticPr fontId="2"/>
  </si>
  <si>
    <t>予算現額</t>
    <rPh sb="0" eb="2">
      <t>ヨサン</t>
    </rPh>
    <rPh sb="2" eb="3">
      <t>ゲン</t>
    </rPh>
    <rPh sb="3" eb="4">
      <t>ガク</t>
    </rPh>
    <phoneticPr fontId="2"/>
  </si>
  <si>
    <t>うち県費
補助金
相当額</t>
    <rPh sb="2" eb="4">
      <t>ケンピ</t>
    </rPh>
    <rPh sb="5" eb="8">
      <t>ホジョキン</t>
    </rPh>
    <rPh sb="9" eb="11">
      <t>ソウトウ</t>
    </rPh>
    <rPh sb="11" eb="12">
      <t>ガク</t>
    </rPh>
    <phoneticPr fontId="2"/>
  </si>
  <si>
    <t>支出済額</t>
    <rPh sb="0" eb="2">
      <t>シシュツ</t>
    </rPh>
    <rPh sb="2" eb="3">
      <t>スミ</t>
    </rPh>
    <rPh sb="3" eb="4">
      <t>ガク</t>
    </rPh>
    <phoneticPr fontId="2"/>
  </si>
  <si>
    <t>翌年度
繰越額</t>
    <rPh sb="0" eb="2">
      <t>ヨクネン</t>
    </rPh>
    <rPh sb="2" eb="3">
      <t>ド</t>
    </rPh>
    <rPh sb="4" eb="6">
      <t>クリコシ</t>
    </rPh>
    <rPh sb="6" eb="7">
      <t>ガク</t>
    </rPh>
    <phoneticPr fontId="2"/>
  </si>
  <si>
    <t>（項）</t>
    <rPh sb="1" eb="2">
      <t>コウ</t>
    </rPh>
    <phoneticPr fontId="2"/>
  </si>
  <si>
    <t>保健医療費</t>
    <rPh sb="0" eb="5">
      <t>ホケンイリョウヒ</t>
    </rPh>
    <phoneticPr fontId="2"/>
  </si>
  <si>
    <t>（目）</t>
    <rPh sb="1" eb="2">
      <t>モク</t>
    </rPh>
    <phoneticPr fontId="2"/>
  </si>
  <si>
    <t>疾病対策費</t>
    <rPh sb="0" eb="5">
      <t>シッペイタイサクヒ</t>
    </rPh>
    <phoneticPr fontId="2"/>
  </si>
  <si>
    <t>　１　「地方公共団体」の「科目」は、歳入にあたっては、款、項、目、節を、歳出にあたっては、款、項、目をそれぞれ記載すること。</t>
    <rPh sb="4" eb="6">
      <t>チホウ</t>
    </rPh>
    <rPh sb="6" eb="8">
      <t>コウキョウ</t>
    </rPh>
    <rPh sb="8" eb="10">
      <t>ダンタイ</t>
    </rPh>
    <rPh sb="13" eb="15">
      <t>カモク</t>
    </rPh>
    <rPh sb="18" eb="20">
      <t>サイニュウ</t>
    </rPh>
    <rPh sb="27" eb="28">
      <t>カン</t>
    </rPh>
    <rPh sb="29" eb="30">
      <t>コウ</t>
    </rPh>
    <rPh sb="31" eb="32">
      <t>モク</t>
    </rPh>
    <rPh sb="33" eb="34">
      <t>セツ</t>
    </rPh>
    <rPh sb="36" eb="38">
      <t>サイシュツ</t>
    </rPh>
    <rPh sb="45" eb="46">
      <t>カン</t>
    </rPh>
    <rPh sb="47" eb="48">
      <t>コウ</t>
    </rPh>
    <rPh sb="49" eb="50">
      <t>モク</t>
    </rPh>
    <rPh sb="55" eb="57">
      <t>キサイ</t>
    </rPh>
    <phoneticPr fontId="2"/>
  </si>
  <si>
    <t>　２　「予算現額」は、歳入にあたっては、当初予算額、補正予算額等の区分を、歳出にあたっては、当初予算額、補正予算額、予備費支出額、流用</t>
    <rPh sb="4" eb="6">
      <t>ヨサン</t>
    </rPh>
    <rPh sb="6" eb="7">
      <t>ゲン</t>
    </rPh>
    <rPh sb="7" eb="8">
      <t>ガク</t>
    </rPh>
    <rPh sb="11" eb="13">
      <t>サイニュウ</t>
    </rPh>
    <rPh sb="20" eb="22">
      <t>トウショ</t>
    </rPh>
    <rPh sb="22" eb="24">
      <t>ヨサン</t>
    </rPh>
    <rPh sb="24" eb="25">
      <t>ガク</t>
    </rPh>
    <rPh sb="26" eb="28">
      <t>ホセイ</t>
    </rPh>
    <rPh sb="28" eb="30">
      <t>ヨサン</t>
    </rPh>
    <rPh sb="30" eb="31">
      <t>ガク</t>
    </rPh>
    <rPh sb="31" eb="32">
      <t>トウ</t>
    </rPh>
    <rPh sb="33" eb="35">
      <t>クブン</t>
    </rPh>
    <rPh sb="37" eb="39">
      <t>サイシュツ</t>
    </rPh>
    <rPh sb="46" eb="48">
      <t>トウショ</t>
    </rPh>
    <rPh sb="48" eb="50">
      <t>ヨサン</t>
    </rPh>
    <rPh sb="50" eb="51">
      <t>ガク</t>
    </rPh>
    <rPh sb="52" eb="54">
      <t>ホセイ</t>
    </rPh>
    <rPh sb="54" eb="56">
      <t>ヨサン</t>
    </rPh>
    <rPh sb="56" eb="57">
      <t>ガク</t>
    </rPh>
    <rPh sb="58" eb="61">
      <t>ヨビヒ</t>
    </rPh>
    <rPh sb="61" eb="64">
      <t>シシュツガク</t>
    </rPh>
    <rPh sb="65" eb="67">
      <t>リュウヨウ</t>
    </rPh>
    <phoneticPr fontId="2"/>
  </si>
  <si>
    <t>　　増減額等の区分を明らかにして記載すること。</t>
    <rPh sb="2" eb="5">
      <t>ゾウゲンガク</t>
    </rPh>
    <rPh sb="5" eb="6">
      <t>トウ</t>
    </rPh>
    <rPh sb="7" eb="9">
      <t>クブン</t>
    </rPh>
    <rPh sb="10" eb="11">
      <t>アキ</t>
    </rPh>
    <rPh sb="16" eb="18">
      <t>キサイ</t>
    </rPh>
    <phoneticPr fontId="2"/>
  </si>
  <si>
    <t>　３　補助事業等の地方公共団体の歳出予算額の繰越が行われた場合における翌年度に係る補助金調書の作成は本表に準ずること。この場合におい</t>
    <rPh sb="3" eb="5">
      <t>ホジョ</t>
    </rPh>
    <rPh sb="5" eb="8">
      <t>ジギョウトウ</t>
    </rPh>
    <rPh sb="9" eb="11">
      <t>チホウ</t>
    </rPh>
    <rPh sb="11" eb="13">
      <t>コウキョウ</t>
    </rPh>
    <rPh sb="13" eb="15">
      <t>ダンタイ</t>
    </rPh>
    <rPh sb="16" eb="18">
      <t>サイシュツ</t>
    </rPh>
    <rPh sb="18" eb="20">
      <t>ヨサン</t>
    </rPh>
    <rPh sb="20" eb="21">
      <t>ガク</t>
    </rPh>
    <rPh sb="22" eb="24">
      <t>クリコシ</t>
    </rPh>
    <rPh sb="25" eb="26">
      <t>オコナ</t>
    </rPh>
    <rPh sb="29" eb="31">
      <t>バアイ</t>
    </rPh>
    <rPh sb="35" eb="38">
      <t>ヨクネンド</t>
    </rPh>
    <rPh sb="39" eb="40">
      <t>カカ</t>
    </rPh>
    <rPh sb="41" eb="44">
      <t>ホジョキン</t>
    </rPh>
    <rPh sb="44" eb="46">
      <t>チョウショ</t>
    </rPh>
    <rPh sb="47" eb="49">
      <t>サクセイ</t>
    </rPh>
    <rPh sb="50" eb="51">
      <t>ホン</t>
    </rPh>
    <rPh sb="51" eb="52">
      <t>ピョウ</t>
    </rPh>
    <rPh sb="53" eb="54">
      <t>ジュン</t>
    </rPh>
    <rPh sb="61" eb="63">
      <t>バアイ</t>
    </rPh>
    <phoneticPr fontId="2"/>
  </si>
  <si>
    <t>　　て、地方公共団体の歳入の「科目」に「前年度繰越金」を掲げる場合は、その「予算現額」及び「収入済額」の数字の下欄に県費補助額を（　）</t>
    <rPh sb="4" eb="6">
      <t>チホウ</t>
    </rPh>
    <rPh sb="6" eb="8">
      <t>コウキョウ</t>
    </rPh>
    <rPh sb="8" eb="10">
      <t>ダンタイ</t>
    </rPh>
    <rPh sb="11" eb="13">
      <t>サイニュウ</t>
    </rPh>
    <rPh sb="15" eb="17">
      <t>カモク</t>
    </rPh>
    <rPh sb="20" eb="23">
      <t>ゼンネンド</t>
    </rPh>
    <rPh sb="23" eb="25">
      <t>クリコシ</t>
    </rPh>
    <rPh sb="25" eb="26">
      <t>キン</t>
    </rPh>
    <rPh sb="28" eb="29">
      <t>カカ</t>
    </rPh>
    <rPh sb="31" eb="33">
      <t>バアイ</t>
    </rPh>
    <rPh sb="38" eb="40">
      <t>ヨサン</t>
    </rPh>
    <rPh sb="40" eb="41">
      <t>ゲン</t>
    </rPh>
    <rPh sb="41" eb="42">
      <t>ガク</t>
    </rPh>
    <rPh sb="43" eb="44">
      <t>オヨ</t>
    </rPh>
    <rPh sb="46" eb="48">
      <t>シュウニュウ</t>
    </rPh>
    <rPh sb="48" eb="49">
      <t>スミ</t>
    </rPh>
    <rPh sb="49" eb="50">
      <t>ガク</t>
    </rPh>
    <rPh sb="52" eb="54">
      <t>スウジ</t>
    </rPh>
    <rPh sb="55" eb="56">
      <t>ゲ</t>
    </rPh>
    <rPh sb="56" eb="57">
      <t>ラン</t>
    </rPh>
    <rPh sb="58" eb="60">
      <t>ケンピ</t>
    </rPh>
    <rPh sb="60" eb="62">
      <t>ホジョ</t>
    </rPh>
    <rPh sb="62" eb="63">
      <t>ガク</t>
    </rPh>
    <phoneticPr fontId="2"/>
  </si>
  <si>
    <t>　　をもって付記すること。</t>
    <rPh sb="6" eb="8">
      <t>フキ</t>
    </rPh>
    <phoneticPr fontId="2"/>
  </si>
  <si>
    <t>　４　「備考」欄は、参考となるべき事項を適宜記載すること。</t>
    <rPh sb="4" eb="6">
      <t>ビコウ</t>
    </rPh>
    <rPh sb="7" eb="8">
      <t>ラン</t>
    </rPh>
    <rPh sb="10" eb="12">
      <t>サンコウ</t>
    </rPh>
    <rPh sb="17" eb="19">
      <t>ジコウ</t>
    </rPh>
    <rPh sb="20" eb="22">
      <t>テキギ</t>
    </rPh>
    <rPh sb="22" eb="24">
      <t>キサイ</t>
    </rPh>
    <phoneticPr fontId="2"/>
  </si>
  <si>
    <t>様式４－２</t>
    <rPh sb="0" eb="2">
      <t>ヨウシキ</t>
    </rPh>
    <phoneticPr fontId="2"/>
  </si>
  <si>
    <t>経費所要額調　別紙１</t>
    <phoneticPr fontId="2"/>
  </si>
  <si>
    <t>事業計画書　別紙２</t>
    <phoneticPr fontId="2"/>
  </si>
  <si>
    <t>別紙１</t>
    <rPh sb="0" eb="2">
      <t>ベッシ</t>
    </rPh>
    <phoneticPr fontId="2"/>
  </si>
  <si>
    <t>別紙２</t>
    <rPh sb="0" eb="2">
      <t>ベッシ</t>
    </rPh>
    <phoneticPr fontId="4"/>
  </si>
  <si>
    <t>経費所要額精算書　別紙１</t>
    <phoneticPr fontId="2"/>
  </si>
  <si>
    <t>事業実績報告書　別紙２</t>
    <phoneticPr fontId="2"/>
  </si>
  <si>
    <t>差引今回変更増減額　金</t>
    <rPh sb="0" eb="2">
      <t>サシヒキ</t>
    </rPh>
    <rPh sb="2" eb="4">
      <t>コンカイ</t>
    </rPh>
    <rPh sb="4" eb="6">
      <t>ヘンコウ</t>
    </rPh>
    <rPh sb="6" eb="7">
      <t>フ</t>
    </rPh>
    <rPh sb="7" eb="9">
      <t>ゲンガク</t>
    </rPh>
    <phoneticPr fontId="14"/>
  </si>
  <si>
    <t>補助申請額</t>
    <phoneticPr fontId="2"/>
  </si>
  <si>
    <t>←カタログなど</t>
    <phoneticPr fontId="2"/>
  </si>
  <si>
    <t>補助金精算額　　</t>
    <rPh sb="2" eb="3">
      <t>キン</t>
    </rPh>
    <phoneticPr fontId="2"/>
  </si>
  <si>
    <t>←交付申請額と精算額に相違が１千円でもある場合、変更交付申請を事前にする必要があります。</t>
    <rPh sb="1" eb="6">
      <t>コウフシンセイガク</t>
    </rPh>
    <rPh sb="7" eb="10">
      <t>セイサンガク</t>
    </rPh>
    <rPh sb="11" eb="13">
      <t>ソウイ</t>
    </rPh>
    <rPh sb="15" eb="17">
      <t>センエン</t>
    </rPh>
    <rPh sb="21" eb="23">
      <t>バアイ</t>
    </rPh>
    <rPh sb="24" eb="30">
      <t>ヘンコウコウフシンセイ</t>
    </rPh>
    <rPh sb="31" eb="33">
      <t>ジゼン</t>
    </rPh>
    <rPh sb="36" eb="38">
      <t>ヒツヨウ</t>
    </rPh>
    <phoneticPr fontId="2"/>
  </si>
  <si>
    <t>　　　２の金額の積算内訳等の記載内容を確認するための書類（確定申告書の</t>
    <rPh sb="5" eb="7">
      <t>キンガク</t>
    </rPh>
    <rPh sb="8" eb="10">
      <t>セキサン</t>
    </rPh>
    <rPh sb="10" eb="12">
      <t>ウチワケ</t>
    </rPh>
    <rPh sb="12" eb="13">
      <t>トウ</t>
    </rPh>
    <rPh sb="14" eb="18">
      <t>キサイナイヨウ</t>
    </rPh>
    <rPh sb="19" eb="21">
      <t>カクニン</t>
    </rPh>
    <rPh sb="26" eb="28">
      <t>ショルイ</t>
    </rPh>
    <rPh sb="29" eb="31">
      <t>カクテイ</t>
    </rPh>
    <rPh sb="31" eb="34">
      <t>シンコクショ</t>
    </rPh>
    <phoneticPr fontId="2"/>
  </si>
  <si>
    <t>　　写し、課税売上割合等が把握できる資料、特定収入の割合を確認できる資</t>
    <rPh sb="2" eb="3">
      <t>ウツ</t>
    </rPh>
    <rPh sb="5" eb="12">
      <t>カゼイウリアゲワリアイトウ</t>
    </rPh>
    <rPh sb="13" eb="15">
      <t>ハアク</t>
    </rPh>
    <rPh sb="18" eb="20">
      <t>シリョウ</t>
    </rPh>
    <rPh sb="21" eb="25">
      <t>トクテイシュウニュウ</t>
    </rPh>
    <rPh sb="26" eb="28">
      <t>ワリアイ</t>
    </rPh>
    <rPh sb="29" eb="31">
      <t>カクニン</t>
    </rPh>
    <rPh sb="34" eb="35">
      <t>シ</t>
    </rPh>
    <phoneticPr fontId="2"/>
  </si>
  <si>
    <t>　　料）を添付する。</t>
    <rPh sb="2" eb="3">
      <t>リョウ</t>
    </rPh>
    <rPh sb="5" eb="7">
      <t>テンプ</t>
    </rPh>
    <phoneticPr fontId="2"/>
  </si>
  <si>
    <t>　個人開業の場合は開業者の氏名となります。</t>
    <rPh sb="1" eb="5">
      <t>コジンカイギョウ</t>
    </rPh>
    <rPh sb="6" eb="8">
      <t>バアイ</t>
    </rPh>
    <rPh sb="9" eb="12">
      <t>カイギョウシャ</t>
    </rPh>
    <rPh sb="13" eb="15">
      <t>シメイ</t>
    </rPh>
    <phoneticPr fontId="2"/>
  </si>
  <si>
    <t>←別紙１の（D）欄の合計と一致</t>
    <rPh sb="1" eb="3">
      <t>ベッシ</t>
    </rPh>
    <rPh sb="8" eb="9">
      <t>ラン</t>
    </rPh>
    <rPh sb="10" eb="12">
      <t>ゴウケイ</t>
    </rPh>
    <rPh sb="13" eb="15">
      <t>イッチ</t>
    </rPh>
    <phoneticPr fontId="2"/>
  </si>
  <si>
    <t>←別紙１の（A）欄の合計と一致</t>
    <rPh sb="1" eb="3">
      <t>ベッシ</t>
    </rPh>
    <rPh sb="8" eb="9">
      <t>ラン</t>
    </rPh>
    <rPh sb="10" eb="12">
      <t>ゴウケイ</t>
    </rPh>
    <rPh sb="13" eb="15">
      <t>イッチ</t>
    </rPh>
    <phoneticPr fontId="2"/>
  </si>
  <si>
    <t>←医療法人の場合は医療法人名と代表者の職名・氏名</t>
    <rPh sb="1" eb="5">
      <t>イリョウホウジン</t>
    </rPh>
    <rPh sb="6" eb="8">
      <t>バアイ</t>
    </rPh>
    <rPh sb="9" eb="14">
      <t>イリョウホウジンメイ</t>
    </rPh>
    <rPh sb="15" eb="18">
      <t>ダイヒョウシャ</t>
    </rPh>
    <rPh sb="19" eb="20">
      <t>ショク</t>
    </rPh>
    <rPh sb="20" eb="21">
      <t>メイ</t>
    </rPh>
    <rPh sb="22" eb="24">
      <t>シメイ</t>
    </rPh>
    <phoneticPr fontId="2"/>
  </si>
  <si>
    <t>（２１）新興感染症対応力強化（協定締結医療機関設備整備）</t>
  </si>
  <si>
    <t>（H）</t>
  </si>
  <si>
    <t>（I）</t>
  </si>
  <si>
    <t>（J）</t>
  </si>
  <si>
    <t>（K）</t>
  </si>
  <si>
    <t>仕入れに係る</t>
  </si>
  <si>
    <t>要国庫補助額</t>
    <rPh sb="0" eb="1">
      <t>ヨウ</t>
    </rPh>
    <rPh sb="1" eb="3">
      <t>コッコ</t>
    </rPh>
    <rPh sb="3" eb="5">
      <t>ホジョ</t>
    </rPh>
    <rPh sb="5" eb="6">
      <t>ガク</t>
    </rPh>
    <phoneticPr fontId="2"/>
  </si>
  <si>
    <t>消費税等相当額</t>
  </si>
  <si>
    <t>(L)</t>
    <phoneticPr fontId="2"/>
  </si>
  <si>
    <t>(M)</t>
    <phoneticPr fontId="2"/>
  </si>
  <si>
    <t>(N)</t>
    <phoneticPr fontId="2"/>
  </si>
  <si>
    <t>要県費補助額</t>
    <rPh sb="0" eb="1">
      <t>ヨウ</t>
    </rPh>
    <rPh sb="1" eb="3">
      <t>ケンピ</t>
    </rPh>
    <rPh sb="3" eb="5">
      <t>ホジョ</t>
    </rPh>
    <rPh sb="5" eb="6">
      <t>ガク</t>
    </rPh>
    <phoneticPr fontId="2"/>
  </si>
  <si>
    <t>（G）－（J）</t>
    <phoneticPr fontId="2"/>
  </si>
  <si>
    <t>３　（M）欄及び（N）欄については交付要綱の６による変更交付申請手続の他は斜線を引くこと。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5" eb="36">
      <t>ホカ</t>
    </rPh>
    <rPh sb="37" eb="39">
      <t>シャセン</t>
    </rPh>
    <rPh sb="40" eb="41">
      <t>ヒ</t>
    </rPh>
    <phoneticPr fontId="2"/>
  </si>
  <si>
    <t>新興感染症対応力強化（協定締結医療機関設備整備）</t>
  </si>
  <si>
    <t>補助事業者名：</t>
    <rPh sb="0" eb="6">
      <t>ホジョジギョウシャメイ</t>
    </rPh>
    <phoneticPr fontId="2"/>
  </si>
  <si>
    <t>←医療機関独自で文書管理番号があれば記載、なければ空欄</t>
    <rPh sb="1" eb="5">
      <t>イリョウキカン</t>
    </rPh>
    <rPh sb="5" eb="7">
      <t>ドクジ</t>
    </rPh>
    <rPh sb="8" eb="10">
      <t>ブンショ</t>
    </rPh>
    <rPh sb="10" eb="12">
      <t>カンリ</t>
    </rPh>
    <rPh sb="12" eb="14">
      <t>バンゴウ</t>
    </rPh>
    <rPh sb="18" eb="20">
      <t>キサイ</t>
    </rPh>
    <rPh sb="25" eb="27">
      <t>クウラン</t>
    </rPh>
    <phoneticPr fontId="2"/>
  </si>
  <si>
    <t>国庫補助</t>
    <rPh sb="0" eb="2">
      <t>コッコ</t>
    </rPh>
    <rPh sb="2" eb="4">
      <t>ホジョ</t>
    </rPh>
    <phoneticPr fontId="2"/>
  </si>
  <si>
    <t>基本額</t>
    <rPh sb="0" eb="3">
      <t>キホンガク</t>
    </rPh>
    <phoneticPr fontId="2"/>
  </si>
  <si>
    <t>所要額</t>
    <rPh sb="0" eb="2">
      <t>ショヨウ</t>
    </rPh>
    <rPh sb="2" eb="3">
      <t>ガク</t>
    </rPh>
    <phoneticPr fontId="2"/>
  </si>
  <si>
    <t>別紙２</t>
    <rPh sb="0" eb="2">
      <t>ベッシ</t>
    </rPh>
    <phoneticPr fontId="2"/>
  </si>
  <si>
    <t>事業計画書</t>
    <rPh sb="0" eb="2">
      <t>ジギョウ</t>
    </rPh>
    <rPh sb="2" eb="5">
      <t>ケイカクショ</t>
    </rPh>
    <phoneticPr fontId="2"/>
  </si>
  <si>
    <t>１．施設の名称</t>
    <rPh sb="2" eb="4">
      <t>シセツ</t>
    </rPh>
    <rPh sb="5" eb="7">
      <t>メイショウ</t>
    </rPh>
    <phoneticPr fontId="2"/>
  </si>
  <si>
    <t>２．施設の所在地</t>
    <rPh sb="2" eb="4">
      <t>シセツ</t>
    </rPh>
    <rPh sb="5" eb="8">
      <t>ショザイチ</t>
    </rPh>
    <phoneticPr fontId="2"/>
  </si>
  <si>
    <t>３．事業の種類（交付要綱の３に掲げる事業名）</t>
    <rPh sb="2" eb="4">
      <t>ジギョウ</t>
    </rPh>
    <rPh sb="5" eb="7">
      <t>シュルイ</t>
    </rPh>
    <rPh sb="8" eb="10">
      <t>コウフ</t>
    </rPh>
    <rPh sb="10" eb="12">
      <t>ヨウコウ</t>
    </rPh>
    <rPh sb="15" eb="16">
      <t>カカ</t>
    </rPh>
    <rPh sb="18" eb="20">
      <t>ジギョウ</t>
    </rPh>
    <rPh sb="20" eb="21">
      <t>メイ</t>
    </rPh>
    <phoneticPr fontId="2"/>
  </si>
  <si>
    <t>４．設備整備の内容</t>
    <rPh sb="2" eb="4">
      <t>セツビ</t>
    </rPh>
    <rPh sb="4" eb="6">
      <t>セイビ</t>
    </rPh>
    <rPh sb="7" eb="9">
      <t>ナイヨウ</t>
    </rPh>
    <phoneticPr fontId="2"/>
  </si>
  <si>
    <t>品名</t>
    <rPh sb="0" eb="2">
      <t>ヒンメイ</t>
    </rPh>
    <phoneticPr fontId="2"/>
  </si>
  <si>
    <t>銘柄</t>
    <rPh sb="0" eb="2">
      <t>メイガラ</t>
    </rPh>
    <phoneticPr fontId="2"/>
  </si>
  <si>
    <t>規格</t>
    <rPh sb="0" eb="2">
      <t>キカク</t>
    </rPh>
    <phoneticPr fontId="2"/>
  </si>
  <si>
    <t>員数</t>
    <rPh sb="0" eb="2">
      <t>インスウ</t>
    </rPh>
    <phoneticPr fontId="2"/>
  </si>
  <si>
    <t>単価</t>
    <rPh sb="0" eb="2">
      <t>タンカ</t>
    </rPh>
    <phoneticPr fontId="2"/>
  </si>
  <si>
    <t>金額</t>
    <rPh sb="0" eb="2">
      <t>キンガク</t>
    </rPh>
    <phoneticPr fontId="2"/>
  </si>
  <si>
    <t>設置場所</t>
    <rPh sb="0" eb="2">
      <t>セッチ</t>
    </rPh>
    <rPh sb="2" eb="4">
      <t>バショ</t>
    </rPh>
    <phoneticPr fontId="2"/>
  </si>
  <si>
    <t>小計</t>
    <rPh sb="0" eb="2">
      <t>ショウケイ</t>
    </rPh>
    <phoneticPr fontId="2"/>
  </si>
  <si>
    <t>－</t>
    <phoneticPr fontId="2"/>
  </si>
  <si>
    <t>　令和　年　月　日付けで交付決定を受けた標記について次のとおり関係書類を添えて報告します。</t>
    <rPh sb="1" eb="3">
      <t>レイワ</t>
    </rPh>
    <rPh sb="9" eb="10">
      <t>ヅケ</t>
    </rPh>
    <phoneticPr fontId="2"/>
  </si>
  <si>
    <t xml:space="preserve">←様式１－２別紙１のG県費補助所要額の合計が自動入力されます。
</t>
    <rPh sb="1" eb="3">
      <t>ヨウシキ</t>
    </rPh>
    <rPh sb="6" eb="8">
      <t>ベッシ</t>
    </rPh>
    <rPh sb="11" eb="13">
      <t>ケンピ</t>
    </rPh>
    <rPh sb="13" eb="15">
      <t>ホジョ</t>
    </rPh>
    <rPh sb="15" eb="17">
      <t>ショヨウ</t>
    </rPh>
    <rPh sb="17" eb="18">
      <t>ガク</t>
    </rPh>
    <rPh sb="19" eb="21">
      <t>ゴウケイ</t>
    </rPh>
    <rPh sb="22" eb="26">
      <t>ジドウニュウリョク</t>
    </rPh>
    <phoneticPr fontId="2"/>
  </si>
  <si>
    <t>　なお、内示額を超過することはできません。</t>
  </si>
  <si>
    <t>（K）</t>
    <phoneticPr fontId="2"/>
  </si>
  <si>
    <t>消費税等相当額</t>
    <phoneticPr fontId="2"/>
  </si>
  <si>
    <t>（L）</t>
    <phoneticPr fontId="2"/>
  </si>
  <si>
    <t>（M）</t>
    <phoneticPr fontId="2"/>
  </si>
  <si>
    <t>（N）</t>
    <phoneticPr fontId="2"/>
  </si>
  <si>
    <t>（O）</t>
    <phoneticPr fontId="2"/>
  </si>
  <si>
    <t>補助事業者名：</t>
    <phoneticPr fontId="2"/>
  </si>
  <si>
    <t>受入済額</t>
    <rPh sb="2" eb="3">
      <t>スミ</t>
    </rPh>
    <rPh sb="3" eb="4">
      <t>ガク</t>
    </rPh>
    <phoneticPr fontId="2"/>
  </si>
  <si>
    <t>令和　年度消費税及び地方消費税に係る仕入控除税額報告書</t>
    <rPh sb="0" eb="2">
      <t>レイワ</t>
    </rPh>
    <phoneticPr fontId="2"/>
  </si>
  <si>
    <t>　令和　年　月　日付けで交付決定を受けた令和　年度愛知県新興感染症対応力強化事業（協定締結医療機関設備整備）費補助金について、当該交付要綱第１２の規定により下記のとおり報告します。</t>
    <rPh sb="1" eb="3">
      <t>レイワ</t>
    </rPh>
    <rPh sb="20" eb="22">
      <t>レイワ</t>
    </rPh>
    <rPh sb="49" eb="51">
      <t>セツビ</t>
    </rPh>
    <phoneticPr fontId="2"/>
  </si>
  <si>
    <t>←補助事業完了から30日経過したよりも早い日で、かつ令和７年４月５日よりも早い日</t>
    <rPh sb="1" eb="5">
      <t>ホジョジギョウ</t>
    </rPh>
    <rPh sb="5" eb="7">
      <t>カンリョウ</t>
    </rPh>
    <rPh sb="11" eb="12">
      <t>ニチ</t>
    </rPh>
    <rPh sb="12" eb="14">
      <t>ケイカ</t>
    </rPh>
    <rPh sb="19" eb="20">
      <t>ハヤ</t>
    </rPh>
    <rPh sb="21" eb="22">
      <t>ヒ</t>
    </rPh>
    <rPh sb="26" eb="28">
      <t>レイワ</t>
    </rPh>
    <rPh sb="29" eb="30">
      <t>ネン</t>
    </rPh>
    <rPh sb="31" eb="32">
      <t>ガツ</t>
    </rPh>
    <rPh sb="33" eb="34">
      <t>ニチ</t>
    </rPh>
    <rPh sb="37" eb="38">
      <t>ハヤ</t>
    </rPh>
    <rPh sb="39" eb="40">
      <t>ヒ</t>
    </rPh>
    <phoneticPr fontId="2"/>
  </si>
  <si>
    <t>　　　　令和　年度愛知県新興感染症対応力強化事業（協定締結医療機関</t>
    <rPh sb="4" eb="6">
      <t>レイワ</t>
    </rPh>
    <rPh sb="7" eb="9">
      <t>ネンド</t>
    </rPh>
    <rPh sb="9" eb="12">
      <t>アイチケン</t>
    </rPh>
    <rPh sb="12" eb="17">
      <t>シンコウカンセンショウ</t>
    </rPh>
    <rPh sb="17" eb="20">
      <t>タイオウリョク</t>
    </rPh>
    <rPh sb="20" eb="24">
      <t>キョウカジギョウ</t>
    </rPh>
    <rPh sb="25" eb="27">
      <t>キョウテイ</t>
    </rPh>
    <rPh sb="27" eb="29">
      <t>テイケツ</t>
    </rPh>
    <rPh sb="29" eb="33">
      <t>イリョウキカン</t>
    </rPh>
    <phoneticPr fontId="2"/>
  </si>
  <si>
    <t>　２　確定時に減額した仕入れに係る消費税額</t>
    <rPh sb="3" eb="5">
      <t>カクテイ</t>
    </rPh>
    <rPh sb="5" eb="6">
      <t>ジ</t>
    </rPh>
    <rPh sb="7" eb="9">
      <t>ゲンガク</t>
    </rPh>
    <rPh sb="11" eb="13">
      <t>シイ</t>
    </rPh>
    <rPh sb="15" eb="16">
      <t>カカ</t>
    </rPh>
    <rPh sb="17" eb="19">
      <t>ショウヒ</t>
    </rPh>
    <rPh sb="19" eb="20">
      <t>ゼイ</t>
    </rPh>
    <rPh sb="20" eb="21">
      <t>ガク</t>
    </rPh>
    <phoneticPr fontId="2"/>
  </si>
  <si>
    <t>　３　消費税及び地方消費税の申告により確定した消費税及び地方消費税に係</t>
    <phoneticPr fontId="2"/>
  </si>
  <si>
    <t>　４　補助金返還相当額</t>
    <rPh sb="3" eb="5">
      <t>ホジョ</t>
    </rPh>
    <rPh sb="5" eb="6">
      <t>キン</t>
    </rPh>
    <rPh sb="6" eb="8">
      <t>ヘンカン</t>
    </rPh>
    <rPh sb="8" eb="11">
      <t>ソウトウガク</t>
    </rPh>
    <phoneticPr fontId="2"/>
  </si>
  <si>
    <t>　５　添付書類</t>
    <phoneticPr fontId="2"/>
  </si>
  <si>
    <t>←様式２－２の事業実績報告に対して発出された「額の確定」通知の金額</t>
    <rPh sb="1" eb="3">
      <t>ヨウシキ</t>
    </rPh>
    <rPh sb="14" eb="15">
      <t>タイ</t>
    </rPh>
    <rPh sb="17" eb="19">
      <t>ハッシュツ</t>
    </rPh>
    <rPh sb="23" eb="24">
      <t>ガク</t>
    </rPh>
    <rPh sb="25" eb="27">
      <t>カクテイ</t>
    </rPh>
    <rPh sb="28" eb="30">
      <t>ツウチ</t>
    </rPh>
    <rPh sb="31" eb="33">
      <t>キンガク</t>
    </rPh>
    <phoneticPr fontId="2"/>
  </si>
  <si>
    <t>←確定申告により控除された仕入に係る消費税等相当額</t>
    <rPh sb="1" eb="5">
      <t>カクテイシンコク</t>
    </rPh>
    <rPh sb="8" eb="10">
      <t>コウジョ</t>
    </rPh>
    <rPh sb="13" eb="15">
      <t>シイレ</t>
    </rPh>
    <rPh sb="16" eb="17">
      <t>カカ</t>
    </rPh>
    <rPh sb="18" eb="25">
      <t>ショウヒゼイトウソウトウガク</t>
    </rPh>
    <phoneticPr fontId="2"/>
  </si>
  <si>
    <t>←３から２を引いた額</t>
    <rPh sb="6" eb="7">
      <t>ヒ</t>
    </rPh>
    <rPh sb="9" eb="10">
      <t>ガク</t>
    </rPh>
    <phoneticPr fontId="2"/>
  </si>
  <si>
    <t>←様式２－２事業実績報告の「仕入れに係る消費税等相当額」の金額</t>
    <rPh sb="1" eb="3">
      <t>ヨウシキ</t>
    </rPh>
    <rPh sb="6" eb="8">
      <t>ジギョウ</t>
    </rPh>
    <rPh sb="8" eb="10">
      <t>ジッセキ</t>
    </rPh>
    <rPh sb="10" eb="12">
      <t>ホウコク</t>
    </rPh>
    <rPh sb="14" eb="16">
      <t>シイ</t>
    </rPh>
    <rPh sb="18" eb="19">
      <t>カカ</t>
    </rPh>
    <rPh sb="20" eb="27">
      <t>ショウヒゼイトウソウトウガク</t>
    </rPh>
    <rPh sb="29" eb="31">
      <t>キンガク</t>
    </rPh>
    <phoneticPr fontId="2"/>
  </si>
  <si>
    <t>○○第○○○号</t>
    <rPh sb="2" eb="3">
      <t>ダイ</t>
    </rPh>
    <rPh sb="6" eb="7">
      <t>ゴウ</t>
    </rPh>
    <phoneticPr fontId="2"/>
  </si>
  <si>
    <t>令和　年　月　日</t>
    <rPh sb="0" eb="2">
      <t>レイワ</t>
    </rPh>
    <phoneticPr fontId="2"/>
  </si>
  <si>
    <t>医療法人○○会□□クリニック</t>
    <rPh sb="0" eb="4">
      <t>イリョウホウジン</t>
    </rPh>
    <rPh sb="6" eb="7">
      <t>カイ</t>
    </rPh>
    <phoneticPr fontId="2"/>
  </si>
  <si>
    <t>　理事長　△△　△△</t>
    <rPh sb="1" eb="4">
      <t>リジチョウ</t>
    </rPh>
    <phoneticPr fontId="2"/>
  </si>
  <si>
    <t>愛知県○○市○○町○丁目○番地○</t>
    <rPh sb="0" eb="3">
      <t>アイチケン</t>
    </rPh>
    <rPh sb="5" eb="6">
      <t>シ</t>
    </rPh>
    <rPh sb="8" eb="9">
      <t>チョウ</t>
    </rPh>
    <rPh sb="10" eb="12">
      <t>チョウメ</t>
    </rPh>
    <rPh sb="13" eb="15">
      <t>バンチ</t>
    </rPh>
    <phoneticPr fontId="2"/>
  </si>
  <si>
    <t>（株）△△社</t>
    <rPh sb="1" eb="2">
      <t>カブ</t>
    </rPh>
    <rPh sb="5" eb="6">
      <t>シャ</t>
    </rPh>
    <phoneticPr fontId="2"/>
  </si>
  <si>
    <t>商品名</t>
    <rPh sb="0" eb="3">
      <t>ショウヒンメイ</t>
    </rPh>
    <phoneticPr fontId="2"/>
  </si>
  <si>
    <t>××（株）</t>
    <rPh sb="3" eb="4">
      <t>カブ</t>
    </rPh>
    <phoneticPr fontId="2"/>
  </si>
  <si>
    <t>病室</t>
    <rPh sb="0" eb="2">
      <t>ビョウシツ</t>
    </rPh>
    <phoneticPr fontId="2"/>
  </si>
  <si>
    <t>検査室</t>
    <rPh sb="0" eb="3">
      <t>ケンサシツ</t>
    </rPh>
    <phoneticPr fontId="2"/>
  </si>
  <si>
    <t>待合室（発熱外来）</t>
    <rPh sb="0" eb="3">
      <t>マチアイシツ</t>
    </rPh>
    <rPh sb="4" eb="8">
      <t>ハツネツガイライ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</si>
</sst>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quot;#,##0&quot;円&quot;_ ;[Red]\-#,##0\ "/>
  </numFmts>
  <fonts count="29">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2"/>
      <name val="Century"/>
      <family val="1"/>
    </font>
    <font>
      <sz val="11"/>
      <name val="ＭＳ 明朝"/>
      <family val="1"/>
      <charset val="128"/>
    </font>
    <font>
      <sz val="11"/>
      <name val="平成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1"/>
      <color theme="1"/>
      <name val="ＭＳ Ｐゴシック"/>
      <family val="3"/>
      <charset val="128"/>
      <scheme val="minor"/>
    </font>
    <font>
      <sz val="12"/>
      <name val="ＭＳ 明朝"/>
      <family val="1"/>
      <charset val="128"/>
    </font>
    <font>
      <sz val="10"/>
      <name val="ＭＳ ゴシック"/>
      <family val="3"/>
      <charset val="128"/>
    </font>
    <font>
      <sz val="6"/>
      <name val="ＭＳ Ｐゴシック"/>
      <family val="2"/>
      <charset val="128"/>
      <scheme val="minor"/>
    </font>
    <font>
      <sz val="9"/>
      <name val="ＭＳ ゴシック"/>
      <family val="3"/>
      <charset val="128"/>
    </font>
    <font>
      <sz val="9"/>
      <color rgb="FF000000"/>
      <name val="ＭＳ Ｐゴシック"/>
      <family val="3"/>
      <charset val="128"/>
    </font>
    <font>
      <sz val="11"/>
      <name val="ＭＳ Ｐ明朝"/>
      <family val="1"/>
      <charset val="128"/>
    </font>
    <font>
      <sz val="14"/>
      <name val="ＭＳ Ｐ明朝"/>
      <family val="1"/>
      <charset val="128"/>
    </font>
    <font>
      <sz val="14"/>
      <color indexed="10"/>
      <name val="ＭＳ Ｐ明朝"/>
      <family val="1"/>
      <charset val="128"/>
    </font>
    <font>
      <sz val="12"/>
      <color theme="1"/>
      <name val="ＭＳ Ｐゴシック"/>
      <family val="3"/>
      <charset val="128"/>
    </font>
    <font>
      <b/>
      <sz val="11"/>
      <name val="ＭＳ 明朝"/>
      <family val="1"/>
      <charset val="128"/>
    </font>
    <font>
      <b/>
      <sz val="11"/>
      <name val="ＭＳ Ｐゴシック"/>
      <family val="3"/>
      <charset val="128"/>
    </font>
    <font>
      <sz val="11"/>
      <color rgb="FFFF0000"/>
      <name val="ＭＳ ゴシック"/>
      <family val="3"/>
      <charset val="128"/>
    </font>
    <font>
      <sz val="9"/>
      <name val="ＭＳ Ｐゴシック"/>
      <family val="3"/>
      <charset val="128"/>
    </font>
    <font>
      <sz val="11"/>
      <color rgb="FFFF0000"/>
      <name val="ＭＳ 明朝"/>
      <family val="1"/>
      <charset val="128"/>
    </font>
    <font>
      <sz val="9"/>
      <color rgb="FFFF0000"/>
      <name val="ＭＳ ゴシック"/>
      <family val="3"/>
      <charset val="128"/>
    </font>
    <font>
      <b/>
      <sz val="12"/>
      <color indexed="81"/>
      <name val="MS P ゴシック"/>
      <family val="3"/>
      <charset val="128"/>
    </font>
    <font>
      <b/>
      <sz val="12"/>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55">
    <border>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medium">
        <color indexed="64"/>
      </left>
      <right style="medium">
        <color indexed="64"/>
      </right>
      <top/>
      <bottom style="double">
        <color indexed="64"/>
      </bottom>
      <diagonal style="medium">
        <color indexed="64"/>
      </diagonal>
    </border>
    <border diagonalUp="1">
      <left style="medium">
        <color indexed="64"/>
      </left>
      <right style="medium">
        <color indexed="64"/>
      </right>
      <top/>
      <bottom/>
      <diagonal style="medium">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bottom/>
      <diagonal style="thin">
        <color indexed="64"/>
      </diagonal>
    </border>
  </borders>
  <cellStyleXfs count="6">
    <xf numFmtId="0" fontId="0" fillId="0" borderId="0"/>
    <xf numFmtId="38" fontId="1" fillId="0" borderId="0" applyFont="0" applyFill="0" applyBorder="0" applyAlignment="0" applyProtection="0"/>
    <xf numFmtId="0" fontId="11" fillId="0" borderId="0">
      <alignment vertical="center"/>
    </xf>
    <xf numFmtId="0" fontId="7" fillId="0" borderId="0"/>
    <xf numFmtId="38" fontId="1" fillId="0" borderId="0" applyFont="0" applyFill="0" applyBorder="0" applyAlignment="0" applyProtection="0"/>
    <xf numFmtId="0" fontId="1" fillId="0" borderId="0"/>
  </cellStyleXfs>
  <cellXfs count="201">
    <xf numFmtId="0" fontId="0" fillId="0" borderId="0" xfId="0"/>
    <xf numFmtId="0" fontId="3" fillId="0" borderId="0" xfId="0" applyFont="1" applyAlignme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pplyFill="1" applyAlignment="1">
      <alignment vertical="center"/>
    </xf>
    <xf numFmtId="0" fontId="8" fillId="0" borderId="0" xfId="0" applyFont="1" applyAlignment="1">
      <alignmen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0" borderId="6" xfId="0" applyFont="1" applyBorder="1" applyAlignment="1">
      <alignmen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3" xfId="0" applyFont="1" applyBorder="1" applyAlignment="1">
      <alignment horizontal="distributed" vertical="center" justifyLastLine="1"/>
    </xf>
    <xf numFmtId="0" fontId="8" fillId="0" borderId="4"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0"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vertical="center"/>
    </xf>
    <xf numFmtId="38" fontId="8" fillId="0" borderId="0" xfId="1" applyFont="1" applyBorder="1" applyAlignment="1">
      <alignment horizontal="right" vertical="center"/>
    </xf>
    <xf numFmtId="38" fontId="8" fillId="0" borderId="3" xfId="1" applyFont="1" applyBorder="1" applyAlignment="1">
      <alignment horizontal="right" vertical="center"/>
    </xf>
    <xf numFmtId="38" fontId="8" fillId="0" borderId="3" xfId="1" applyFont="1" applyFill="1" applyBorder="1" applyAlignment="1">
      <alignment horizontal="right" vertical="center"/>
    </xf>
    <xf numFmtId="38" fontId="8" fillId="0" borderId="4" xfId="1" applyFont="1" applyBorder="1" applyAlignment="1">
      <alignment horizontal="right" vertical="center"/>
    </xf>
    <xf numFmtId="38" fontId="8" fillId="2" borderId="0" xfId="1" applyFont="1" applyFill="1" applyBorder="1" applyAlignment="1">
      <alignment vertical="center"/>
    </xf>
    <xf numFmtId="38" fontId="8" fillId="2" borderId="3" xfId="1" applyFont="1" applyFill="1" applyBorder="1" applyAlignment="1">
      <alignment vertical="center"/>
    </xf>
    <xf numFmtId="38" fontId="8" fillId="0" borderId="3" xfId="1" applyFont="1" applyFill="1" applyBorder="1" applyAlignment="1">
      <alignment vertical="center"/>
    </xf>
    <xf numFmtId="38" fontId="8" fillId="2" borderId="4" xfId="1" applyFont="1" applyFill="1" applyBorder="1" applyAlignment="1">
      <alignment vertical="center"/>
    </xf>
    <xf numFmtId="0" fontId="8" fillId="2" borderId="5" xfId="0" applyFont="1" applyFill="1" applyBorder="1" applyAlignment="1">
      <alignment horizontal="left" vertical="center"/>
    </xf>
    <xf numFmtId="0" fontId="9" fillId="2" borderId="5" xfId="0" applyFont="1" applyFill="1" applyBorder="1" applyAlignment="1">
      <alignment horizontal="left" vertical="center"/>
    </xf>
    <xf numFmtId="0" fontId="8" fillId="2" borderId="5" xfId="0" applyFont="1" applyFill="1" applyBorder="1" applyAlignment="1">
      <alignment horizontal="center" vertical="center"/>
    </xf>
    <xf numFmtId="0" fontId="8" fillId="2" borderId="5" xfId="0" applyFont="1" applyFill="1" applyBorder="1" applyAlignment="1">
      <alignment horizontal="distributed" vertical="center" indent="2"/>
    </xf>
    <xf numFmtId="0" fontId="9" fillId="2" borderId="5" xfId="0" applyFont="1" applyFill="1" applyBorder="1" applyAlignment="1">
      <alignment horizontal="center" vertical="center"/>
    </xf>
    <xf numFmtId="0" fontId="8" fillId="0" borderId="13" xfId="0" applyFont="1" applyBorder="1" applyAlignment="1">
      <alignment horizontal="distributed" vertical="center" indent="2"/>
    </xf>
    <xf numFmtId="38" fontId="8" fillId="0" borderId="14" xfId="1" applyFont="1" applyBorder="1" applyAlignment="1">
      <alignment vertical="center"/>
    </xf>
    <xf numFmtId="38" fontId="8" fillId="0" borderId="15" xfId="1" applyFont="1" applyBorder="1" applyAlignment="1">
      <alignment vertical="center"/>
    </xf>
    <xf numFmtId="38" fontId="8" fillId="0" borderId="15" xfId="1" applyFont="1" applyFill="1" applyBorder="1" applyAlignment="1">
      <alignment vertical="center"/>
    </xf>
    <xf numFmtId="38" fontId="8" fillId="0" borderId="16" xfId="1" applyFont="1" applyBorder="1" applyAlignment="1">
      <alignment vertical="center"/>
    </xf>
    <xf numFmtId="0" fontId="8" fillId="0" borderId="17"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8" fillId="0" borderId="19" xfId="0" applyFont="1" applyBorder="1" applyAlignment="1">
      <alignment horizontal="distributed" vertical="center" justifyLastLine="1"/>
    </xf>
    <xf numFmtId="0" fontId="8" fillId="0" borderId="20" xfId="0" applyFont="1" applyBorder="1" applyAlignment="1">
      <alignment horizontal="distributed" vertical="center" justifyLastLine="1"/>
    </xf>
    <xf numFmtId="38" fontId="8" fillId="0" borderId="3" xfId="1" applyFont="1" applyBorder="1" applyAlignment="1">
      <alignment vertical="center"/>
    </xf>
    <xf numFmtId="38" fontId="8" fillId="0" borderId="21" xfId="1" applyFont="1" applyBorder="1" applyAlignment="1">
      <alignment horizontal="right" vertical="center"/>
    </xf>
    <xf numFmtId="38" fontId="8" fillId="0" borderId="21" xfId="1" applyFont="1" applyFill="1" applyBorder="1" applyAlignment="1">
      <alignment horizontal="right" vertical="center"/>
    </xf>
    <xf numFmtId="38" fontId="8" fillId="0" borderId="4" xfId="1" applyFont="1" applyBorder="1" applyAlignment="1">
      <alignment vertical="center"/>
    </xf>
    <xf numFmtId="38" fontId="8" fillId="2" borderId="9" xfId="1" applyFont="1" applyFill="1" applyBorder="1" applyAlignment="1">
      <alignment vertical="center"/>
    </xf>
    <xf numFmtId="38" fontId="8" fillId="0" borderId="9" xfId="1" applyFont="1" applyFill="1" applyBorder="1" applyAlignment="1">
      <alignment vertical="center"/>
    </xf>
    <xf numFmtId="38" fontId="8" fillId="0" borderId="9" xfId="1" applyFont="1" applyBorder="1" applyAlignment="1">
      <alignment horizontal="right" vertical="center"/>
    </xf>
    <xf numFmtId="38" fontId="8" fillId="0" borderId="9" xfId="1" applyFont="1" applyFill="1" applyBorder="1" applyAlignment="1">
      <alignment horizontal="right" vertical="center"/>
    </xf>
    <xf numFmtId="0" fontId="8" fillId="0" borderId="0" xfId="0" applyFont="1" applyBorder="1" applyAlignment="1">
      <alignment vertical="center"/>
    </xf>
    <xf numFmtId="0" fontId="8" fillId="0" borderId="3" xfId="0" applyFont="1" applyBorder="1" applyAlignment="1">
      <alignment horizontal="distributed" vertical="center" indent="1"/>
    </xf>
    <xf numFmtId="0" fontId="8" fillId="0" borderId="23" xfId="0" applyFont="1" applyBorder="1" applyAlignment="1">
      <alignment horizontal="distributed" vertical="center" justifyLastLine="1"/>
    </xf>
    <xf numFmtId="0" fontId="8" fillId="0" borderId="24" xfId="0" applyFont="1" applyBorder="1" applyAlignment="1">
      <alignment horizontal="distributed" vertical="center" justifyLastLine="1"/>
    </xf>
    <xf numFmtId="0" fontId="8" fillId="0" borderId="23" xfId="0" applyFont="1" applyBorder="1" applyAlignment="1">
      <alignment horizontal="center" vertical="center"/>
    </xf>
    <xf numFmtId="0" fontId="8" fillId="0" borderId="23" xfId="0" applyFont="1" applyBorder="1" applyAlignment="1">
      <alignment horizontal="right" vertical="center"/>
    </xf>
    <xf numFmtId="38" fontId="8" fillId="0" borderId="23" xfId="1" applyFont="1" applyFill="1" applyBorder="1" applyAlignment="1">
      <alignment vertical="center"/>
    </xf>
    <xf numFmtId="38" fontId="8" fillId="0" borderId="25" xfId="1" applyFont="1" applyBorder="1" applyAlignment="1">
      <alignment vertical="center"/>
    </xf>
    <xf numFmtId="0" fontId="8" fillId="0" borderId="26" xfId="0" applyFont="1" applyBorder="1" applyAlignment="1">
      <alignment vertical="center"/>
    </xf>
    <xf numFmtId="0" fontId="8" fillId="0" borderId="3" xfId="0" applyFont="1" applyFill="1" applyBorder="1" applyAlignment="1">
      <alignment vertical="center"/>
    </xf>
    <xf numFmtId="0" fontId="8" fillId="0" borderId="21" xfId="0" applyFont="1" applyFill="1" applyBorder="1" applyAlignment="1">
      <alignment horizontal="right" vertical="center"/>
    </xf>
    <xf numFmtId="0" fontId="8" fillId="0" borderId="4" xfId="0" applyFont="1" applyFill="1" applyBorder="1" applyAlignment="1">
      <alignment vertical="center"/>
    </xf>
    <xf numFmtId="0" fontId="8" fillId="0" borderId="9" xfId="0" applyFont="1" applyFill="1" applyBorder="1" applyAlignment="1">
      <alignment horizontal="right" vertical="center"/>
    </xf>
    <xf numFmtId="0" fontId="6" fillId="0" borderId="0" xfId="0" applyFont="1" applyAlignment="1">
      <alignment horizontal="left" vertical="center"/>
    </xf>
    <xf numFmtId="0" fontId="8" fillId="0" borderId="0" xfId="0" applyFont="1" applyAlignment="1">
      <alignment horizontal="left" vertical="center"/>
    </xf>
    <xf numFmtId="49" fontId="6" fillId="0" borderId="0" xfId="0" applyNumberFormat="1" applyFont="1" applyFill="1" applyAlignment="1">
      <alignment horizontal="left" vertical="center"/>
    </xf>
    <xf numFmtId="0" fontId="8" fillId="0" borderId="0" xfId="0" applyFont="1" applyFill="1" applyAlignment="1">
      <alignment horizontal="left" vertical="center"/>
    </xf>
    <xf numFmtId="0" fontId="12" fillId="0" borderId="0" xfId="0" applyFont="1" applyFill="1" applyAlignment="1">
      <alignment vertical="center"/>
    </xf>
    <xf numFmtId="0" fontId="12" fillId="0" borderId="0" xfId="0" applyFont="1" applyAlignment="1">
      <alignment vertical="center"/>
    </xf>
    <xf numFmtId="49" fontId="13" fillId="0" borderId="0" xfId="0" applyNumberFormat="1" applyFont="1"/>
    <xf numFmtId="49" fontId="13" fillId="0" borderId="0" xfId="0" applyNumberFormat="1" applyFont="1" applyAlignment="1">
      <alignment wrapText="1"/>
    </xf>
    <xf numFmtId="0" fontId="6" fillId="2" borderId="0" xfId="0" applyFont="1" applyFill="1" applyAlignment="1">
      <alignment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38" fontId="6" fillId="2" borderId="9" xfId="1" applyFont="1" applyFill="1" applyBorder="1" applyAlignment="1">
      <alignment vertical="center"/>
    </xf>
    <xf numFmtId="38" fontId="6" fillId="2" borderId="3" xfId="1" applyFont="1" applyFill="1" applyBorder="1" applyAlignment="1">
      <alignment vertical="center"/>
    </xf>
    <xf numFmtId="0" fontId="6" fillId="2" borderId="0" xfId="0" applyFont="1" applyFill="1" applyAlignment="1">
      <alignment horizontal="left" vertical="center"/>
    </xf>
    <xf numFmtId="0" fontId="8" fillId="0" borderId="22" xfId="0" applyFont="1" applyBorder="1" applyAlignment="1">
      <alignment horizontal="right" vertical="center"/>
    </xf>
    <xf numFmtId="0" fontId="12" fillId="0" borderId="0" xfId="0" applyFont="1" applyAlignment="1">
      <alignment horizontal="left" vertical="center"/>
    </xf>
    <xf numFmtId="0" fontId="8" fillId="0" borderId="6" xfId="0" applyFont="1" applyFill="1" applyBorder="1" applyAlignment="1">
      <alignment vertical="center"/>
    </xf>
    <xf numFmtId="38" fontId="8" fillId="2" borderId="3" xfId="1" applyFont="1" applyFill="1" applyBorder="1" applyAlignment="1">
      <alignment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xf numFmtId="0" fontId="15" fillId="2" borderId="5" xfId="0" applyFont="1" applyFill="1" applyBorder="1" applyAlignment="1">
      <alignment vertical="center" wrapText="1"/>
    </xf>
    <xf numFmtId="0" fontId="15" fillId="2" borderId="3" xfId="0" applyFont="1" applyFill="1" applyBorder="1" applyAlignment="1">
      <alignment vertical="center" wrapText="1"/>
    </xf>
    <xf numFmtId="0" fontId="8" fillId="0" borderId="14" xfId="0" applyFont="1" applyBorder="1" applyAlignment="1">
      <alignment horizontal="distributed" vertical="center" indent="2"/>
    </xf>
    <xf numFmtId="0" fontId="16" fillId="0" borderId="0" xfId="0" applyFont="1" applyAlignment="1">
      <alignment vertical="center"/>
    </xf>
    <xf numFmtId="0" fontId="16" fillId="0" borderId="0" xfId="0" applyFont="1" applyAlignment="1">
      <alignment horizontal="left" vertical="center" indent="1"/>
    </xf>
    <xf numFmtId="0" fontId="8" fillId="0" borderId="3" xfId="0" applyFont="1" applyBorder="1" applyAlignment="1">
      <alignment vertical="center"/>
    </xf>
    <xf numFmtId="0" fontId="8" fillId="0" borderId="9" xfId="0" applyFont="1" applyBorder="1" applyAlignment="1">
      <alignment horizontal="distributed" vertical="center" justifyLastLine="1"/>
    </xf>
    <xf numFmtId="0" fontId="8" fillId="0" borderId="43" xfId="0" applyFont="1" applyBorder="1" applyAlignment="1">
      <alignment horizontal="distributed" vertical="center" justifyLastLine="1"/>
    </xf>
    <xf numFmtId="0" fontId="8" fillId="0" borderId="44" xfId="0" applyFont="1" applyBorder="1" applyAlignment="1">
      <alignment horizontal="distributed" vertical="center" justifyLastLine="1"/>
    </xf>
    <xf numFmtId="0" fontId="8" fillId="0" borderId="43" xfId="0" applyFont="1" applyBorder="1" applyAlignment="1">
      <alignment horizontal="center" vertical="center"/>
    </xf>
    <xf numFmtId="38" fontId="8" fillId="0" borderId="43" xfId="1" applyFont="1" applyBorder="1" applyAlignment="1">
      <alignment horizontal="right" vertical="center"/>
    </xf>
    <xf numFmtId="38" fontId="8" fillId="0" borderId="45" xfId="1"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46" xfId="0" applyFont="1" applyBorder="1" applyAlignment="1">
      <alignment horizontal="distributed" vertical="center" indent="2"/>
    </xf>
    <xf numFmtId="0" fontId="8" fillId="0" borderId="47" xfId="0" applyFont="1" applyBorder="1" applyAlignment="1">
      <alignment horizontal="center" vertical="center"/>
    </xf>
    <xf numFmtId="0" fontId="8" fillId="0" borderId="26" xfId="0" applyFont="1" applyBorder="1" applyAlignment="1">
      <alignment horizontal="right" vertical="center"/>
    </xf>
    <xf numFmtId="0" fontId="8" fillId="0" borderId="0" xfId="0" applyFont="1" applyBorder="1" applyAlignment="1">
      <alignment horizontal="distributed" vertical="center" indent="1"/>
    </xf>
    <xf numFmtId="0" fontId="8" fillId="2" borderId="5" xfId="0" applyFont="1" applyFill="1" applyBorder="1" applyAlignment="1">
      <alignment vertical="center" wrapText="1"/>
    </xf>
    <xf numFmtId="38" fontId="8" fillId="2" borderId="1" xfId="1" applyFont="1" applyFill="1" applyBorder="1" applyAlignment="1">
      <alignment vertical="center"/>
    </xf>
    <xf numFmtId="0" fontId="17" fillId="0" borderId="0" xfId="5" applyFont="1" applyAlignment="1">
      <alignment vertical="center"/>
    </xf>
    <xf numFmtId="0" fontId="17" fillId="0" borderId="48" xfId="5" applyFont="1" applyBorder="1" applyAlignment="1">
      <alignment vertical="center"/>
    </xf>
    <xf numFmtId="0" fontId="17" fillId="0" borderId="48" xfId="5" applyFont="1" applyBorder="1" applyAlignment="1">
      <alignment vertical="center" wrapText="1"/>
    </xf>
    <xf numFmtId="0" fontId="17" fillId="0" borderId="3" xfId="5" applyFont="1" applyBorder="1" applyAlignment="1">
      <alignment vertical="center"/>
    </xf>
    <xf numFmtId="0" fontId="17" fillId="0" borderId="3" xfId="5" applyFont="1" applyBorder="1" applyAlignment="1">
      <alignment horizontal="right" vertical="center"/>
    </xf>
    <xf numFmtId="0" fontId="17" fillId="0" borderId="11" xfId="5" applyFont="1" applyBorder="1" applyAlignment="1">
      <alignment vertical="center"/>
    </xf>
    <xf numFmtId="0" fontId="20" fillId="0" borderId="0" xfId="0" applyFont="1" applyAlignment="1">
      <alignment vertical="center"/>
    </xf>
    <xf numFmtId="38" fontId="8" fillId="2" borderId="50" xfId="1" applyFont="1" applyFill="1" applyBorder="1" applyAlignment="1">
      <alignment vertical="center"/>
    </xf>
    <xf numFmtId="38" fontId="8" fillId="2" borderId="49" xfId="1" applyFont="1" applyFill="1" applyBorder="1" applyAlignment="1">
      <alignment vertical="center"/>
    </xf>
    <xf numFmtId="38" fontId="8" fillId="2" borderId="52" xfId="1" applyFont="1" applyFill="1" applyBorder="1" applyAlignment="1">
      <alignment vertical="center"/>
    </xf>
    <xf numFmtId="38" fontId="8" fillId="2" borderId="51" xfId="1" applyFont="1" applyFill="1" applyBorder="1" applyAlignment="1">
      <alignment vertical="center"/>
    </xf>
    <xf numFmtId="0" fontId="9" fillId="0" borderId="0" xfId="0" applyFont="1" applyAlignment="1">
      <alignment vertical="center"/>
    </xf>
    <xf numFmtId="0" fontId="22" fillId="0" borderId="0" xfId="0" applyFont="1" applyAlignment="1">
      <alignment vertical="center"/>
    </xf>
    <xf numFmtId="38" fontId="8" fillId="0" borderId="0" xfId="1" applyFont="1" applyFill="1" applyBorder="1" applyAlignment="1">
      <alignment vertical="center"/>
    </xf>
    <xf numFmtId="0" fontId="8" fillId="0" borderId="3" xfId="0" applyFont="1" applyBorder="1" applyAlignment="1">
      <alignment horizontal="distributed" vertical="center" justifyLastLine="1"/>
    </xf>
    <xf numFmtId="38" fontId="23" fillId="2" borderId="3" xfId="1" applyFont="1" applyFill="1" applyBorder="1" applyAlignment="1">
      <alignment vertical="center"/>
    </xf>
    <xf numFmtId="0" fontId="23" fillId="2" borderId="5" xfId="0" applyFont="1" applyFill="1" applyBorder="1" applyAlignment="1">
      <alignment vertical="center"/>
    </xf>
    <xf numFmtId="38" fontId="23" fillId="2" borderId="9" xfId="1" applyFont="1" applyFill="1" applyBorder="1" applyAlignment="1">
      <alignment vertical="center"/>
    </xf>
    <xf numFmtId="38" fontId="23" fillId="2" borderId="3" xfId="1" applyFont="1" applyFill="1" applyBorder="1" applyAlignment="1">
      <alignment vertical="center" wrapText="1"/>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27"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49" fontId="6" fillId="0" borderId="0" xfId="0" applyNumberFormat="1" applyFont="1" applyAlignment="1">
      <alignment horizontal="left" vertical="center"/>
    </xf>
    <xf numFmtId="0" fontId="21" fillId="0" borderId="0" xfId="0" applyFont="1" applyAlignment="1">
      <alignment vertical="center"/>
    </xf>
    <xf numFmtId="0" fontId="8" fillId="0" borderId="42" xfId="0" applyFont="1" applyBorder="1" applyAlignment="1">
      <alignment horizontal="right" vertical="center"/>
    </xf>
    <xf numFmtId="0" fontId="24" fillId="0" borderId="0" xfId="0" applyFont="1" applyAlignment="1">
      <alignment horizontal="left" vertical="center" indent="1"/>
    </xf>
    <xf numFmtId="0" fontId="8" fillId="0" borderId="6" xfId="0" applyFont="1" applyFill="1" applyBorder="1" applyAlignment="1">
      <alignment horizontal="right" vertical="center"/>
    </xf>
    <xf numFmtId="38" fontId="8" fillId="0" borderId="54" xfId="1" applyFont="1" applyFill="1" applyBorder="1" applyAlignment="1">
      <alignment vertical="center"/>
    </xf>
    <xf numFmtId="38" fontId="8" fillId="0" borderId="53" xfId="1" applyFont="1" applyFill="1" applyBorder="1" applyAlignment="1">
      <alignment vertical="center"/>
    </xf>
    <xf numFmtId="0" fontId="15" fillId="0" borderId="5" xfId="0" applyFont="1" applyFill="1" applyBorder="1" applyAlignment="1">
      <alignment vertical="center" wrapText="1"/>
    </xf>
    <xf numFmtId="0" fontId="8" fillId="0" borderId="10" xfId="0" applyFont="1" applyBorder="1" applyAlignment="1">
      <alignment horizontal="center" vertical="center"/>
    </xf>
    <xf numFmtId="0" fontId="6" fillId="2" borderId="0" xfId="0" applyFont="1" applyFill="1" applyAlignment="1">
      <alignment horizontal="center" vertical="center"/>
    </xf>
    <xf numFmtId="176" fontId="6" fillId="0" borderId="0" xfId="0" applyNumberFormat="1" applyFont="1" applyAlignment="1">
      <alignment horizontal="left" vertical="center"/>
    </xf>
    <xf numFmtId="0" fontId="6" fillId="2" borderId="0" xfId="0" applyFont="1" applyFill="1" applyAlignment="1">
      <alignment vertical="center"/>
    </xf>
    <xf numFmtId="0" fontId="8" fillId="0" borderId="0" xfId="0" applyFont="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6" xfId="0" applyNumberFormat="1" applyFont="1" applyBorder="1" applyAlignment="1">
      <alignment horizontal="left" vertical="center" shrinkToFit="1"/>
    </xf>
    <xf numFmtId="38" fontId="8" fillId="0" borderId="21" xfId="1" applyFont="1" applyFill="1" applyBorder="1" applyAlignment="1">
      <alignment vertical="center"/>
    </xf>
    <xf numFmtId="38" fontId="8" fillId="0" borderId="37" xfId="1" applyFont="1" applyFill="1" applyBorder="1" applyAlignment="1">
      <alignment vertical="center"/>
    </xf>
    <xf numFmtId="38" fontId="8" fillId="0" borderId="27" xfId="1" applyFont="1" applyBorder="1" applyAlignment="1">
      <alignment horizontal="center" vertical="center"/>
    </xf>
    <xf numFmtId="38" fontId="8" fillId="0" borderId="36" xfId="1" applyFont="1" applyBorder="1" applyAlignment="1">
      <alignment horizontal="center" vertical="center"/>
    </xf>
    <xf numFmtId="38" fontId="8" fillId="0" borderId="34" xfId="1" applyFont="1" applyBorder="1" applyAlignment="1">
      <alignment horizontal="center" vertical="center"/>
    </xf>
    <xf numFmtId="38" fontId="8" fillId="0" borderId="38" xfId="1" applyFont="1" applyBorder="1" applyAlignment="1">
      <alignment horizontal="center"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38" fontId="8" fillId="0" borderId="21" xfId="1" applyFont="1" applyBorder="1" applyAlignment="1">
      <alignment horizontal="center" vertical="center"/>
    </xf>
    <xf numFmtId="38" fontId="8" fillId="0" borderId="37" xfId="1" applyFont="1" applyBorder="1" applyAlignment="1">
      <alignment horizontal="center" vertical="center"/>
    </xf>
    <xf numFmtId="38" fontId="8" fillId="0" borderId="10" xfId="1" applyFont="1" applyFill="1" applyBorder="1" applyAlignment="1">
      <alignment vertical="center"/>
    </xf>
    <xf numFmtId="38" fontId="8" fillId="0" borderId="11" xfId="1" applyFont="1" applyBorder="1" applyAlignment="1">
      <alignment horizontal="center" vertical="center"/>
    </xf>
    <xf numFmtId="38" fontId="8" fillId="0" borderId="24" xfId="1" applyFont="1" applyBorder="1" applyAlignment="1">
      <alignment horizontal="center" vertical="center"/>
    </xf>
    <xf numFmtId="0" fontId="8" fillId="0" borderId="33" xfId="0" applyFont="1" applyBorder="1" applyAlignment="1">
      <alignment horizontal="center" vertical="center"/>
    </xf>
    <xf numFmtId="0" fontId="8" fillId="0" borderId="32" xfId="0" applyFont="1" applyBorder="1" applyAlignment="1">
      <alignment horizontal="center" vertical="center"/>
    </xf>
    <xf numFmtId="38" fontId="8" fillId="0" borderId="10" xfId="1" applyFont="1" applyBorder="1" applyAlignment="1">
      <alignment horizontal="center" vertical="center"/>
    </xf>
    <xf numFmtId="0" fontId="8" fillId="0" borderId="0" xfId="0" applyFont="1" applyAlignment="1">
      <alignment horizontal="distributed" vertical="center" justifyLastLine="1"/>
    </xf>
    <xf numFmtId="0" fontId="8" fillId="0" borderId="0" xfId="0" applyFont="1" applyAlignment="1">
      <alignment horizontal="left" vertical="center"/>
    </xf>
    <xf numFmtId="38" fontId="8" fillId="0" borderId="27" xfId="1" applyFont="1" applyFill="1" applyBorder="1" applyAlignment="1">
      <alignment vertical="center"/>
    </xf>
    <xf numFmtId="38" fontId="8" fillId="0" borderId="11" xfId="1" applyFont="1" applyFill="1" applyBorder="1" applyAlignment="1">
      <alignment vertical="center"/>
    </xf>
    <xf numFmtId="0" fontId="8" fillId="0" borderId="31" xfId="0" applyFont="1" applyBorder="1" applyAlignment="1">
      <alignment horizontal="center" vertical="center"/>
    </xf>
    <xf numFmtId="0" fontId="8" fillId="2" borderId="6" xfId="0" applyFont="1" applyFill="1" applyBorder="1" applyAlignment="1">
      <alignment horizontal="center" vertical="center"/>
    </xf>
    <xf numFmtId="0" fontId="6" fillId="2" borderId="0" xfId="0" applyFont="1" applyFill="1" applyAlignment="1">
      <alignment horizontal="left" vertical="center" wrapText="1"/>
    </xf>
    <xf numFmtId="0" fontId="10" fillId="0" borderId="0" xfId="0" applyFont="1" applyAlignment="1">
      <alignment horizontal="distributed" vertical="center" indent="10"/>
    </xf>
    <xf numFmtId="0" fontId="8" fillId="0" borderId="6" xfId="0" applyFont="1" applyFill="1" applyBorder="1" applyAlignment="1">
      <alignment horizontal="left" vertical="center"/>
    </xf>
    <xf numFmtId="0" fontId="8" fillId="0" borderId="27" xfId="0" applyFont="1" applyBorder="1" applyAlignment="1">
      <alignment horizontal="center" vertical="center"/>
    </xf>
    <xf numFmtId="0" fontId="8" fillId="0" borderId="36" xfId="0" applyFont="1" applyBorder="1" applyAlignment="1">
      <alignment horizontal="center" vertical="center"/>
    </xf>
    <xf numFmtId="0" fontId="8" fillId="0" borderId="34"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10"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0" xfId="0" applyFont="1" applyFill="1" applyAlignment="1">
      <alignment horizontal="left" vertical="center"/>
    </xf>
    <xf numFmtId="176" fontId="6" fillId="2" borderId="0" xfId="0" applyNumberFormat="1" applyFont="1" applyFill="1" applyAlignment="1">
      <alignment horizontal="right" vertical="center"/>
    </xf>
    <xf numFmtId="176" fontId="6" fillId="2" borderId="0" xfId="0" applyNumberFormat="1" applyFont="1" applyFill="1" applyBorder="1" applyAlignment="1">
      <alignment horizontal="right" vertical="center"/>
    </xf>
    <xf numFmtId="0" fontId="6" fillId="2" borderId="0" xfId="0" applyFont="1" applyFill="1" applyAlignment="1">
      <alignment horizontal="left" vertical="top" wrapText="1"/>
    </xf>
    <xf numFmtId="0" fontId="18" fillId="0" borderId="0" xfId="5" applyFont="1" applyAlignment="1">
      <alignment horizontal="center" vertical="center"/>
    </xf>
    <xf numFmtId="0" fontId="17" fillId="0" borderId="48" xfId="5" applyFont="1" applyBorder="1" applyAlignment="1">
      <alignment horizontal="center" vertical="center"/>
    </xf>
    <xf numFmtId="0" fontId="17" fillId="0" borderId="48" xfId="5" applyFont="1" applyBorder="1" applyAlignment="1">
      <alignment horizontal="center" vertical="center" wrapText="1"/>
    </xf>
    <xf numFmtId="0" fontId="17" fillId="0" borderId="28" xfId="5" applyFont="1" applyBorder="1" applyAlignment="1">
      <alignment horizontal="center" vertical="center"/>
    </xf>
    <xf numFmtId="0" fontId="17" fillId="0" borderId="30" xfId="5" applyFont="1" applyBorder="1" applyAlignment="1">
      <alignment horizontal="center" vertical="center"/>
    </xf>
    <xf numFmtId="0" fontId="17" fillId="0" borderId="29" xfId="5" applyFont="1" applyBorder="1" applyAlignment="1">
      <alignment horizontal="center" vertical="center"/>
    </xf>
    <xf numFmtId="0" fontId="25" fillId="2" borderId="0" xfId="0" applyFont="1" applyFill="1" applyAlignment="1">
      <alignment horizontal="distributed" vertical="center"/>
    </xf>
    <xf numFmtId="0" fontId="25" fillId="2" borderId="0" xfId="0" applyFont="1" applyFill="1" applyAlignment="1">
      <alignment horizontal="left" vertical="center" shrinkToFit="1"/>
    </xf>
    <xf numFmtId="0" fontId="26" fillId="2" borderId="3" xfId="0" applyFont="1" applyFill="1" applyBorder="1" applyAlignment="1">
      <alignment vertical="center" wrapText="1"/>
    </xf>
    <xf numFmtId="38" fontId="23" fillId="2" borderId="0" xfId="1" applyFont="1" applyFill="1" applyBorder="1" applyAlignment="1">
      <alignment vertical="center"/>
    </xf>
    <xf numFmtId="0" fontId="23" fillId="2" borderId="0" xfId="0" applyFont="1" applyFill="1" applyAlignment="1">
      <alignment horizontal="left" vertical="center"/>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3 2" xfId="5" xr:uid="{038C113D-1A79-4449-AB02-9F7276268EC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28"/>
  <sheetViews>
    <sheetView tabSelected="1" view="pageBreakPreview" zoomScale="110" zoomScaleNormal="100" zoomScaleSheetLayoutView="110" workbookViewId="0"/>
  </sheetViews>
  <sheetFormatPr defaultColWidth="9" defaultRowHeight="18" customHeight="1"/>
  <cols>
    <col min="1" max="3" width="9" style="3"/>
    <col min="4" max="4" width="11.08984375" style="3" customWidth="1"/>
    <col min="5" max="16384" width="9" style="3"/>
  </cols>
  <sheetData>
    <row r="1" spans="1:14" ht="18" customHeight="1">
      <c r="A1" s="66" t="s">
        <v>167</v>
      </c>
    </row>
    <row r="2" spans="1:14" ht="18" customHeight="1">
      <c r="A2" s="66"/>
      <c r="G2" s="196" t="s">
        <v>275</v>
      </c>
      <c r="H2" s="196"/>
      <c r="I2" s="113" t="s">
        <v>233</v>
      </c>
    </row>
    <row r="3" spans="1:14" ht="18" customHeight="1">
      <c r="A3" s="66"/>
      <c r="G3" s="196" t="s">
        <v>276</v>
      </c>
      <c r="H3" s="196"/>
    </row>
    <row r="4" spans="1:14" ht="18" customHeight="1">
      <c r="A4" s="66"/>
    </row>
    <row r="5" spans="1:14" ht="18" customHeight="1">
      <c r="A5" s="66" t="s">
        <v>116</v>
      </c>
    </row>
    <row r="6" spans="1:14" ht="18" customHeight="1">
      <c r="A6" s="66"/>
    </row>
    <row r="7" spans="1:14" ht="18" customHeight="1">
      <c r="A7" s="66"/>
      <c r="E7" s="197" t="s">
        <v>277</v>
      </c>
      <c r="F7" s="197"/>
      <c r="G7" s="197"/>
    </row>
    <row r="8" spans="1:14" ht="18" customHeight="1">
      <c r="A8" s="66"/>
      <c r="E8" s="197" t="s">
        <v>278</v>
      </c>
      <c r="F8" s="197"/>
      <c r="G8" s="197"/>
      <c r="H8" s="131"/>
      <c r="I8" s="3" t="s">
        <v>216</v>
      </c>
    </row>
    <row r="9" spans="1:14" ht="18" customHeight="1">
      <c r="A9" s="66"/>
      <c r="I9" s="3" t="s">
        <v>213</v>
      </c>
    </row>
    <row r="10" spans="1:14" ht="18" customHeight="1">
      <c r="A10" s="144" t="s">
        <v>266</v>
      </c>
      <c r="B10" s="144"/>
      <c r="C10" s="144"/>
      <c r="D10" s="144"/>
      <c r="E10" s="144"/>
      <c r="F10" s="144"/>
      <c r="G10" s="144"/>
      <c r="H10" s="144"/>
    </row>
    <row r="11" spans="1:14" ht="18" customHeight="1">
      <c r="A11" s="144" t="s">
        <v>123</v>
      </c>
      <c r="B11" s="144"/>
      <c r="C11" s="144"/>
      <c r="D11" s="144"/>
      <c r="E11" s="144"/>
      <c r="F11" s="144"/>
      <c r="G11" s="144"/>
      <c r="H11" s="144"/>
    </row>
    <row r="12" spans="1:14" ht="18" customHeight="1">
      <c r="A12" s="66"/>
    </row>
    <row r="13" spans="1:14" ht="18" customHeight="1">
      <c r="A13" s="66" t="s">
        <v>115</v>
      </c>
    </row>
    <row r="14" spans="1:14" ht="18" customHeight="1">
      <c r="A14" s="66" t="s">
        <v>114</v>
      </c>
    </row>
    <row r="15" spans="1:14" ht="18" customHeight="1">
      <c r="A15" s="66"/>
    </row>
    <row r="16" spans="1:14" ht="18" customHeight="1">
      <c r="A16" s="133" t="s">
        <v>67</v>
      </c>
      <c r="B16" s="3" t="s">
        <v>206</v>
      </c>
      <c r="D16" s="143">
        <f>IF('様式１－２　別紙１'!J26="","金　　　　　　　　円",'様式１－２　別紙１'!J26)</f>
        <v>13956000</v>
      </c>
      <c r="E16" s="143"/>
      <c r="F16" s="143"/>
      <c r="I16" s="113" t="s">
        <v>253</v>
      </c>
      <c r="J16" s="113"/>
      <c r="K16" s="113"/>
      <c r="L16" s="113"/>
      <c r="M16" s="113"/>
      <c r="N16" s="113"/>
    </row>
    <row r="17" spans="1:14" ht="18" customHeight="1">
      <c r="A17" s="133" t="s">
        <v>68</v>
      </c>
      <c r="B17" s="3" t="s">
        <v>199</v>
      </c>
      <c r="I17" s="113" t="s">
        <v>254</v>
      </c>
      <c r="J17" s="113"/>
      <c r="K17" s="113"/>
      <c r="L17" s="113"/>
      <c r="M17" s="113"/>
      <c r="N17" s="113"/>
    </row>
    <row r="18" spans="1:14" ht="18" customHeight="1">
      <c r="A18" s="133" t="s">
        <v>69</v>
      </c>
      <c r="B18" s="3" t="s">
        <v>200</v>
      </c>
    </row>
    <row r="19" spans="1:14" ht="18" customHeight="1">
      <c r="A19" s="133" t="s">
        <v>70</v>
      </c>
      <c r="B19" s="3" t="s">
        <v>72</v>
      </c>
    </row>
    <row r="20" spans="1:14" ht="18" customHeight="1">
      <c r="A20" s="66"/>
      <c r="B20" s="66" t="s">
        <v>121</v>
      </c>
    </row>
    <row r="21" spans="1:14" ht="18" customHeight="1">
      <c r="A21" s="66"/>
      <c r="B21" s="66" t="s">
        <v>122</v>
      </c>
    </row>
    <row r="22" spans="1:14" ht="18" customHeight="1">
      <c r="A22" s="66"/>
      <c r="B22" s="66" t="s">
        <v>120</v>
      </c>
      <c r="I22" s="134" t="s">
        <v>207</v>
      </c>
    </row>
    <row r="23" spans="1:14" ht="18" customHeight="1">
      <c r="A23" s="133" t="s">
        <v>71</v>
      </c>
      <c r="B23" s="3" t="s">
        <v>83</v>
      </c>
      <c r="I23" s="71"/>
    </row>
    <row r="24" spans="1:14" ht="18" customHeight="1">
      <c r="A24" s="71"/>
      <c r="B24" s="71" t="s">
        <v>93</v>
      </c>
      <c r="E24" s="142"/>
      <c r="F24" s="142"/>
      <c r="G24" s="3" t="s">
        <v>80</v>
      </c>
      <c r="I24" s="71"/>
    </row>
    <row r="25" spans="1:14" ht="18" customHeight="1">
      <c r="A25" s="71"/>
      <c r="B25" s="71"/>
      <c r="I25" s="71"/>
    </row>
    <row r="26" spans="1:14" ht="18" customHeight="1">
      <c r="A26" s="71"/>
      <c r="B26" s="71" t="s">
        <v>92</v>
      </c>
      <c r="E26" s="142"/>
      <c r="F26" s="142"/>
      <c r="G26" s="3" t="s">
        <v>81</v>
      </c>
      <c r="I26" s="71"/>
    </row>
    <row r="27" spans="1:14" ht="18" customHeight="1">
      <c r="A27" s="71"/>
      <c r="B27" s="71"/>
      <c r="I27" s="71"/>
    </row>
    <row r="28" spans="1:14" ht="18" customHeight="1">
      <c r="A28" s="71"/>
      <c r="B28" s="71" t="s">
        <v>205</v>
      </c>
      <c r="E28" s="142"/>
      <c r="F28" s="142"/>
      <c r="G28" s="3" t="s">
        <v>82</v>
      </c>
      <c r="I28" s="71"/>
    </row>
  </sheetData>
  <mergeCells count="10">
    <mergeCell ref="E26:F26"/>
    <mergeCell ref="E28:F28"/>
    <mergeCell ref="D16:F16"/>
    <mergeCell ref="A10:H10"/>
    <mergeCell ref="A11:H11"/>
    <mergeCell ref="G2:H2"/>
    <mergeCell ref="G3:H3"/>
    <mergeCell ref="E7:G7"/>
    <mergeCell ref="E8:G8"/>
    <mergeCell ref="E24:F24"/>
  </mergeCells>
  <phoneticPr fontId="2"/>
  <printOptions horizontalCentered="1"/>
  <pageMargins left="0.98425196850393704" right="0.98425196850393704" top="0.98425196850393704" bottom="0.98425196850393704" header="0.39370078740157483" footer="0.39370078740157483"/>
  <pageSetup paperSize="9" scale="10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CE0F6-EB0D-4462-A550-E138D97F73CD}">
  <sheetPr>
    <tabColor theme="9" tint="0.59999389629810485"/>
  </sheetPr>
  <dimension ref="A1:N25"/>
  <sheetViews>
    <sheetView topLeftCell="A7" zoomScaleNormal="100" workbookViewId="0">
      <selection activeCell="D8" sqref="D8"/>
    </sheetView>
  </sheetViews>
  <sheetFormatPr defaultColWidth="9" defaultRowHeight="13"/>
  <cols>
    <col min="1" max="1" width="10.7265625" style="107" customWidth="1"/>
    <col min="2" max="14" width="9.36328125" style="107" customWidth="1"/>
    <col min="15" max="256" width="9" style="107"/>
    <col min="257" max="270" width="9.36328125" style="107" customWidth="1"/>
    <col min="271" max="512" width="9" style="107"/>
    <col min="513" max="526" width="9.36328125" style="107" customWidth="1"/>
    <col min="527" max="768" width="9" style="107"/>
    <col min="769" max="782" width="9.36328125" style="107" customWidth="1"/>
    <col min="783" max="1024" width="9" style="107"/>
    <col min="1025" max="1038" width="9.36328125" style="107" customWidth="1"/>
    <col min="1039" max="1280" width="9" style="107"/>
    <col min="1281" max="1294" width="9.36328125" style="107" customWidth="1"/>
    <col min="1295" max="1536" width="9" style="107"/>
    <col min="1537" max="1550" width="9.36328125" style="107" customWidth="1"/>
    <col min="1551" max="1792" width="9" style="107"/>
    <col min="1793" max="1806" width="9.36328125" style="107" customWidth="1"/>
    <col min="1807" max="2048" width="9" style="107"/>
    <col min="2049" max="2062" width="9.36328125" style="107" customWidth="1"/>
    <col min="2063" max="2304" width="9" style="107"/>
    <col min="2305" max="2318" width="9.36328125" style="107" customWidth="1"/>
    <col min="2319" max="2560" width="9" style="107"/>
    <col min="2561" max="2574" width="9.36328125" style="107" customWidth="1"/>
    <col min="2575" max="2816" width="9" style="107"/>
    <col min="2817" max="2830" width="9.36328125" style="107" customWidth="1"/>
    <col min="2831" max="3072" width="9" style="107"/>
    <col min="3073" max="3086" width="9.36328125" style="107" customWidth="1"/>
    <col min="3087" max="3328" width="9" style="107"/>
    <col min="3329" max="3342" width="9.36328125" style="107" customWidth="1"/>
    <col min="3343" max="3584" width="9" style="107"/>
    <col min="3585" max="3598" width="9.36328125" style="107" customWidth="1"/>
    <col min="3599" max="3840" width="9" style="107"/>
    <col min="3841" max="3854" width="9.36328125" style="107" customWidth="1"/>
    <col min="3855" max="4096" width="9" style="107"/>
    <col min="4097" max="4110" width="9.36328125" style="107" customWidth="1"/>
    <col min="4111" max="4352" width="9" style="107"/>
    <col min="4353" max="4366" width="9.36328125" style="107" customWidth="1"/>
    <col min="4367" max="4608" width="9" style="107"/>
    <col min="4609" max="4622" width="9.36328125" style="107" customWidth="1"/>
    <col min="4623" max="4864" width="9" style="107"/>
    <col min="4865" max="4878" width="9.36328125" style="107" customWidth="1"/>
    <col min="4879" max="5120" width="9" style="107"/>
    <col min="5121" max="5134" width="9.36328125" style="107" customWidth="1"/>
    <col min="5135" max="5376" width="9" style="107"/>
    <col min="5377" max="5390" width="9.36328125" style="107" customWidth="1"/>
    <col min="5391" max="5632" width="9" style="107"/>
    <col min="5633" max="5646" width="9.36328125" style="107" customWidth="1"/>
    <col min="5647" max="5888" width="9" style="107"/>
    <col min="5889" max="5902" width="9.36328125" style="107" customWidth="1"/>
    <col min="5903" max="6144" width="9" style="107"/>
    <col min="6145" max="6158" width="9.36328125" style="107" customWidth="1"/>
    <col min="6159" max="6400" width="9" style="107"/>
    <col min="6401" max="6414" width="9.36328125" style="107" customWidth="1"/>
    <col min="6415" max="6656" width="9" style="107"/>
    <col min="6657" max="6670" width="9.36328125" style="107" customWidth="1"/>
    <col min="6671" max="6912" width="9" style="107"/>
    <col min="6913" max="6926" width="9.36328125" style="107" customWidth="1"/>
    <col min="6927" max="7168" width="9" style="107"/>
    <col min="7169" max="7182" width="9.36328125" style="107" customWidth="1"/>
    <col min="7183" max="7424" width="9" style="107"/>
    <col min="7425" max="7438" width="9.36328125" style="107" customWidth="1"/>
    <col min="7439" max="7680" width="9" style="107"/>
    <col min="7681" max="7694" width="9.36328125" style="107" customWidth="1"/>
    <col min="7695" max="7936" width="9" style="107"/>
    <col min="7937" max="7950" width="9.36328125" style="107" customWidth="1"/>
    <col min="7951" max="8192" width="9" style="107"/>
    <col min="8193" max="8206" width="9.36328125" style="107" customWidth="1"/>
    <col min="8207" max="8448" width="9" style="107"/>
    <col min="8449" max="8462" width="9.36328125" style="107" customWidth="1"/>
    <col min="8463" max="8704" width="9" style="107"/>
    <col min="8705" max="8718" width="9.36328125" style="107" customWidth="1"/>
    <col min="8719" max="8960" width="9" style="107"/>
    <col min="8961" max="8974" width="9.36328125" style="107" customWidth="1"/>
    <col min="8975" max="9216" width="9" style="107"/>
    <col min="9217" max="9230" width="9.36328125" style="107" customWidth="1"/>
    <col min="9231" max="9472" width="9" style="107"/>
    <col min="9473" max="9486" width="9.36328125" style="107" customWidth="1"/>
    <col min="9487" max="9728" width="9" style="107"/>
    <col min="9729" max="9742" width="9.36328125" style="107" customWidth="1"/>
    <col min="9743" max="9984" width="9" style="107"/>
    <col min="9985" max="9998" width="9.36328125" style="107" customWidth="1"/>
    <col min="9999" max="10240" width="9" style="107"/>
    <col min="10241" max="10254" width="9.36328125" style="107" customWidth="1"/>
    <col min="10255" max="10496" width="9" style="107"/>
    <col min="10497" max="10510" width="9.36328125" style="107" customWidth="1"/>
    <col min="10511" max="10752" width="9" style="107"/>
    <col min="10753" max="10766" width="9.36328125" style="107" customWidth="1"/>
    <col min="10767" max="11008" width="9" style="107"/>
    <col min="11009" max="11022" width="9.36328125" style="107" customWidth="1"/>
    <col min="11023" max="11264" width="9" style="107"/>
    <col min="11265" max="11278" width="9.36328125" style="107" customWidth="1"/>
    <col min="11279" max="11520" width="9" style="107"/>
    <col min="11521" max="11534" width="9.36328125" style="107" customWidth="1"/>
    <col min="11535" max="11776" width="9" style="107"/>
    <col min="11777" max="11790" width="9.36328125" style="107" customWidth="1"/>
    <col min="11791" max="12032" width="9" style="107"/>
    <col min="12033" max="12046" width="9.36328125" style="107" customWidth="1"/>
    <col min="12047" max="12288" width="9" style="107"/>
    <col min="12289" max="12302" width="9.36328125" style="107" customWidth="1"/>
    <col min="12303" max="12544" width="9" style="107"/>
    <col min="12545" max="12558" width="9.36328125" style="107" customWidth="1"/>
    <col min="12559" max="12800" width="9" style="107"/>
    <col min="12801" max="12814" width="9.36328125" style="107" customWidth="1"/>
    <col min="12815" max="13056" width="9" style="107"/>
    <col min="13057" max="13070" width="9.36328125" style="107" customWidth="1"/>
    <col min="13071" max="13312" width="9" style="107"/>
    <col min="13313" max="13326" width="9.36328125" style="107" customWidth="1"/>
    <col min="13327" max="13568" width="9" style="107"/>
    <col min="13569" max="13582" width="9.36328125" style="107" customWidth="1"/>
    <col min="13583" max="13824" width="9" style="107"/>
    <col min="13825" max="13838" width="9.36328125" style="107" customWidth="1"/>
    <col min="13839" max="14080" width="9" style="107"/>
    <col min="14081" max="14094" width="9.36328125" style="107" customWidth="1"/>
    <col min="14095" max="14336" width="9" style="107"/>
    <col min="14337" max="14350" width="9.36328125" style="107" customWidth="1"/>
    <col min="14351" max="14592" width="9" style="107"/>
    <col min="14593" max="14606" width="9.36328125" style="107" customWidth="1"/>
    <col min="14607" max="14848" width="9" style="107"/>
    <col min="14849" max="14862" width="9.36328125" style="107" customWidth="1"/>
    <col min="14863" max="15104" width="9" style="107"/>
    <col min="15105" max="15118" width="9.36328125" style="107" customWidth="1"/>
    <col min="15119" max="15360" width="9" style="107"/>
    <col min="15361" max="15374" width="9.36328125" style="107" customWidth="1"/>
    <col min="15375" max="15616" width="9" style="107"/>
    <col min="15617" max="15630" width="9.36328125" style="107" customWidth="1"/>
    <col min="15631" max="15872" width="9" style="107"/>
    <col min="15873" max="15886" width="9.36328125" style="107" customWidth="1"/>
    <col min="15887" max="16128" width="9" style="107"/>
    <col min="16129" max="16142" width="9.36328125" style="107" customWidth="1"/>
    <col min="16143" max="16384" width="9" style="107"/>
  </cols>
  <sheetData>
    <row r="1" spans="1:14" ht="18.75" customHeight="1">
      <c r="A1" s="107" t="s">
        <v>169</v>
      </c>
    </row>
    <row r="2" spans="1:14" ht="18.75" customHeight="1">
      <c r="A2" s="190" t="s">
        <v>170</v>
      </c>
      <c r="B2" s="190"/>
      <c r="C2" s="190"/>
      <c r="D2" s="190"/>
      <c r="E2" s="190"/>
      <c r="F2" s="190"/>
      <c r="G2" s="190"/>
      <c r="H2" s="190"/>
      <c r="I2" s="190"/>
      <c r="J2" s="190"/>
      <c r="K2" s="190"/>
      <c r="L2" s="190"/>
      <c r="M2" s="190"/>
      <c r="N2" s="190"/>
    </row>
    <row r="3" spans="1:14" ht="18.75" customHeight="1"/>
    <row r="4" spans="1:14" ht="18.75" customHeight="1">
      <c r="M4" s="107" t="s">
        <v>171</v>
      </c>
    </row>
    <row r="5" spans="1:14" ht="18.75" customHeight="1">
      <c r="A5" s="191" t="s">
        <v>172</v>
      </c>
      <c r="B5" s="191"/>
      <c r="C5" s="191"/>
      <c r="D5" s="191" t="s">
        <v>173</v>
      </c>
      <c r="E5" s="191"/>
      <c r="F5" s="191"/>
      <c r="G5" s="191"/>
      <c r="H5" s="191"/>
      <c r="I5" s="191"/>
      <c r="J5" s="191"/>
      <c r="K5" s="191"/>
      <c r="L5" s="191"/>
      <c r="M5" s="191"/>
      <c r="N5" s="191" t="s">
        <v>174</v>
      </c>
    </row>
    <row r="6" spans="1:14" ht="18.75" customHeight="1">
      <c r="A6" s="192" t="s">
        <v>175</v>
      </c>
      <c r="B6" s="192" t="s">
        <v>176</v>
      </c>
      <c r="C6" s="191" t="s">
        <v>177</v>
      </c>
      <c r="D6" s="193" t="s">
        <v>178</v>
      </c>
      <c r="E6" s="194"/>
      <c r="F6" s="195"/>
      <c r="G6" s="193" t="s">
        <v>179</v>
      </c>
      <c r="H6" s="194"/>
      <c r="I6" s="194"/>
      <c r="J6" s="194"/>
      <c r="K6" s="194"/>
      <c r="L6" s="194"/>
      <c r="M6" s="195"/>
      <c r="N6" s="191"/>
    </row>
    <row r="7" spans="1:14" ht="41.25" customHeight="1">
      <c r="A7" s="192"/>
      <c r="B7" s="192"/>
      <c r="C7" s="191"/>
      <c r="D7" s="108" t="s">
        <v>180</v>
      </c>
      <c r="E7" s="108" t="s">
        <v>181</v>
      </c>
      <c r="F7" s="108" t="s">
        <v>182</v>
      </c>
      <c r="G7" s="108" t="s">
        <v>180</v>
      </c>
      <c r="H7" s="108" t="s">
        <v>183</v>
      </c>
      <c r="I7" s="109" t="s">
        <v>184</v>
      </c>
      <c r="J7" s="108" t="s">
        <v>185</v>
      </c>
      <c r="K7" s="109" t="s">
        <v>184</v>
      </c>
      <c r="L7" s="109" t="s">
        <v>186</v>
      </c>
      <c r="M7" s="109" t="s">
        <v>184</v>
      </c>
      <c r="N7" s="191"/>
    </row>
    <row r="8" spans="1:14" ht="18.75" customHeight="1">
      <c r="A8" s="110"/>
      <c r="B8" s="111" t="s">
        <v>59</v>
      </c>
      <c r="C8" s="111"/>
      <c r="D8" s="111"/>
      <c r="E8" s="111" t="s">
        <v>59</v>
      </c>
      <c r="F8" s="111" t="s">
        <v>59</v>
      </c>
      <c r="G8" s="111"/>
      <c r="H8" s="111" t="s">
        <v>59</v>
      </c>
      <c r="I8" s="111" t="s">
        <v>59</v>
      </c>
      <c r="J8" s="111" t="s">
        <v>59</v>
      </c>
      <c r="K8" s="111" t="s">
        <v>59</v>
      </c>
      <c r="L8" s="111" t="s">
        <v>59</v>
      </c>
      <c r="M8" s="111" t="s">
        <v>59</v>
      </c>
      <c r="N8" s="110"/>
    </row>
    <row r="9" spans="1:14" ht="18.75" customHeight="1">
      <c r="A9" s="110" t="s">
        <v>187</v>
      </c>
      <c r="B9" s="110"/>
      <c r="C9" s="110"/>
      <c r="D9" s="110"/>
      <c r="E9" s="110"/>
      <c r="F9" s="110"/>
      <c r="G9" s="110"/>
      <c r="H9" s="110"/>
      <c r="I9" s="110"/>
      <c r="J9" s="110"/>
      <c r="K9" s="110"/>
      <c r="L9" s="110"/>
      <c r="M9" s="110"/>
      <c r="N9" s="110"/>
    </row>
    <row r="10" spans="1:14" ht="18.75" customHeight="1">
      <c r="A10" s="110" t="s">
        <v>188</v>
      </c>
      <c r="B10" s="110"/>
      <c r="C10" s="110"/>
      <c r="D10" s="110"/>
      <c r="E10" s="110"/>
      <c r="F10" s="110"/>
      <c r="G10" s="110"/>
      <c r="H10" s="110"/>
      <c r="I10" s="110"/>
      <c r="J10" s="110"/>
      <c r="K10" s="110"/>
      <c r="L10" s="110"/>
      <c r="M10" s="110"/>
      <c r="N10" s="110"/>
    </row>
    <row r="11" spans="1:14" ht="18.75" customHeight="1">
      <c r="A11" s="110"/>
      <c r="B11" s="110"/>
      <c r="C11" s="110"/>
      <c r="D11" s="110"/>
      <c r="E11" s="110"/>
      <c r="F11" s="110"/>
      <c r="G11" s="110"/>
      <c r="H11" s="110"/>
      <c r="I11" s="110"/>
      <c r="J11" s="110"/>
      <c r="K11" s="110"/>
      <c r="L11" s="110"/>
      <c r="M11" s="110"/>
      <c r="N11" s="110"/>
    </row>
    <row r="12" spans="1:14" ht="18.75" customHeight="1">
      <c r="A12" s="110"/>
      <c r="B12" s="110"/>
      <c r="C12" s="110"/>
      <c r="D12" s="110"/>
      <c r="E12" s="110"/>
      <c r="F12" s="110"/>
      <c r="G12" s="110"/>
      <c r="H12" s="110"/>
      <c r="I12" s="110"/>
      <c r="J12" s="110"/>
      <c r="K12" s="110"/>
      <c r="L12" s="110"/>
      <c r="M12" s="110"/>
      <c r="N12" s="110"/>
    </row>
    <row r="13" spans="1:14" ht="18.75" customHeight="1">
      <c r="A13" s="110"/>
      <c r="B13" s="110"/>
      <c r="C13" s="110"/>
      <c r="D13" s="110"/>
      <c r="E13" s="110"/>
      <c r="F13" s="110"/>
      <c r="G13" s="110"/>
      <c r="H13" s="110"/>
      <c r="I13" s="110"/>
      <c r="J13" s="110"/>
      <c r="K13" s="110"/>
      <c r="L13" s="110"/>
      <c r="M13" s="110"/>
      <c r="N13" s="110"/>
    </row>
    <row r="14" spans="1:14" ht="18.75" customHeight="1">
      <c r="A14" s="110" t="s">
        <v>189</v>
      </c>
      <c r="B14" s="110"/>
      <c r="C14" s="110"/>
      <c r="D14" s="110"/>
      <c r="E14" s="110"/>
      <c r="F14" s="110"/>
      <c r="G14" s="110"/>
      <c r="H14" s="110"/>
      <c r="I14" s="110"/>
      <c r="J14" s="110"/>
      <c r="K14" s="110"/>
      <c r="L14" s="110"/>
      <c r="M14" s="110"/>
      <c r="N14" s="110"/>
    </row>
    <row r="15" spans="1:14" ht="18.75" customHeight="1">
      <c r="A15" s="110" t="s">
        <v>190</v>
      </c>
      <c r="B15" s="110"/>
      <c r="C15" s="110"/>
      <c r="D15" s="110"/>
      <c r="E15" s="110"/>
      <c r="F15" s="110"/>
      <c r="G15" s="110"/>
      <c r="H15" s="110"/>
      <c r="I15" s="110"/>
      <c r="J15" s="110"/>
      <c r="K15" s="110"/>
      <c r="L15" s="110"/>
      <c r="M15" s="110"/>
      <c r="N15" s="110"/>
    </row>
    <row r="16" spans="1:14" ht="18.75" customHeight="1">
      <c r="A16" s="110"/>
      <c r="B16" s="110"/>
      <c r="C16" s="110"/>
      <c r="D16" s="110"/>
      <c r="E16" s="110"/>
      <c r="F16" s="110"/>
      <c r="G16" s="110"/>
      <c r="H16" s="110"/>
      <c r="I16" s="110"/>
      <c r="J16" s="110"/>
      <c r="K16" s="110"/>
      <c r="L16" s="110"/>
      <c r="M16" s="110"/>
      <c r="N16" s="110"/>
    </row>
    <row r="17" spans="1:14" ht="18.75" customHeight="1">
      <c r="A17" s="110"/>
      <c r="B17" s="110"/>
      <c r="C17" s="110"/>
      <c r="D17" s="110"/>
      <c r="E17" s="110"/>
      <c r="F17" s="110"/>
      <c r="G17" s="110"/>
      <c r="H17" s="110"/>
      <c r="I17" s="110"/>
      <c r="J17" s="110"/>
      <c r="K17" s="110"/>
      <c r="L17" s="110"/>
      <c r="M17" s="110"/>
      <c r="N17" s="110"/>
    </row>
    <row r="18" spans="1:14" ht="18.75" customHeight="1">
      <c r="A18" s="112"/>
      <c r="B18" s="112"/>
      <c r="C18" s="112"/>
      <c r="D18" s="112"/>
      <c r="E18" s="112"/>
      <c r="F18" s="112"/>
      <c r="G18" s="112"/>
      <c r="H18" s="112"/>
      <c r="I18" s="112"/>
      <c r="J18" s="112"/>
      <c r="K18" s="112"/>
      <c r="L18" s="112"/>
      <c r="M18" s="112"/>
      <c r="N18" s="112"/>
    </row>
    <row r="19" spans="1:14" ht="18.75" customHeight="1">
      <c r="A19" s="107" t="s">
        <v>191</v>
      </c>
    </row>
    <row r="20" spans="1:14" ht="18.75" customHeight="1">
      <c r="A20" s="107" t="s">
        <v>192</v>
      </c>
    </row>
    <row r="21" spans="1:14" ht="18.75" customHeight="1">
      <c r="A21" s="107" t="s">
        <v>193</v>
      </c>
    </row>
    <row r="22" spans="1:14" ht="18.75" customHeight="1">
      <c r="A22" s="107" t="s">
        <v>194</v>
      </c>
    </row>
    <row r="23" spans="1:14" ht="18.75" customHeight="1">
      <c r="A23" s="107" t="s">
        <v>195</v>
      </c>
    </row>
    <row r="24" spans="1:14" ht="18.75" customHeight="1">
      <c r="A24" s="107" t="s">
        <v>196</v>
      </c>
    </row>
    <row r="25" spans="1:14" ht="18.75" customHeight="1">
      <c r="A25" s="107" t="s">
        <v>197</v>
      </c>
    </row>
  </sheetData>
  <mergeCells count="9">
    <mergeCell ref="A2:N2"/>
    <mergeCell ref="A5:C5"/>
    <mergeCell ref="D5:M5"/>
    <mergeCell ref="N5:N7"/>
    <mergeCell ref="A6:A7"/>
    <mergeCell ref="B6:B7"/>
    <mergeCell ref="C6:C7"/>
    <mergeCell ref="D6:F6"/>
    <mergeCell ref="G6:M6"/>
  </mergeCells>
  <phoneticPr fontId="2"/>
  <pageMargins left="0.78740157480314965" right="0.78740157480314965" top="0.98425196850393704" bottom="0.78740157480314965" header="0.51181102362204722" footer="0.51181102362204722"/>
  <pageSetup paperSize="9" scale="9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47FF-C6B5-4EC1-AC8C-FEB6E9A6C28A}">
  <dimension ref="A1:C22"/>
  <sheetViews>
    <sheetView zoomScaleNormal="100" workbookViewId="0">
      <pane xSplit="1" ySplit="1" topLeftCell="B2" activePane="bottomRight" state="frozen"/>
      <selection activeCell="K15" sqref="K15"/>
      <selection pane="topRight" activeCell="K15" sqref="K15"/>
      <selection pane="bottomLeft" activeCell="K15" sqref="K15"/>
      <selection pane="bottomRight" activeCell="A23" sqref="A23"/>
    </sheetView>
  </sheetViews>
  <sheetFormatPr defaultColWidth="9" defaultRowHeight="12"/>
  <cols>
    <col min="1" max="1" width="62.7265625" style="72" bestFit="1" customWidth="1"/>
    <col min="2" max="2" width="21.7265625" style="72" bestFit="1" customWidth="1"/>
    <col min="3" max="3" width="19.26953125" style="86" bestFit="1" customWidth="1"/>
    <col min="4" max="16384" width="9" style="72"/>
  </cols>
  <sheetData>
    <row r="1" spans="1:3">
      <c r="A1" s="72" t="s">
        <v>76</v>
      </c>
    </row>
    <row r="2" spans="1:3">
      <c r="A2" s="72" t="s">
        <v>94</v>
      </c>
      <c r="B2" s="73"/>
      <c r="C2" s="72"/>
    </row>
    <row r="3" spans="1:3">
      <c r="A3" s="72" t="s">
        <v>95</v>
      </c>
    </row>
    <row r="4" spans="1:3">
      <c r="A4" s="72" t="s">
        <v>96</v>
      </c>
    </row>
    <row r="5" spans="1:3">
      <c r="A5" s="72" t="s">
        <v>97</v>
      </c>
    </row>
    <row r="6" spans="1:3">
      <c r="A6" s="72" t="s">
        <v>98</v>
      </c>
    </row>
    <row r="7" spans="1:3">
      <c r="A7" s="72" t="s">
        <v>99</v>
      </c>
    </row>
    <row r="8" spans="1:3">
      <c r="A8" s="72" t="s">
        <v>100</v>
      </c>
    </row>
    <row r="9" spans="1:3">
      <c r="A9" s="72" t="s">
        <v>101</v>
      </c>
    </row>
    <row r="10" spans="1:3">
      <c r="A10" s="72" t="s">
        <v>102</v>
      </c>
    </row>
    <row r="11" spans="1:3">
      <c r="A11" s="72" t="s">
        <v>103</v>
      </c>
    </row>
    <row r="12" spans="1:3">
      <c r="A12" s="72" t="s">
        <v>104</v>
      </c>
    </row>
    <row r="13" spans="1:3">
      <c r="A13" s="72" t="s">
        <v>105</v>
      </c>
    </row>
    <row r="14" spans="1:3">
      <c r="A14" s="72" t="s">
        <v>106</v>
      </c>
    </row>
    <row r="15" spans="1:3">
      <c r="A15" s="72" t="s">
        <v>107</v>
      </c>
    </row>
    <row r="16" spans="1:3">
      <c r="A16" s="72" t="s">
        <v>108</v>
      </c>
    </row>
    <row r="17" spans="1:1">
      <c r="A17" s="72" t="s">
        <v>109</v>
      </c>
    </row>
    <row r="18" spans="1:1">
      <c r="A18" s="72" t="s">
        <v>110</v>
      </c>
    </row>
    <row r="19" spans="1:1">
      <c r="A19" s="72" t="s">
        <v>111</v>
      </c>
    </row>
    <row r="20" spans="1:1">
      <c r="A20" s="72" t="s">
        <v>112</v>
      </c>
    </row>
    <row r="21" spans="1:1">
      <c r="A21" s="72" t="s">
        <v>113</v>
      </c>
    </row>
    <row r="22" spans="1:1">
      <c r="A22" s="72" t="s">
        <v>166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F3CD-BCDF-460D-A091-B76D06E461BB}">
  <sheetPr>
    <tabColor rgb="FF92D050"/>
    <pageSetUpPr fitToPage="1"/>
  </sheetPr>
  <dimension ref="B1:S30"/>
  <sheetViews>
    <sheetView view="pageBreakPreview" zoomScale="65" zoomScaleNormal="100" zoomScaleSheetLayoutView="65" workbookViewId="0">
      <pane xSplit="2" ySplit="8" topLeftCell="C9" activePane="bottomRight" state="frozen"/>
      <selection activeCell="S9" sqref="S9"/>
      <selection pane="topRight" activeCell="S9" sqref="S9"/>
      <selection pane="bottomLeft" activeCell="S9" sqref="S9"/>
      <selection pane="bottomRight" activeCell="B1" sqref="B1"/>
    </sheetView>
  </sheetViews>
  <sheetFormatPr defaultColWidth="9" defaultRowHeight="20.149999999999999" customHeight="1"/>
  <cols>
    <col min="1" max="1" width="1.36328125" style="5" customWidth="1"/>
    <col min="2" max="3" width="24.36328125" style="5" customWidth="1"/>
    <col min="4" max="5" width="13.90625" style="5" customWidth="1"/>
    <col min="6" max="6" width="15.453125" style="5" bestFit="1" customWidth="1"/>
    <col min="7" max="12" width="13.90625" style="5" customWidth="1"/>
    <col min="13" max="13" width="15.6328125" style="5" customWidth="1"/>
    <col min="14" max="16" width="13.90625" style="5" customWidth="1"/>
    <col min="17" max="17" width="21.453125" style="5" bestFit="1" customWidth="1"/>
    <col min="18" max="16384" width="9" style="5"/>
  </cols>
  <sheetData>
    <row r="1" spans="2:19" ht="13">
      <c r="B1" s="5" t="s">
        <v>201</v>
      </c>
    </row>
    <row r="2" spans="2:19" ht="22.5" customHeight="1">
      <c r="B2" s="145" t="s">
        <v>127</v>
      </c>
      <c r="C2" s="145"/>
      <c r="D2" s="145"/>
      <c r="E2" s="145"/>
      <c r="F2" s="145"/>
      <c r="G2" s="145"/>
      <c r="H2" s="145"/>
      <c r="I2" s="145"/>
      <c r="J2" s="145"/>
      <c r="K2" s="145"/>
      <c r="L2" s="145"/>
      <c r="M2" s="145"/>
      <c r="N2" s="145"/>
      <c r="O2" s="145"/>
      <c r="P2" s="145"/>
      <c r="Q2" s="145"/>
      <c r="R2" s="145"/>
    </row>
    <row r="3" spans="2:19" ht="22.25" customHeight="1" thickBot="1">
      <c r="J3" s="12"/>
      <c r="K3" s="12"/>
      <c r="N3" s="5" t="s">
        <v>232</v>
      </c>
      <c r="O3" s="152" t="str">
        <f>IF('様式１－２'!E7="","",'様式１－２'!E7)</f>
        <v>医療法人○○会□□クリニック</v>
      </c>
      <c r="P3" s="152"/>
      <c r="Q3" s="152"/>
    </row>
    <row r="4" spans="2:19" ht="13">
      <c r="B4" s="146" t="s">
        <v>128</v>
      </c>
      <c r="C4" s="149" t="s">
        <v>129</v>
      </c>
      <c r="D4" s="13" t="s">
        <v>130</v>
      </c>
      <c r="E4" s="6" t="s">
        <v>131</v>
      </c>
      <c r="F4" s="6" t="s">
        <v>132</v>
      </c>
      <c r="G4" s="6" t="s">
        <v>133</v>
      </c>
      <c r="H4" s="6" t="s">
        <v>134</v>
      </c>
      <c r="I4" s="6" t="s">
        <v>135</v>
      </c>
      <c r="J4" s="6" t="s">
        <v>136</v>
      </c>
      <c r="K4" s="6" t="s">
        <v>218</v>
      </c>
      <c r="L4" s="6" t="s">
        <v>219</v>
      </c>
      <c r="M4" s="6" t="s">
        <v>220</v>
      </c>
      <c r="N4" s="6" t="s">
        <v>221</v>
      </c>
      <c r="O4" s="6" t="s">
        <v>225</v>
      </c>
      <c r="P4" s="135" t="s">
        <v>226</v>
      </c>
      <c r="Q4" s="14" t="s">
        <v>227</v>
      </c>
    </row>
    <row r="5" spans="2:19" ht="13.5" customHeight="1">
      <c r="B5" s="147"/>
      <c r="C5" s="150"/>
      <c r="D5" s="93" t="s">
        <v>139</v>
      </c>
      <c r="E5" s="121" t="s">
        <v>140</v>
      </c>
      <c r="F5" s="121" t="s">
        <v>141</v>
      </c>
      <c r="G5" s="121" t="s">
        <v>142</v>
      </c>
      <c r="H5" s="121" t="s">
        <v>143</v>
      </c>
      <c r="I5" s="121" t="s">
        <v>144</v>
      </c>
      <c r="J5" s="121" t="s">
        <v>158</v>
      </c>
      <c r="K5" s="121" t="s">
        <v>234</v>
      </c>
      <c r="L5" s="121" t="s">
        <v>234</v>
      </c>
      <c r="M5" s="121" t="s">
        <v>222</v>
      </c>
      <c r="N5" s="121" t="s">
        <v>228</v>
      </c>
      <c r="O5" s="121" t="s">
        <v>223</v>
      </c>
      <c r="P5" s="94" t="s">
        <v>163</v>
      </c>
      <c r="Q5" s="16" t="s">
        <v>88</v>
      </c>
    </row>
    <row r="6" spans="2:19" ht="13.5" customHeight="1">
      <c r="B6" s="148"/>
      <c r="C6" s="151"/>
      <c r="D6" s="141"/>
      <c r="E6" s="17" t="s">
        <v>145</v>
      </c>
      <c r="F6" s="17" t="s">
        <v>146</v>
      </c>
      <c r="G6" s="17" t="s">
        <v>147</v>
      </c>
      <c r="H6" s="17"/>
      <c r="I6" s="17"/>
      <c r="J6" s="17" t="s">
        <v>162</v>
      </c>
      <c r="K6" s="17" t="s">
        <v>235</v>
      </c>
      <c r="L6" s="17" t="s">
        <v>236</v>
      </c>
      <c r="M6" s="17" t="s">
        <v>224</v>
      </c>
      <c r="N6" s="17" t="s">
        <v>229</v>
      </c>
      <c r="O6" s="17"/>
      <c r="P6" s="95" t="s">
        <v>164</v>
      </c>
      <c r="Q6" s="18" t="s">
        <v>89</v>
      </c>
    </row>
    <row r="7" spans="2:19" ht="6" customHeight="1">
      <c r="B7" s="128"/>
      <c r="C7" s="129"/>
      <c r="D7" s="126"/>
      <c r="E7" s="127"/>
      <c r="F7" s="127"/>
      <c r="G7" s="127"/>
      <c r="H7" s="127"/>
      <c r="I7" s="127"/>
      <c r="J7" s="127"/>
      <c r="K7" s="127"/>
      <c r="L7" s="127"/>
      <c r="M7" s="127"/>
      <c r="N7" s="127"/>
      <c r="O7" s="126"/>
      <c r="P7" s="96"/>
      <c r="Q7" s="21"/>
    </row>
    <row r="8" spans="2:19" ht="13">
      <c r="B8" s="22"/>
      <c r="C8" s="92"/>
      <c r="D8" s="23" t="s">
        <v>34</v>
      </c>
      <c r="E8" s="24" t="s">
        <v>34</v>
      </c>
      <c r="F8" s="25" t="s">
        <v>34</v>
      </c>
      <c r="G8" s="24" t="s">
        <v>34</v>
      </c>
      <c r="H8" s="24" t="s">
        <v>34</v>
      </c>
      <c r="I8" s="24" t="s">
        <v>34</v>
      </c>
      <c r="J8" s="51" t="s">
        <v>34</v>
      </c>
      <c r="K8" s="51" t="s">
        <v>34</v>
      </c>
      <c r="L8" s="51" t="s">
        <v>34</v>
      </c>
      <c r="M8" s="51" t="s">
        <v>34</v>
      </c>
      <c r="N8" s="51" t="s">
        <v>34</v>
      </c>
      <c r="O8" s="51" t="s">
        <v>34</v>
      </c>
      <c r="P8" s="97" t="s">
        <v>34</v>
      </c>
      <c r="Q8" s="26" t="s">
        <v>34</v>
      </c>
    </row>
    <row r="9" spans="2:19" ht="27.5" customHeight="1">
      <c r="B9" s="140" t="s">
        <v>217</v>
      </c>
      <c r="C9" s="29"/>
      <c r="D9" s="120"/>
      <c r="E9" s="29"/>
      <c r="F9" s="29"/>
      <c r="G9" s="29"/>
      <c r="H9" s="29"/>
      <c r="I9" s="29"/>
      <c r="J9" s="29"/>
      <c r="K9" s="29"/>
      <c r="L9" s="29"/>
      <c r="M9" s="29"/>
      <c r="N9" s="29"/>
      <c r="O9" s="120"/>
      <c r="P9" s="114"/>
      <c r="Q9" s="114"/>
      <c r="S9" s="5" t="s">
        <v>148</v>
      </c>
    </row>
    <row r="10" spans="2:19" ht="23.25" customHeight="1">
      <c r="B10" s="140" t="s">
        <v>231</v>
      </c>
      <c r="C10" s="198" t="s">
        <v>148</v>
      </c>
      <c r="D10" s="199">
        <v>8000000</v>
      </c>
      <c r="E10" s="122">
        <v>0</v>
      </c>
      <c r="F10" s="29">
        <f>IF(D10="","",D10-E10)</f>
        <v>8000000</v>
      </c>
      <c r="G10" s="199">
        <v>8000000</v>
      </c>
      <c r="H10" s="122">
        <v>17280000</v>
      </c>
      <c r="I10" s="29">
        <f>IF(H10="","",MIN(F10,G10,H10))</f>
        <v>8000000</v>
      </c>
      <c r="J10" s="29">
        <f>IF(H10="","",ROUNDDOWN(I10,-3))</f>
        <v>8000000</v>
      </c>
      <c r="K10" s="29">
        <f>J10</f>
        <v>8000000</v>
      </c>
      <c r="L10" s="29">
        <f>IF(K10="","",ROUNDDOWN(K10/2,-3))</f>
        <v>4000000</v>
      </c>
      <c r="M10" s="122">
        <v>0</v>
      </c>
      <c r="N10" s="29">
        <f>IF(M10="","",ROUNDDOWN(K10-M10,-3))</f>
        <v>8000000</v>
      </c>
      <c r="O10" s="120">
        <f>IF(M10="","",ROUNDDOWN(N10/2,-3))</f>
        <v>4000000</v>
      </c>
      <c r="P10" s="114"/>
      <c r="Q10" s="114"/>
      <c r="S10" s="5" t="s">
        <v>149</v>
      </c>
    </row>
    <row r="11" spans="2:19" ht="23.65" customHeight="1">
      <c r="B11" s="140" t="s">
        <v>231</v>
      </c>
      <c r="C11" s="198" t="s">
        <v>149</v>
      </c>
      <c r="D11" s="199">
        <v>5000000</v>
      </c>
      <c r="E11" s="122">
        <v>0</v>
      </c>
      <c r="F11" s="29">
        <f t="shared" ref="F11:F25" si="0">IF(D11="","",D11-E11)</f>
        <v>5000000</v>
      </c>
      <c r="G11" s="199">
        <v>5000000</v>
      </c>
      <c r="H11" s="122">
        <v>9350000</v>
      </c>
      <c r="I11" s="29">
        <f t="shared" ref="I11:I25" si="1">IF(H11="","",MIN(F11,G11,H11))</f>
        <v>5000000</v>
      </c>
      <c r="J11" s="29">
        <f t="shared" ref="J11:J25" si="2">IF(H11="","",ROUNDDOWN(I11,-3))</f>
        <v>5000000</v>
      </c>
      <c r="K11" s="29">
        <f t="shared" ref="K11:K25" si="3">J11</f>
        <v>5000000</v>
      </c>
      <c r="L11" s="29">
        <f t="shared" ref="L11:L25" si="4">IF(K11="","",ROUNDDOWN(K11/2,-3))</f>
        <v>2500000</v>
      </c>
      <c r="M11" s="122">
        <v>0</v>
      </c>
      <c r="N11" s="29">
        <f t="shared" ref="N11:N25" si="5">IF(M11="","",ROUNDDOWN(K11-M11,-3))</f>
        <v>5000000</v>
      </c>
      <c r="O11" s="120">
        <f t="shared" ref="O11:O25" si="6">IF(M11="","",ROUNDDOWN(N11/2,-3))</f>
        <v>2500000</v>
      </c>
      <c r="P11" s="114"/>
      <c r="Q11" s="114"/>
      <c r="S11" s="5" t="s">
        <v>150</v>
      </c>
    </row>
    <row r="12" spans="2:19" ht="23.25" customHeight="1">
      <c r="B12" s="140" t="s">
        <v>231</v>
      </c>
      <c r="C12" s="198" t="s">
        <v>150</v>
      </c>
      <c r="D12" s="199">
        <v>100000</v>
      </c>
      <c r="E12" s="122">
        <v>0</v>
      </c>
      <c r="F12" s="29">
        <f t="shared" si="0"/>
        <v>100000</v>
      </c>
      <c r="G12" s="199">
        <v>100000</v>
      </c>
      <c r="H12" s="122">
        <v>51400</v>
      </c>
      <c r="I12" s="29">
        <f t="shared" si="1"/>
        <v>51400</v>
      </c>
      <c r="J12" s="29">
        <f t="shared" si="2"/>
        <v>51000</v>
      </c>
      <c r="K12" s="29">
        <f t="shared" si="3"/>
        <v>51000</v>
      </c>
      <c r="L12" s="29">
        <f t="shared" si="4"/>
        <v>25000</v>
      </c>
      <c r="M12" s="122">
        <v>0</v>
      </c>
      <c r="N12" s="29">
        <f t="shared" si="5"/>
        <v>51000</v>
      </c>
      <c r="O12" s="120">
        <f t="shared" si="6"/>
        <v>25000</v>
      </c>
      <c r="P12" s="114"/>
      <c r="Q12" s="114"/>
      <c r="S12" s="5" t="s">
        <v>151</v>
      </c>
    </row>
    <row r="13" spans="2:19" ht="23.25" customHeight="1">
      <c r="B13" s="140" t="s">
        <v>231</v>
      </c>
      <c r="C13" s="198" t="s">
        <v>151</v>
      </c>
      <c r="D13" s="199">
        <v>3000000</v>
      </c>
      <c r="E13" s="122">
        <v>0</v>
      </c>
      <c r="F13" s="29">
        <f t="shared" si="0"/>
        <v>3000000</v>
      </c>
      <c r="G13" s="199">
        <v>3000000</v>
      </c>
      <c r="H13" s="122">
        <v>905000</v>
      </c>
      <c r="I13" s="29">
        <f t="shared" si="1"/>
        <v>905000</v>
      </c>
      <c r="J13" s="29">
        <f t="shared" si="2"/>
        <v>905000</v>
      </c>
      <c r="K13" s="29">
        <f t="shared" si="3"/>
        <v>905000</v>
      </c>
      <c r="L13" s="29">
        <f t="shared" si="4"/>
        <v>452000</v>
      </c>
      <c r="M13" s="122">
        <v>0</v>
      </c>
      <c r="N13" s="29">
        <f t="shared" si="5"/>
        <v>905000</v>
      </c>
      <c r="O13" s="120">
        <f t="shared" si="6"/>
        <v>452000</v>
      </c>
      <c r="P13" s="114"/>
      <c r="Q13" s="114"/>
    </row>
    <row r="14" spans="2:19" ht="23.25" customHeight="1">
      <c r="B14" s="140" t="s">
        <v>231</v>
      </c>
      <c r="C14" s="88"/>
      <c r="D14" s="27"/>
      <c r="E14" s="28"/>
      <c r="F14" s="29" t="str">
        <f t="shared" si="0"/>
        <v/>
      </c>
      <c r="G14" s="28"/>
      <c r="H14" s="28"/>
      <c r="I14" s="29" t="str">
        <f t="shared" si="1"/>
        <v/>
      </c>
      <c r="J14" s="29" t="str">
        <f t="shared" si="2"/>
        <v/>
      </c>
      <c r="K14" s="29" t="str">
        <f t="shared" si="3"/>
        <v/>
      </c>
      <c r="L14" s="29" t="str">
        <f t="shared" si="4"/>
        <v/>
      </c>
      <c r="M14" s="28"/>
      <c r="N14" s="29" t="str">
        <f t="shared" si="5"/>
        <v/>
      </c>
      <c r="O14" s="120" t="str">
        <f t="shared" si="6"/>
        <v/>
      </c>
      <c r="P14" s="114"/>
      <c r="Q14" s="114"/>
    </row>
    <row r="15" spans="2:19" ht="23.25" customHeight="1">
      <c r="B15" s="140" t="s">
        <v>231</v>
      </c>
      <c r="C15" s="88"/>
      <c r="D15" s="27"/>
      <c r="E15" s="28"/>
      <c r="F15" s="29" t="str">
        <f t="shared" si="0"/>
        <v/>
      </c>
      <c r="G15" s="28"/>
      <c r="H15" s="28"/>
      <c r="I15" s="29" t="str">
        <f t="shared" si="1"/>
        <v/>
      </c>
      <c r="J15" s="29" t="str">
        <f t="shared" si="2"/>
        <v/>
      </c>
      <c r="K15" s="29" t="str">
        <f t="shared" si="3"/>
        <v/>
      </c>
      <c r="L15" s="29" t="str">
        <f t="shared" si="4"/>
        <v/>
      </c>
      <c r="M15" s="28"/>
      <c r="N15" s="29" t="str">
        <f t="shared" si="5"/>
        <v/>
      </c>
      <c r="O15" s="120" t="str">
        <f t="shared" si="6"/>
        <v/>
      </c>
      <c r="P15" s="114"/>
      <c r="Q15" s="114"/>
    </row>
    <row r="16" spans="2:19" ht="23.25" customHeight="1">
      <c r="B16" s="140" t="s">
        <v>231</v>
      </c>
      <c r="C16" s="88"/>
      <c r="D16" s="27"/>
      <c r="E16" s="28"/>
      <c r="F16" s="29" t="str">
        <f t="shared" si="0"/>
        <v/>
      </c>
      <c r="G16" s="28"/>
      <c r="H16" s="28"/>
      <c r="I16" s="29" t="str">
        <f t="shared" si="1"/>
        <v/>
      </c>
      <c r="J16" s="29" t="str">
        <f t="shared" si="2"/>
        <v/>
      </c>
      <c r="K16" s="29" t="str">
        <f t="shared" si="3"/>
        <v/>
      </c>
      <c r="L16" s="29" t="str">
        <f t="shared" si="4"/>
        <v/>
      </c>
      <c r="M16" s="28"/>
      <c r="N16" s="29" t="str">
        <f t="shared" si="5"/>
        <v/>
      </c>
      <c r="O16" s="120" t="str">
        <f t="shared" si="6"/>
        <v/>
      </c>
      <c r="P16" s="114"/>
      <c r="Q16" s="114"/>
    </row>
    <row r="17" spans="2:17" ht="23.25" customHeight="1">
      <c r="B17" s="140" t="s">
        <v>231</v>
      </c>
      <c r="C17" s="88"/>
      <c r="D17" s="27"/>
      <c r="E17" s="28"/>
      <c r="F17" s="29" t="str">
        <f t="shared" si="0"/>
        <v/>
      </c>
      <c r="G17" s="28"/>
      <c r="H17" s="28"/>
      <c r="I17" s="29" t="str">
        <f t="shared" si="1"/>
        <v/>
      </c>
      <c r="J17" s="29" t="str">
        <f t="shared" si="2"/>
        <v/>
      </c>
      <c r="K17" s="29" t="str">
        <f t="shared" si="3"/>
        <v/>
      </c>
      <c r="L17" s="29" t="str">
        <f t="shared" si="4"/>
        <v/>
      </c>
      <c r="M17" s="28"/>
      <c r="N17" s="29" t="str">
        <f t="shared" si="5"/>
        <v/>
      </c>
      <c r="O17" s="120" t="str">
        <f t="shared" si="6"/>
        <v/>
      </c>
      <c r="P17" s="114"/>
      <c r="Q17" s="114"/>
    </row>
    <row r="18" spans="2:17" ht="23.25" customHeight="1">
      <c r="B18" s="140" t="s">
        <v>231</v>
      </c>
      <c r="C18" s="88"/>
      <c r="D18" s="27"/>
      <c r="E18" s="28"/>
      <c r="F18" s="29" t="str">
        <f t="shared" si="0"/>
        <v/>
      </c>
      <c r="G18" s="28"/>
      <c r="H18" s="28"/>
      <c r="I18" s="29" t="str">
        <f t="shared" si="1"/>
        <v/>
      </c>
      <c r="J18" s="29" t="str">
        <f t="shared" si="2"/>
        <v/>
      </c>
      <c r="K18" s="29" t="str">
        <f t="shared" si="3"/>
        <v/>
      </c>
      <c r="L18" s="29" t="str">
        <f t="shared" si="4"/>
        <v/>
      </c>
      <c r="M18" s="28"/>
      <c r="N18" s="29" t="str">
        <f t="shared" si="5"/>
        <v/>
      </c>
      <c r="O18" s="120" t="str">
        <f t="shared" si="6"/>
        <v/>
      </c>
      <c r="P18" s="114"/>
      <c r="Q18" s="114"/>
    </row>
    <row r="19" spans="2:17" ht="23.25" customHeight="1">
      <c r="B19" s="140" t="s">
        <v>231</v>
      </c>
      <c r="C19" s="88"/>
      <c r="D19" s="27"/>
      <c r="E19" s="28"/>
      <c r="F19" s="29" t="str">
        <f t="shared" si="0"/>
        <v/>
      </c>
      <c r="G19" s="28"/>
      <c r="H19" s="28"/>
      <c r="I19" s="29" t="str">
        <f t="shared" si="1"/>
        <v/>
      </c>
      <c r="J19" s="29" t="str">
        <f t="shared" si="2"/>
        <v/>
      </c>
      <c r="K19" s="29" t="str">
        <f t="shared" si="3"/>
        <v/>
      </c>
      <c r="L19" s="29" t="str">
        <f t="shared" si="4"/>
        <v/>
      </c>
      <c r="M19" s="28"/>
      <c r="N19" s="29" t="str">
        <f t="shared" si="5"/>
        <v/>
      </c>
      <c r="O19" s="120" t="str">
        <f t="shared" si="6"/>
        <v/>
      </c>
      <c r="P19" s="114"/>
      <c r="Q19" s="114"/>
    </row>
    <row r="20" spans="2:17" ht="23.25" customHeight="1">
      <c r="B20" s="140" t="s">
        <v>231</v>
      </c>
      <c r="C20" s="88"/>
      <c r="D20" s="27"/>
      <c r="E20" s="28"/>
      <c r="F20" s="29" t="str">
        <f t="shared" si="0"/>
        <v/>
      </c>
      <c r="G20" s="28"/>
      <c r="H20" s="28"/>
      <c r="I20" s="29" t="str">
        <f t="shared" si="1"/>
        <v/>
      </c>
      <c r="J20" s="29" t="str">
        <f t="shared" si="2"/>
        <v/>
      </c>
      <c r="K20" s="29" t="str">
        <f t="shared" si="3"/>
        <v/>
      </c>
      <c r="L20" s="29" t="str">
        <f t="shared" si="4"/>
        <v/>
      </c>
      <c r="M20" s="28"/>
      <c r="N20" s="29" t="str">
        <f t="shared" si="5"/>
        <v/>
      </c>
      <c r="O20" s="120" t="str">
        <f t="shared" si="6"/>
        <v/>
      </c>
      <c r="P20" s="114"/>
      <c r="Q20" s="114"/>
    </row>
    <row r="21" spans="2:17" ht="23.25" customHeight="1">
      <c r="B21" s="140" t="s">
        <v>231</v>
      </c>
      <c r="C21" s="88"/>
      <c r="D21" s="27"/>
      <c r="E21" s="28"/>
      <c r="F21" s="29" t="str">
        <f t="shared" si="0"/>
        <v/>
      </c>
      <c r="G21" s="28"/>
      <c r="H21" s="28"/>
      <c r="I21" s="29" t="str">
        <f t="shared" si="1"/>
        <v/>
      </c>
      <c r="J21" s="29" t="str">
        <f t="shared" si="2"/>
        <v/>
      </c>
      <c r="K21" s="29" t="str">
        <f t="shared" si="3"/>
        <v/>
      </c>
      <c r="L21" s="29" t="str">
        <f t="shared" si="4"/>
        <v/>
      </c>
      <c r="M21" s="28"/>
      <c r="N21" s="29" t="str">
        <f t="shared" si="5"/>
        <v/>
      </c>
      <c r="O21" s="120" t="str">
        <f t="shared" si="6"/>
        <v/>
      </c>
      <c r="P21" s="114"/>
      <c r="Q21" s="114"/>
    </row>
    <row r="22" spans="2:17" ht="23.25" customHeight="1">
      <c r="B22" s="140" t="s">
        <v>231</v>
      </c>
      <c r="C22" s="88"/>
      <c r="D22" s="27"/>
      <c r="E22" s="28"/>
      <c r="F22" s="29" t="str">
        <f t="shared" si="0"/>
        <v/>
      </c>
      <c r="G22" s="28"/>
      <c r="H22" s="28"/>
      <c r="I22" s="29" t="str">
        <f t="shared" si="1"/>
        <v/>
      </c>
      <c r="J22" s="29" t="str">
        <f t="shared" si="2"/>
        <v/>
      </c>
      <c r="K22" s="29" t="str">
        <f t="shared" si="3"/>
        <v/>
      </c>
      <c r="L22" s="29" t="str">
        <f t="shared" si="4"/>
        <v/>
      </c>
      <c r="M22" s="28"/>
      <c r="N22" s="29" t="str">
        <f t="shared" si="5"/>
        <v/>
      </c>
      <c r="O22" s="120" t="str">
        <f t="shared" si="6"/>
        <v/>
      </c>
      <c r="P22" s="114"/>
      <c r="Q22" s="114"/>
    </row>
    <row r="23" spans="2:17" ht="23.25" customHeight="1">
      <c r="B23" s="140" t="s">
        <v>231</v>
      </c>
      <c r="C23" s="88"/>
      <c r="D23" s="27"/>
      <c r="E23" s="28"/>
      <c r="F23" s="29" t="str">
        <f t="shared" si="0"/>
        <v/>
      </c>
      <c r="G23" s="28"/>
      <c r="H23" s="28"/>
      <c r="I23" s="29" t="str">
        <f t="shared" si="1"/>
        <v/>
      </c>
      <c r="J23" s="29" t="str">
        <f t="shared" si="2"/>
        <v/>
      </c>
      <c r="K23" s="29" t="str">
        <f t="shared" si="3"/>
        <v/>
      </c>
      <c r="L23" s="29" t="str">
        <f t="shared" si="4"/>
        <v/>
      </c>
      <c r="M23" s="28"/>
      <c r="N23" s="29" t="str">
        <f t="shared" si="5"/>
        <v/>
      </c>
      <c r="O23" s="120" t="str">
        <f t="shared" si="6"/>
        <v/>
      </c>
      <c r="P23" s="114"/>
      <c r="Q23" s="114"/>
    </row>
    <row r="24" spans="2:17" ht="23.25" customHeight="1">
      <c r="B24" s="140" t="s">
        <v>231</v>
      </c>
      <c r="C24" s="88"/>
      <c r="D24" s="27"/>
      <c r="E24" s="28"/>
      <c r="F24" s="29" t="str">
        <f t="shared" si="0"/>
        <v/>
      </c>
      <c r="G24" s="28"/>
      <c r="H24" s="28"/>
      <c r="I24" s="29" t="str">
        <f t="shared" si="1"/>
        <v/>
      </c>
      <c r="J24" s="29" t="str">
        <f t="shared" si="2"/>
        <v/>
      </c>
      <c r="K24" s="29" t="str">
        <f t="shared" si="3"/>
        <v/>
      </c>
      <c r="L24" s="29" t="str">
        <f t="shared" si="4"/>
        <v/>
      </c>
      <c r="M24" s="28"/>
      <c r="N24" s="29" t="str">
        <f t="shared" si="5"/>
        <v/>
      </c>
      <c r="O24" s="120" t="str">
        <f t="shared" si="6"/>
        <v/>
      </c>
      <c r="P24" s="114"/>
      <c r="Q24" s="114"/>
    </row>
    <row r="25" spans="2:17" ht="23.25" customHeight="1" thickBot="1">
      <c r="B25" s="140" t="s">
        <v>231</v>
      </c>
      <c r="C25" s="88"/>
      <c r="D25" s="27"/>
      <c r="E25" s="28"/>
      <c r="F25" s="29" t="str">
        <f t="shared" si="0"/>
        <v/>
      </c>
      <c r="G25" s="78"/>
      <c r="H25" s="28"/>
      <c r="I25" s="29" t="str">
        <f t="shared" si="1"/>
        <v/>
      </c>
      <c r="J25" s="29" t="str">
        <f t="shared" si="2"/>
        <v/>
      </c>
      <c r="K25" s="29" t="str">
        <f t="shared" si="3"/>
        <v/>
      </c>
      <c r="L25" s="29" t="str">
        <f t="shared" si="4"/>
        <v/>
      </c>
      <c r="M25" s="28"/>
      <c r="N25" s="29" t="str">
        <f t="shared" si="5"/>
        <v/>
      </c>
      <c r="O25" s="120" t="str">
        <f t="shared" si="6"/>
        <v/>
      </c>
      <c r="P25" s="115"/>
      <c r="Q25" s="115"/>
    </row>
    <row r="26" spans="2:17" ht="23.25" customHeight="1" thickTop="1" thickBot="1">
      <c r="B26" s="36" t="s">
        <v>152</v>
      </c>
      <c r="C26" s="89"/>
      <c r="D26" s="38">
        <f>IF(D10="","",SUBTOTAL(109,D10:D25))</f>
        <v>16100000</v>
      </c>
      <c r="E26" s="38">
        <f t="shared" ref="E26:N26" si="7">IF(E10="","",SUBTOTAL(109,E10:E25))</f>
        <v>0</v>
      </c>
      <c r="F26" s="38">
        <f t="shared" si="7"/>
        <v>16100000</v>
      </c>
      <c r="G26" s="38">
        <f t="shared" si="7"/>
        <v>16100000</v>
      </c>
      <c r="H26" s="38">
        <f t="shared" si="7"/>
        <v>27586400</v>
      </c>
      <c r="I26" s="38">
        <f t="shared" si="7"/>
        <v>13956400</v>
      </c>
      <c r="J26" s="38">
        <f t="shared" si="7"/>
        <v>13956000</v>
      </c>
      <c r="K26" s="38">
        <f t="shared" si="7"/>
        <v>13956000</v>
      </c>
      <c r="L26" s="38">
        <f t="shared" si="7"/>
        <v>6977000</v>
      </c>
      <c r="M26" s="38">
        <f t="shared" si="7"/>
        <v>0</v>
      </c>
      <c r="N26" s="38">
        <f t="shared" si="7"/>
        <v>13956000</v>
      </c>
      <c r="O26" s="38">
        <f>IF(O10="","",SUBTOTAL(109,O10:O25))</f>
        <v>6977000</v>
      </c>
      <c r="P26" s="98" t="str">
        <f>IF(P10="","",SUBTOTAL(109,P10:P25))</f>
        <v/>
      </c>
      <c r="Q26" s="40" t="str">
        <f>IF(Q10="","",SUBTOTAL(109,Q10:Q25))</f>
        <v/>
      </c>
    </row>
    <row r="27" spans="2:17" ht="20.149999999999999" customHeight="1">
      <c r="B27" s="90" t="s">
        <v>153</v>
      </c>
    </row>
    <row r="28" spans="2:17" ht="20.149999999999999" customHeight="1">
      <c r="B28" s="91" t="s">
        <v>154</v>
      </c>
      <c r="C28" s="81"/>
    </row>
    <row r="29" spans="2:17" ht="20.149999999999999" customHeight="1">
      <c r="B29" s="136" t="s">
        <v>230</v>
      </c>
      <c r="C29" s="71"/>
    </row>
    <row r="30" spans="2:17" ht="20.149999999999999" customHeight="1">
      <c r="B30" s="81"/>
      <c r="C30" s="81"/>
    </row>
  </sheetData>
  <mergeCells count="4">
    <mergeCell ref="B2:R2"/>
    <mergeCell ref="B4:B6"/>
    <mergeCell ref="C4:C6"/>
    <mergeCell ref="O3:Q3"/>
  </mergeCells>
  <phoneticPr fontId="2"/>
  <dataValidations count="3">
    <dataValidation type="list" allowBlank="1" showInputMessage="1" showErrorMessage="1" sqref="B9" xr:uid="{7461815F-ADF8-4644-A60D-0B330B412989}">
      <formula1>"（２１）新興感染症対応力強化（協定締結医療機関設備整備）"</formula1>
    </dataValidation>
    <dataValidation type="list" allowBlank="1" showInputMessage="1" showErrorMessage="1" sqref="C10:C25" xr:uid="{D4DA5C2F-B3D5-4FB0-821B-1413CFDE6A76}">
      <formula1>$S$9:$S$12</formula1>
    </dataValidation>
    <dataValidation type="list" allowBlank="1" showInputMessage="1" showErrorMessage="1" sqref="B10:B25" xr:uid="{256A6C18-EC62-4B80-8F9B-FCC0A08165F1}">
      <formula1>"新興感染症対応力強化（協定締結医療機関設備整備）"</formula1>
    </dataValidation>
  </dataValidations>
  <printOptions horizontalCentered="1"/>
  <pageMargins left="0.59055118110236227" right="0.59055118110236227" top="0.59055118110236227" bottom="0.59055118110236227" header="0.39370078740157483" footer="0.39370078740157483"/>
  <pageSetup paperSize="9" scale="53" fitToHeight="0" orientation="landscape"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K58"/>
  <sheetViews>
    <sheetView view="pageBreakPreview" topLeftCell="B1" zoomScaleNormal="100" zoomScaleSheetLayoutView="100" workbookViewId="0">
      <selection activeCell="B1" sqref="B1"/>
    </sheetView>
  </sheetViews>
  <sheetFormatPr defaultColWidth="9" defaultRowHeight="20.149999999999999" customHeight="1"/>
  <cols>
    <col min="1" max="1" width="0.90625" style="5" customWidth="1"/>
    <col min="2" max="2" width="43.36328125" style="5" customWidth="1"/>
    <col min="3" max="9" width="13" style="5" customWidth="1"/>
    <col min="10" max="10" width="1.36328125" style="5" customWidth="1"/>
    <col min="11" max="16384" width="9" style="5"/>
  </cols>
  <sheetData>
    <row r="1" spans="2:11" ht="13"/>
    <row r="2" spans="2:11" ht="13"/>
    <row r="3" spans="2:11" ht="13">
      <c r="B3" s="5" t="s">
        <v>237</v>
      </c>
      <c r="C3" s="169" t="s">
        <v>238</v>
      </c>
      <c r="D3" s="169"/>
      <c r="E3" s="169"/>
      <c r="F3" s="169"/>
      <c r="G3" s="169"/>
    </row>
    <row r="4" spans="2:11" ht="13"/>
    <row r="5" spans="2:11" ht="17.25" customHeight="1">
      <c r="B5" s="67" t="s">
        <v>239</v>
      </c>
      <c r="C5" s="170" t="str">
        <f>IF('様式１－２'!E7="","",'様式１－２'!E7)</f>
        <v>医療法人○○会□□クリニック</v>
      </c>
      <c r="D5" s="170"/>
      <c r="E5" s="170"/>
      <c r="F5" s="170"/>
      <c r="G5" s="170"/>
      <c r="H5" s="170"/>
      <c r="I5" s="170"/>
      <c r="K5" s="118"/>
    </row>
    <row r="6" spans="2:11" ht="17.25" customHeight="1">
      <c r="B6" s="67" t="s">
        <v>240</v>
      </c>
      <c r="C6" s="200" t="s">
        <v>279</v>
      </c>
      <c r="D6" s="200"/>
      <c r="E6" s="200"/>
      <c r="F6" s="200"/>
      <c r="G6" s="200"/>
      <c r="H6" s="200"/>
      <c r="I6" s="200"/>
    </row>
    <row r="7" spans="2:11" ht="17.25" customHeight="1">
      <c r="B7" s="67" t="s">
        <v>241</v>
      </c>
      <c r="C7" s="67"/>
      <c r="D7" s="67"/>
      <c r="E7" s="170" t="s">
        <v>166</v>
      </c>
      <c r="F7" s="170"/>
      <c r="G7" s="170"/>
      <c r="H7" s="170"/>
      <c r="I7" s="170"/>
    </row>
    <row r="8" spans="2:11" ht="17.25" customHeight="1">
      <c r="B8" s="67" t="s">
        <v>242</v>
      </c>
      <c r="C8" s="67"/>
      <c r="D8" s="67"/>
      <c r="E8" s="67"/>
      <c r="F8" s="67"/>
      <c r="G8" s="67"/>
      <c r="H8" s="67"/>
      <c r="I8" s="67"/>
    </row>
    <row r="9" spans="2:11" ht="7.5" customHeight="1" thickBot="1"/>
    <row r="10" spans="2:11" ht="13">
      <c r="B10" s="41" t="s">
        <v>243</v>
      </c>
      <c r="C10" s="42" t="s">
        <v>244</v>
      </c>
      <c r="D10" s="42" t="s">
        <v>245</v>
      </c>
      <c r="E10" s="42" t="s">
        <v>246</v>
      </c>
      <c r="F10" s="43" t="s">
        <v>247</v>
      </c>
      <c r="G10" s="43" t="s">
        <v>248</v>
      </c>
      <c r="H10" s="42" t="s">
        <v>249</v>
      </c>
      <c r="I10" s="44" t="s">
        <v>174</v>
      </c>
    </row>
    <row r="11" spans="2:11" ht="13">
      <c r="B11" s="22" t="s">
        <v>65</v>
      </c>
      <c r="C11" s="45"/>
      <c r="D11" s="45"/>
      <c r="E11" s="45"/>
      <c r="F11" s="46" t="s">
        <v>34</v>
      </c>
      <c r="G11" s="47" t="s">
        <v>34</v>
      </c>
      <c r="H11" s="45"/>
      <c r="I11" s="48"/>
    </row>
    <row r="12" spans="2:11" ht="13">
      <c r="B12" s="123" t="s">
        <v>148</v>
      </c>
      <c r="C12" s="122" t="s">
        <v>280</v>
      </c>
      <c r="D12" s="122" t="s">
        <v>281</v>
      </c>
      <c r="E12" s="122">
        <v>1</v>
      </c>
      <c r="F12" s="124">
        <v>8000000</v>
      </c>
      <c r="G12" s="50">
        <f>F12*E12</f>
        <v>8000000</v>
      </c>
      <c r="H12" s="125" t="s">
        <v>283</v>
      </c>
      <c r="I12" s="30"/>
    </row>
    <row r="13" spans="2:11" ht="13">
      <c r="B13" s="123" t="s">
        <v>149</v>
      </c>
      <c r="C13" s="122" t="s">
        <v>282</v>
      </c>
      <c r="D13" s="122" t="s">
        <v>281</v>
      </c>
      <c r="E13" s="122">
        <v>1</v>
      </c>
      <c r="F13" s="124">
        <v>5000000</v>
      </c>
      <c r="G13" s="50">
        <f t="shared" ref="G13:G18" si="0">F13*E13</f>
        <v>5000000</v>
      </c>
      <c r="H13" s="125" t="s">
        <v>284</v>
      </c>
      <c r="I13" s="30"/>
    </row>
    <row r="14" spans="2:11" ht="13">
      <c r="B14" s="123" t="s">
        <v>150</v>
      </c>
      <c r="C14" s="122" t="s">
        <v>280</v>
      </c>
      <c r="D14" s="122" t="s">
        <v>281</v>
      </c>
      <c r="E14" s="122">
        <v>1</v>
      </c>
      <c r="F14" s="124">
        <v>100000</v>
      </c>
      <c r="G14" s="50">
        <f t="shared" si="0"/>
        <v>100000</v>
      </c>
      <c r="H14" s="125" t="s">
        <v>284</v>
      </c>
      <c r="I14" s="30"/>
    </row>
    <row r="15" spans="2:11" ht="13">
      <c r="B15" s="123" t="s">
        <v>151</v>
      </c>
      <c r="C15" s="122" t="s">
        <v>280</v>
      </c>
      <c r="D15" s="122" t="s">
        <v>281</v>
      </c>
      <c r="E15" s="122">
        <v>1</v>
      </c>
      <c r="F15" s="124">
        <v>3000000</v>
      </c>
      <c r="G15" s="50">
        <f t="shared" si="0"/>
        <v>3000000</v>
      </c>
      <c r="H15" s="122" t="s">
        <v>285</v>
      </c>
      <c r="I15" s="30"/>
    </row>
    <row r="16" spans="2:11" ht="13">
      <c r="B16" s="11"/>
      <c r="C16" s="28"/>
      <c r="D16" s="28"/>
      <c r="E16" s="28"/>
      <c r="F16" s="49"/>
      <c r="G16" s="50">
        <f t="shared" si="0"/>
        <v>0</v>
      </c>
      <c r="H16" s="28"/>
      <c r="I16" s="30"/>
    </row>
    <row r="17" spans="1:11" ht="13">
      <c r="B17" s="11"/>
      <c r="C17" s="28"/>
      <c r="D17" s="28"/>
      <c r="E17" s="28"/>
      <c r="F17" s="49"/>
      <c r="G17" s="50">
        <f t="shared" si="0"/>
        <v>0</v>
      </c>
      <c r="H17" s="28"/>
      <c r="I17" s="30"/>
    </row>
    <row r="18" spans="1:11" ht="13">
      <c r="B18" s="11"/>
      <c r="C18" s="28"/>
      <c r="D18" s="28"/>
      <c r="E18" s="28"/>
      <c r="F18" s="49"/>
      <c r="G18" s="50">
        <f t="shared" si="0"/>
        <v>0</v>
      </c>
      <c r="H18" s="28"/>
      <c r="I18" s="30"/>
    </row>
    <row r="19" spans="1:11" ht="13">
      <c r="B19" s="166" t="s">
        <v>250</v>
      </c>
      <c r="C19" s="155" t="s">
        <v>251</v>
      </c>
      <c r="D19" s="155" t="s">
        <v>251</v>
      </c>
      <c r="E19" s="155" t="s">
        <v>251</v>
      </c>
      <c r="F19" s="161" t="s">
        <v>251</v>
      </c>
      <c r="G19" s="171">
        <f>SUM(G12:G18)</f>
        <v>16100000</v>
      </c>
      <c r="H19" s="155" t="s">
        <v>251</v>
      </c>
      <c r="I19" s="157" t="s">
        <v>251</v>
      </c>
      <c r="K19" s="118" t="s">
        <v>214</v>
      </c>
    </row>
    <row r="20" spans="1:11" ht="13">
      <c r="B20" s="167"/>
      <c r="C20" s="164"/>
      <c r="D20" s="164"/>
      <c r="E20" s="164"/>
      <c r="F20" s="168"/>
      <c r="G20" s="172"/>
      <c r="H20" s="164"/>
      <c r="I20" s="165"/>
      <c r="K20" s="118"/>
    </row>
    <row r="21" spans="1:11" ht="13">
      <c r="B21" s="22" t="s">
        <v>66</v>
      </c>
      <c r="C21" s="45"/>
      <c r="D21" s="45"/>
      <c r="E21" s="45"/>
      <c r="F21" s="51" t="s">
        <v>34</v>
      </c>
      <c r="G21" s="52" t="s">
        <v>33</v>
      </c>
      <c r="H21" s="45"/>
      <c r="I21" s="48"/>
      <c r="K21" s="118"/>
    </row>
    <row r="22" spans="1:11" ht="13">
      <c r="B22" s="11"/>
      <c r="C22" s="28"/>
      <c r="D22" s="28"/>
      <c r="E22" s="28"/>
      <c r="F22" s="49"/>
      <c r="G22" s="50">
        <f>F22*E22</f>
        <v>0</v>
      </c>
      <c r="H22" s="28"/>
      <c r="I22" s="30"/>
      <c r="K22" s="118"/>
    </row>
    <row r="23" spans="1:11" ht="13">
      <c r="B23" s="11"/>
      <c r="C23" s="28"/>
      <c r="D23" s="28"/>
      <c r="E23" s="28"/>
      <c r="F23" s="49"/>
      <c r="G23" s="50">
        <f>F23*E23</f>
        <v>0</v>
      </c>
      <c r="H23" s="28"/>
      <c r="I23" s="30"/>
      <c r="K23" s="118"/>
    </row>
    <row r="24" spans="1:11" ht="13">
      <c r="B24" s="11"/>
      <c r="C24" s="28"/>
      <c r="D24" s="28"/>
      <c r="E24" s="28"/>
      <c r="F24" s="49"/>
      <c r="G24" s="50">
        <f>F24*E24</f>
        <v>0</v>
      </c>
      <c r="H24" s="28"/>
      <c r="I24" s="30"/>
      <c r="K24" s="118"/>
    </row>
    <row r="25" spans="1:11" ht="13">
      <c r="B25" s="11"/>
      <c r="C25" s="28"/>
      <c r="D25" s="28"/>
      <c r="E25" s="28"/>
      <c r="F25" s="77"/>
      <c r="G25" s="50">
        <f>F25*E25</f>
        <v>0</v>
      </c>
      <c r="H25" s="28"/>
      <c r="I25" s="30"/>
      <c r="K25" s="118"/>
    </row>
    <row r="26" spans="1:11" ht="13">
      <c r="B26" s="11"/>
      <c r="C26" s="28"/>
      <c r="D26" s="28"/>
      <c r="E26" s="28"/>
      <c r="F26" s="49"/>
      <c r="G26" s="50">
        <f>F26*E26</f>
        <v>0</v>
      </c>
      <c r="H26" s="28"/>
      <c r="I26" s="30"/>
      <c r="K26" s="118"/>
    </row>
    <row r="27" spans="1:11" ht="13">
      <c r="A27" s="8"/>
      <c r="B27" s="166" t="s">
        <v>250</v>
      </c>
      <c r="C27" s="155" t="s">
        <v>251</v>
      </c>
      <c r="D27" s="155" t="s">
        <v>251</v>
      </c>
      <c r="E27" s="155" t="s">
        <v>251</v>
      </c>
      <c r="F27" s="161" t="s">
        <v>251</v>
      </c>
      <c r="G27" s="153">
        <f>SUM(G22:G26)</f>
        <v>0</v>
      </c>
      <c r="H27" s="155" t="s">
        <v>251</v>
      </c>
      <c r="I27" s="157" t="s">
        <v>251</v>
      </c>
      <c r="K27" s="118"/>
    </row>
    <row r="28" spans="1:11" ht="13">
      <c r="A28" s="8"/>
      <c r="B28" s="167"/>
      <c r="C28" s="164"/>
      <c r="D28" s="164"/>
      <c r="E28" s="164"/>
      <c r="F28" s="168"/>
      <c r="G28" s="163"/>
      <c r="H28" s="164"/>
      <c r="I28" s="165"/>
      <c r="K28" s="118"/>
    </row>
    <row r="29" spans="1:11" ht="13">
      <c r="B29" s="159" t="s">
        <v>152</v>
      </c>
      <c r="C29" s="155" t="s">
        <v>251</v>
      </c>
      <c r="D29" s="155" t="s">
        <v>251</v>
      </c>
      <c r="E29" s="155" t="s">
        <v>251</v>
      </c>
      <c r="F29" s="161" t="s">
        <v>251</v>
      </c>
      <c r="G29" s="153">
        <f>SUM(G19,G27)</f>
        <v>16100000</v>
      </c>
      <c r="H29" s="155" t="s">
        <v>251</v>
      </c>
      <c r="I29" s="157" t="s">
        <v>251</v>
      </c>
      <c r="K29" s="118" t="s">
        <v>215</v>
      </c>
    </row>
    <row r="30" spans="1:11" ht="13.5" thickBot="1">
      <c r="B30" s="160"/>
      <c r="C30" s="156"/>
      <c r="D30" s="156"/>
      <c r="E30" s="156"/>
      <c r="F30" s="162"/>
      <c r="G30" s="154"/>
      <c r="H30" s="156"/>
      <c r="I30" s="158"/>
    </row>
    <row r="31" spans="1:11" ht="7.5" customHeight="1"/>
    <row r="32" spans="1:11"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sheetData>
  <mergeCells count="28">
    <mergeCell ref="C3:G3"/>
    <mergeCell ref="C5:I5"/>
    <mergeCell ref="C6:I6"/>
    <mergeCell ref="E7:I7"/>
    <mergeCell ref="G19:G20"/>
    <mergeCell ref="H19:H20"/>
    <mergeCell ref="I19:I20"/>
    <mergeCell ref="G27:G28"/>
    <mergeCell ref="H27:H28"/>
    <mergeCell ref="I27:I28"/>
    <mergeCell ref="B19:B20"/>
    <mergeCell ref="C19:C20"/>
    <mergeCell ref="D19:D20"/>
    <mergeCell ref="E19:E20"/>
    <mergeCell ref="F19:F20"/>
    <mergeCell ref="B27:B28"/>
    <mergeCell ref="C27:C28"/>
    <mergeCell ref="D27:D28"/>
    <mergeCell ref="E27:E28"/>
    <mergeCell ref="F27:F28"/>
    <mergeCell ref="G29:G30"/>
    <mergeCell ref="H29:H30"/>
    <mergeCell ref="I29:I30"/>
    <mergeCell ref="B29:B30"/>
    <mergeCell ref="C29:C30"/>
    <mergeCell ref="D29:D30"/>
    <mergeCell ref="E29:E30"/>
    <mergeCell ref="F29:F30"/>
  </mergeCells>
  <phoneticPr fontId="2"/>
  <printOptions horizontalCentered="1"/>
  <pageMargins left="0.59055118110236227" right="0.59055118110236227" top="0.59055118110236227" bottom="0.59055118110236227" header="0.39370078740157483" footer="0.39370078740157483"/>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32"/>
  <sheetViews>
    <sheetView view="pageBreakPreview" zoomScale="90" zoomScaleNormal="100" zoomScaleSheetLayoutView="90" workbookViewId="0">
      <pane xSplit="2" ySplit="8" topLeftCell="C9" activePane="bottomRight" state="frozen"/>
      <selection activeCell="S9" sqref="S9"/>
      <selection pane="topRight" activeCell="S9" sqref="S9"/>
      <selection pane="bottomLeft" activeCell="S9" sqref="S9"/>
      <selection pane="bottomRight" activeCell="C11" sqref="C11"/>
    </sheetView>
  </sheetViews>
  <sheetFormatPr defaultColWidth="9" defaultRowHeight="20.149999999999999" customHeight="1"/>
  <cols>
    <col min="1" max="1" width="1.36328125" style="5" customWidth="1"/>
    <col min="2" max="2" width="24.36328125" style="5" customWidth="1"/>
    <col min="3" max="4" width="13.90625" style="5" customWidth="1"/>
    <col min="5" max="5" width="15.453125" style="5" bestFit="1" customWidth="1"/>
    <col min="6" max="12" width="13.90625" style="5" customWidth="1"/>
    <col min="13" max="13" width="21.453125" style="5" bestFit="1" customWidth="1"/>
    <col min="14" max="16384" width="9" style="5"/>
  </cols>
  <sheetData>
    <row r="1" spans="2:14" ht="13">
      <c r="B1" s="5" t="s">
        <v>1</v>
      </c>
    </row>
    <row r="2" spans="2:14" ht="22.5" customHeight="1">
      <c r="B2" s="145" t="s">
        <v>2</v>
      </c>
      <c r="C2" s="145"/>
      <c r="D2" s="145"/>
      <c r="E2" s="145"/>
      <c r="F2" s="145"/>
      <c r="G2" s="145"/>
      <c r="H2" s="145"/>
      <c r="I2" s="145"/>
      <c r="J2" s="145"/>
      <c r="K2" s="145"/>
      <c r="L2" s="145"/>
      <c r="M2" s="145"/>
      <c r="N2" s="145"/>
    </row>
    <row r="3" spans="2:14" ht="22.25" customHeight="1" thickBot="1">
      <c r="H3" s="82"/>
      <c r="I3" s="82"/>
      <c r="J3" s="174" t="s">
        <v>91</v>
      </c>
      <c r="K3" s="174"/>
      <c r="L3" s="174"/>
      <c r="M3" s="174"/>
    </row>
    <row r="4" spans="2:14" ht="13">
      <c r="B4" s="173" t="s">
        <v>3</v>
      </c>
      <c r="C4" s="103" t="s">
        <v>49</v>
      </c>
      <c r="D4" s="6" t="s">
        <v>50</v>
      </c>
      <c r="E4" s="6" t="s">
        <v>51</v>
      </c>
      <c r="F4" s="6" t="s">
        <v>52</v>
      </c>
      <c r="G4" s="6" t="s">
        <v>53</v>
      </c>
      <c r="H4" s="6" t="s">
        <v>54</v>
      </c>
      <c r="I4" s="6" t="s">
        <v>55</v>
      </c>
      <c r="J4" s="6" t="s">
        <v>56</v>
      </c>
      <c r="K4" s="14" t="s">
        <v>57</v>
      </c>
      <c r="L4" s="14" t="s">
        <v>84</v>
      </c>
      <c r="M4" s="14" t="s">
        <v>87</v>
      </c>
    </row>
    <row r="5" spans="2:14" ht="13.5" customHeight="1">
      <c r="B5" s="159"/>
      <c r="C5" s="104" t="s">
        <v>4</v>
      </c>
      <c r="D5" s="15" t="s">
        <v>5</v>
      </c>
      <c r="E5" s="15" t="s">
        <v>6</v>
      </c>
      <c r="F5" s="15" t="s">
        <v>7</v>
      </c>
      <c r="G5" s="15" t="s">
        <v>8</v>
      </c>
      <c r="H5" s="15" t="s">
        <v>9</v>
      </c>
      <c r="I5" s="15" t="s">
        <v>10</v>
      </c>
      <c r="J5" s="15" t="s">
        <v>11</v>
      </c>
      <c r="K5" s="16" t="s">
        <v>11</v>
      </c>
      <c r="L5" s="16" t="s">
        <v>85</v>
      </c>
      <c r="M5" s="16" t="s">
        <v>88</v>
      </c>
    </row>
    <row r="6" spans="2:14" ht="13">
      <c r="B6" s="167"/>
      <c r="C6" s="102"/>
      <c r="D6" s="17" t="s">
        <v>12</v>
      </c>
      <c r="E6" s="17" t="s">
        <v>58</v>
      </c>
      <c r="F6" s="17" t="s">
        <v>13</v>
      </c>
      <c r="G6" s="17"/>
      <c r="H6" s="17"/>
      <c r="I6" s="17" t="s">
        <v>14</v>
      </c>
      <c r="J6" s="17" t="s">
        <v>15</v>
      </c>
      <c r="K6" s="18" t="s">
        <v>16</v>
      </c>
      <c r="L6" s="18" t="s">
        <v>86</v>
      </c>
      <c r="M6" s="18" t="s">
        <v>89</v>
      </c>
    </row>
    <row r="7" spans="2:14" ht="6" customHeight="1">
      <c r="B7" s="75"/>
      <c r="C7" s="19"/>
      <c r="D7" s="20"/>
      <c r="E7" s="20"/>
      <c r="F7" s="20"/>
      <c r="G7" s="20"/>
      <c r="H7" s="20"/>
      <c r="I7" s="20"/>
      <c r="J7" s="20"/>
      <c r="K7" s="21"/>
      <c r="L7" s="21"/>
      <c r="M7" s="21"/>
    </row>
    <row r="8" spans="2:14" ht="13">
      <c r="B8" s="22"/>
      <c r="C8" s="23" t="s">
        <v>35</v>
      </c>
      <c r="D8" s="24" t="s">
        <v>35</v>
      </c>
      <c r="E8" s="25" t="s">
        <v>35</v>
      </c>
      <c r="F8" s="24" t="s">
        <v>35</v>
      </c>
      <c r="G8" s="24" t="s">
        <v>35</v>
      </c>
      <c r="H8" s="24" t="s">
        <v>35</v>
      </c>
      <c r="I8" s="24" t="s">
        <v>35</v>
      </c>
      <c r="J8" s="24" t="s">
        <v>35</v>
      </c>
      <c r="K8" s="26" t="s">
        <v>35</v>
      </c>
      <c r="L8" s="26" t="s">
        <v>34</v>
      </c>
      <c r="M8" s="26" t="s">
        <v>34</v>
      </c>
    </row>
    <row r="9" spans="2:14" ht="23.25" customHeight="1">
      <c r="B9" s="87" t="str">
        <f>'様式１－２　別紙１'!B9</f>
        <v>（２１）新興感染症対応力強化（協定締結医療機関設備整備）</v>
      </c>
      <c r="C9" s="27">
        <f>'様式１－２　別紙１'!D9</f>
        <v>0</v>
      </c>
      <c r="D9" s="28">
        <f>'様式１－２　別紙１'!E9</f>
        <v>0</v>
      </c>
      <c r="E9" s="29">
        <f>C9-D9</f>
        <v>0</v>
      </c>
      <c r="F9" s="28">
        <f>'様式１－２　別紙１'!G9</f>
        <v>0</v>
      </c>
      <c r="G9" s="28">
        <f>'様式１－２　別紙１'!H9</f>
        <v>0</v>
      </c>
      <c r="H9" s="29">
        <f>MIN(F9,G9)</f>
        <v>0</v>
      </c>
      <c r="I9" s="28">
        <f>ROUNDDOWN(H9,-3)</f>
        <v>0</v>
      </c>
      <c r="J9" s="28">
        <f>MIN(E9,H9,I9)</f>
        <v>0</v>
      </c>
      <c r="K9" s="30">
        <f>ROUNDDOWN(J9/2,-3)</f>
        <v>0</v>
      </c>
      <c r="L9" s="30"/>
      <c r="M9" s="30"/>
    </row>
    <row r="10" spans="2:14" ht="23.25" customHeight="1">
      <c r="B10" s="87" t="str">
        <f>'様式１－２　別紙１'!B10</f>
        <v>新興感染症対応力強化（協定締結医療機関設備整備）</v>
      </c>
      <c r="C10" s="27">
        <f>'様式１－２　別紙１'!D10</f>
        <v>8000000</v>
      </c>
      <c r="D10" s="28">
        <f>'様式１－２　別紙１'!E10</f>
        <v>0</v>
      </c>
      <c r="E10" s="29">
        <f t="shared" ref="E10:E25" si="0">C10-D10</f>
        <v>8000000</v>
      </c>
      <c r="F10" s="28">
        <f>'様式１－２　別紙１'!G10</f>
        <v>8000000</v>
      </c>
      <c r="G10" s="28">
        <f>'様式１－２　別紙１'!H10</f>
        <v>17280000</v>
      </c>
      <c r="H10" s="29">
        <f t="shared" ref="H10:H25" si="1">MIN(F10,G10)</f>
        <v>8000000</v>
      </c>
      <c r="I10" s="28">
        <f t="shared" ref="I10:I11" si="2">ROUNDDOWN(H10,-3)</f>
        <v>8000000</v>
      </c>
      <c r="J10" s="28">
        <f t="shared" ref="J10:J11" si="3">MIN(E10,H10,I10)</f>
        <v>8000000</v>
      </c>
      <c r="K10" s="30">
        <f t="shared" ref="K10:K11" si="4">ROUNDDOWN(J10/2,-3)</f>
        <v>4000000</v>
      </c>
      <c r="L10" s="30"/>
      <c r="M10" s="30"/>
    </row>
    <row r="11" spans="2:14" ht="23.65" customHeight="1">
      <c r="B11" s="87" t="str">
        <f>'様式１－２　別紙１'!B11</f>
        <v>新興感染症対応力強化（協定締結医療機関設備整備）</v>
      </c>
      <c r="C11" s="27">
        <f>'様式１－２　別紙１'!D11</f>
        <v>5000000</v>
      </c>
      <c r="D11" s="28">
        <f>'様式１－２　別紙１'!E11</f>
        <v>0</v>
      </c>
      <c r="E11" s="29">
        <f t="shared" si="0"/>
        <v>5000000</v>
      </c>
      <c r="F11" s="28">
        <f>'様式１－２　別紙１'!G11</f>
        <v>5000000</v>
      </c>
      <c r="G11" s="28">
        <f>'様式１－２　別紙１'!H11</f>
        <v>9350000</v>
      </c>
      <c r="H11" s="29">
        <f t="shared" si="1"/>
        <v>5000000</v>
      </c>
      <c r="I11" s="28">
        <f t="shared" si="2"/>
        <v>5000000</v>
      </c>
      <c r="J11" s="28">
        <f t="shared" si="3"/>
        <v>5000000</v>
      </c>
      <c r="K11" s="30">
        <f t="shared" si="4"/>
        <v>2500000</v>
      </c>
      <c r="L11" s="30"/>
      <c r="M11" s="30"/>
    </row>
    <row r="12" spans="2:14" ht="23.25" customHeight="1">
      <c r="B12" s="87"/>
      <c r="C12" s="27"/>
      <c r="D12" s="28"/>
      <c r="E12" s="29">
        <f t="shared" si="0"/>
        <v>0</v>
      </c>
      <c r="F12" s="28"/>
      <c r="G12" s="28"/>
      <c r="H12" s="29">
        <f t="shared" si="1"/>
        <v>0</v>
      </c>
      <c r="I12" s="28"/>
      <c r="J12" s="28"/>
      <c r="K12" s="30"/>
      <c r="L12" s="30"/>
      <c r="M12" s="30"/>
    </row>
    <row r="13" spans="2:14" ht="23.25" customHeight="1">
      <c r="B13" s="32"/>
      <c r="C13" s="27"/>
      <c r="D13" s="28"/>
      <c r="E13" s="29">
        <f t="shared" si="0"/>
        <v>0</v>
      </c>
      <c r="F13" s="28"/>
      <c r="G13" s="28"/>
      <c r="H13" s="29">
        <f t="shared" si="1"/>
        <v>0</v>
      </c>
      <c r="I13" s="28"/>
      <c r="J13" s="28"/>
      <c r="K13" s="30"/>
      <c r="L13" s="30"/>
      <c r="M13" s="30"/>
    </row>
    <row r="14" spans="2:14" ht="23.25" customHeight="1">
      <c r="B14" s="33"/>
      <c r="C14" s="27"/>
      <c r="D14" s="28"/>
      <c r="E14" s="29">
        <f t="shared" si="0"/>
        <v>0</v>
      </c>
      <c r="F14" s="28"/>
      <c r="G14" s="28"/>
      <c r="H14" s="29">
        <f t="shared" si="1"/>
        <v>0</v>
      </c>
      <c r="I14" s="28"/>
      <c r="J14" s="28"/>
      <c r="K14" s="30"/>
      <c r="L14" s="30"/>
      <c r="M14" s="30"/>
    </row>
    <row r="15" spans="2:14" ht="23.25" customHeight="1">
      <c r="B15" s="31"/>
      <c r="C15" s="27"/>
      <c r="D15" s="28"/>
      <c r="E15" s="29">
        <f t="shared" si="0"/>
        <v>0</v>
      </c>
      <c r="F15" s="28"/>
      <c r="G15" s="28"/>
      <c r="H15" s="29">
        <f t="shared" si="1"/>
        <v>0</v>
      </c>
      <c r="I15" s="28"/>
      <c r="J15" s="28"/>
      <c r="K15" s="30"/>
      <c r="L15" s="30"/>
      <c r="M15" s="30"/>
    </row>
    <row r="16" spans="2:14" ht="23.25" customHeight="1">
      <c r="B16" s="32"/>
      <c r="C16" s="27"/>
      <c r="D16" s="28"/>
      <c r="E16" s="29">
        <f t="shared" si="0"/>
        <v>0</v>
      </c>
      <c r="F16" s="28"/>
      <c r="G16" s="28"/>
      <c r="H16" s="29">
        <f t="shared" si="1"/>
        <v>0</v>
      </c>
      <c r="I16" s="28"/>
      <c r="J16" s="28"/>
      <c r="K16" s="30"/>
      <c r="L16" s="30"/>
      <c r="M16" s="30"/>
    </row>
    <row r="17" spans="2:13" ht="23.25" customHeight="1">
      <c r="B17" s="33"/>
      <c r="C17" s="27"/>
      <c r="D17" s="28"/>
      <c r="E17" s="29">
        <f t="shared" si="0"/>
        <v>0</v>
      </c>
      <c r="F17" s="28"/>
      <c r="G17" s="28"/>
      <c r="H17" s="29">
        <f t="shared" si="1"/>
        <v>0</v>
      </c>
      <c r="I17" s="28"/>
      <c r="J17" s="28"/>
      <c r="K17" s="30"/>
      <c r="L17" s="30"/>
      <c r="M17" s="30"/>
    </row>
    <row r="18" spans="2:13" ht="23.25" customHeight="1">
      <c r="B18" s="33"/>
      <c r="C18" s="27"/>
      <c r="D18" s="28"/>
      <c r="E18" s="29">
        <f t="shared" si="0"/>
        <v>0</v>
      </c>
      <c r="F18" s="28"/>
      <c r="G18" s="28"/>
      <c r="H18" s="29">
        <f t="shared" si="1"/>
        <v>0</v>
      </c>
      <c r="I18" s="28"/>
      <c r="J18" s="28"/>
      <c r="K18" s="30"/>
      <c r="L18" s="30"/>
      <c r="M18" s="30"/>
    </row>
    <row r="19" spans="2:13" ht="23.25" customHeight="1">
      <c r="B19" s="34"/>
      <c r="C19" s="27"/>
      <c r="D19" s="28"/>
      <c r="E19" s="29">
        <f t="shared" si="0"/>
        <v>0</v>
      </c>
      <c r="F19" s="28"/>
      <c r="G19" s="28"/>
      <c r="H19" s="29">
        <f t="shared" si="1"/>
        <v>0</v>
      </c>
      <c r="I19" s="28"/>
      <c r="J19" s="28"/>
      <c r="K19" s="30"/>
      <c r="L19" s="30"/>
      <c r="M19" s="30"/>
    </row>
    <row r="20" spans="2:13" ht="23.25" customHeight="1">
      <c r="B20" s="32"/>
      <c r="C20" s="27"/>
      <c r="D20" s="28"/>
      <c r="E20" s="29">
        <f t="shared" si="0"/>
        <v>0</v>
      </c>
      <c r="F20" s="28"/>
      <c r="G20" s="28"/>
      <c r="H20" s="29">
        <f t="shared" si="1"/>
        <v>0</v>
      </c>
      <c r="I20" s="28"/>
      <c r="J20" s="28"/>
      <c r="K20" s="30"/>
      <c r="L20" s="30"/>
      <c r="M20" s="30"/>
    </row>
    <row r="21" spans="2:13" ht="23.25" customHeight="1">
      <c r="B21" s="33"/>
      <c r="C21" s="27"/>
      <c r="D21" s="28"/>
      <c r="E21" s="29">
        <f t="shared" si="0"/>
        <v>0</v>
      </c>
      <c r="F21" s="28"/>
      <c r="G21" s="28"/>
      <c r="H21" s="29">
        <f t="shared" si="1"/>
        <v>0</v>
      </c>
      <c r="I21" s="28"/>
      <c r="J21" s="28"/>
      <c r="K21" s="30"/>
      <c r="L21" s="30"/>
      <c r="M21" s="30"/>
    </row>
    <row r="22" spans="2:13" ht="23.25" customHeight="1">
      <c r="B22" s="33"/>
      <c r="C22" s="27"/>
      <c r="D22" s="28"/>
      <c r="E22" s="29">
        <f t="shared" si="0"/>
        <v>0</v>
      </c>
      <c r="F22" s="28"/>
      <c r="G22" s="28"/>
      <c r="H22" s="29">
        <f t="shared" si="1"/>
        <v>0</v>
      </c>
      <c r="I22" s="28"/>
      <c r="J22" s="28"/>
      <c r="K22" s="30"/>
      <c r="L22" s="30"/>
      <c r="M22" s="30"/>
    </row>
    <row r="23" spans="2:13" ht="23.25" customHeight="1">
      <c r="B23" s="34"/>
      <c r="C23" s="27"/>
      <c r="D23" s="28"/>
      <c r="E23" s="29">
        <f t="shared" si="0"/>
        <v>0</v>
      </c>
      <c r="F23" s="28"/>
      <c r="G23" s="28"/>
      <c r="H23" s="29">
        <f t="shared" si="1"/>
        <v>0</v>
      </c>
      <c r="I23" s="28"/>
      <c r="J23" s="28"/>
      <c r="K23" s="30"/>
      <c r="L23" s="30"/>
      <c r="M23" s="30"/>
    </row>
    <row r="24" spans="2:13" ht="23.25" customHeight="1">
      <c r="B24" s="35"/>
      <c r="C24" s="27"/>
      <c r="D24" s="28"/>
      <c r="E24" s="29">
        <f t="shared" si="0"/>
        <v>0</v>
      </c>
      <c r="F24" s="28"/>
      <c r="G24" s="28"/>
      <c r="H24" s="29">
        <f t="shared" si="1"/>
        <v>0</v>
      </c>
      <c r="I24" s="28"/>
      <c r="J24" s="28"/>
      <c r="K24" s="30"/>
      <c r="L24" s="30"/>
      <c r="M24" s="30"/>
    </row>
    <row r="25" spans="2:13" ht="23.25" customHeight="1" thickBot="1">
      <c r="B25" s="11"/>
      <c r="C25" s="27"/>
      <c r="D25" s="28"/>
      <c r="E25" s="29">
        <f t="shared" si="0"/>
        <v>0</v>
      </c>
      <c r="F25" s="78"/>
      <c r="G25" s="28"/>
      <c r="H25" s="29">
        <f t="shared" si="1"/>
        <v>0</v>
      </c>
      <c r="I25" s="28"/>
      <c r="J25" s="28"/>
      <c r="K25" s="30"/>
      <c r="L25" s="30"/>
      <c r="M25" s="30"/>
    </row>
    <row r="26" spans="2:13" ht="23.25" customHeight="1" thickTop="1" thickBot="1">
      <c r="B26" s="36" t="s">
        <v>18</v>
      </c>
      <c r="C26" s="37">
        <f t="shared" ref="C26:K26" si="5">SUBTOTAL(109,C9:C25)</f>
        <v>13000000</v>
      </c>
      <c r="D26" s="38">
        <f t="shared" si="5"/>
        <v>0</v>
      </c>
      <c r="E26" s="39">
        <f t="shared" si="5"/>
        <v>13000000</v>
      </c>
      <c r="F26" s="38">
        <f t="shared" si="5"/>
        <v>13000000</v>
      </c>
      <c r="G26" s="38">
        <f t="shared" si="5"/>
        <v>26630000</v>
      </c>
      <c r="H26" s="38">
        <f t="shared" si="5"/>
        <v>13000000</v>
      </c>
      <c r="I26" s="38">
        <f t="shared" si="5"/>
        <v>13000000</v>
      </c>
      <c r="J26" s="38">
        <f t="shared" si="5"/>
        <v>13000000</v>
      </c>
      <c r="K26" s="40">
        <f t="shared" si="5"/>
        <v>6500000</v>
      </c>
      <c r="L26" s="40">
        <f t="shared" ref="L26:M26" si="6">SUBTOTAL(109,L9:L25)</f>
        <v>0</v>
      </c>
      <c r="M26" s="40">
        <f t="shared" si="6"/>
        <v>0</v>
      </c>
    </row>
    <row r="28" spans="2:13" ht="20.149999999999999" customHeight="1">
      <c r="B28" s="81" t="s">
        <v>90</v>
      </c>
    </row>
    <row r="29" spans="2:13" ht="20.149999999999999" customHeight="1">
      <c r="B29" s="81"/>
    </row>
    <row r="30" spans="2:13" ht="20.149999999999999" customHeight="1">
      <c r="B30" s="81"/>
    </row>
    <row r="31" spans="2:13" ht="20.149999999999999" customHeight="1">
      <c r="B31" s="71"/>
    </row>
    <row r="32" spans="2:13" ht="20.149999999999999" customHeight="1">
      <c r="B32" s="81"/>
    </row>
  </sheetData>
  <sheetProtection algorithmName="SHA-512" hashValue="LtoJtrzsb+607qIKqy58BVsZwgD45gO6ajlETrBbJipVvCzgPLZti75nrvoHyjUjahsTXug0RFdWsiaYg36qGw==" saltValue="8iuBBdM7HQNay0KM6Xh85g==" spinCount="100000" sheet="1" objects="1" scenarios="1"/>
  <mergeCells count="3">
    <mergeCell ref="B4:B6"/>
    <mergeCell ref="J3:M3"/>
    <mergeCell ref="B2:N2"/>
  </mergeCells>
  <phoneticPr fontId="2"/>
  <printOptions horizontalCentered="1"/>
  <pageMargins left="0.59055118110236227" right="0.59055118110236227" top="0.59055118110236227" bottom="0.59055118110236227" header="0.39370078740157483" footer="0.39370078740157483"/>
  <pageSetup paperSize="9" scale="70" fitToHeight="0"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27"/>
  <sheetViews>
    <sheetView view="pageBreakPreview" zoomScaleNormal="100" zoomScaleSheetLayoutView="100" workbookViewId="0"/>
  </sheetViews>
  <sheetFormatPr defaultColWidth="9" defaultRowHeight="14"/>
  <cols>
    <col min="1" max="16384" width="9" style="1"/>
  </cols>
  <sheetData>
    <row r="1" spans="1:9" ht="18" customHeight="1">
      <c r="A1" s="66" t="s">
        <v>168</v>
      </c>
    </row>
    <row r="2" spans="1:9" ht="18" customHeight="1">
      <c r="A2" s="66"/>
      <c r="G2" s="196" t="s">
        <v>275</v>
      </c>
      <c r="H2" s="196"/>
      <c r="I2" s="113" t="s">
        <v>233</v>
      </c>
    </row>
    <row r="3" spans="1:9" ht="18" customHeight="1">
      <c r="A3" s="66"/>
      <c r="G3" s="196" t="s">
        <v>276</v>
      </c>
      <c r="H3" s="196"/>
      <c r="I3" s="113" t="s">
        <v>265</v>
      </c>
    </row>
    <row r="4" spans="1:9" ht="18" customHeight="1">
      <c r="A4" s="66"/>
    </row>
    <row r="5" spans="1:9" ht="18" customHeight="1">
      <c r="A5" s="66" t="s">
        <v>116</v>
      </c>
    </row>
    <row r="6" spans="1:9" ht="18" customHeight="1">
      <c r="A6" s="66"/>
    </row>
    <row r="7" spans="1:9" ht="18" customHeight="1">
      <c r="A7" s="66"/>
      <c r="E7" s="197" t="s">
        <v>277</v>
      </c>
      <c r="F7" s="197"/>
      <c r="G7" s="197"/>
      <c r="H7" s="132"/>
      <c r="I7" s="132"/>
    </row>
    <row r="8" spans="1:9" ht="18" customHeight="1">
      <c r="A8" s="66"/>
      <c r="E8" s="197" t="s">
        <v>278</v>
      </c>
      <c r="F8" s="197"/>
      <c r="G8" s="197"/>
      <c r="H8" s="131"/>
      <c r="I8" s="132" t="s">
        <v>216</v>
      </c>
    </row>
    <row r="9" spans="1:9" ht="18" customHeight="1">
      <c r="A9" s="66"/>
      <c r="E9" s="132"/>
      <c r="F9" s="132"/>
      <c r="G9" s="132"/>
      <c r="H9" s="132"/>
      <c r="I9" s="132" t="s">
        <v>213</v>
      </c>
    </row>
    <row r="10" spans="1:9" ht="18" customHeight="1">
      <c r="A10" s="66"/>
    </row>
    <row r="11" spans="1:9" ht="18" customHeight="1">
      <c r="A11" s="144" t="s">
        <v>118</v>
      </c>
      <c r="B11" s="144"/>
      <c r="C11" s="144"/>
      <c r="D11" s="144"/>
      <c r="E11" s="144"/>
      <c r="F11" s="144"/>
      <c r="G11" s="144"/>
      <c r="H11" s="144"/>
    </row>
    <row r="12" spans="1:9" ht="18" customHeight="1">
      <c r="A12" s="144" t="s">
        <v>119</v>
      </c>
      <c r="B12" s="144"/>
      <c r="C12" s="144"/>
      <c r="D12" s="144"/>
      <c r="E12" s="144"/>
      <c r="F12" s="144"/>
      <c r="G12" s="144"/>
      <c r="H12" s="144"/>
    </row>
    <row r="13" spans="1:9" ht="18" customHeight="1">
      <c r="A13" s="66"/>
    </row>
    <row r="14" spans="1:9" ht="18" customHeight="1">
      <c r="A14" s="175" t="s">
        <v>252</v>
      </c>
      <c r="B14" s="175"/>
      <c r="C14" s="175"/>
      <c r="D14" s="175"/>
      <c r="E14" s="175"/>
      <c r="F14" s="175"/>
      <c r="G14" s="175"/>
      <c r="H14" s="175"/>
    </row>
    <row r="15" spans="1:9" ht="18" customHeight="1">
      <c r="A15" s="175"/>
      <c r="B15" s="175"/>
      <c r="C15" s="175"/>
      <c r="D15" s="175"/>
      <c r="E15" s="175"/>
      <c r="F15" s="175"/>
      <c r="G15" s="175"/>
      <c r="H15" s="175"/>
    </row>
    <row r="16" spans="1:9" ht="18" customHeight="1">
      <c r="A16" s="66"/>
    </row>
    <row r="17" spans="1:9" ht="18" customHeight="1">
      <c r="A17" s="68" t="s">
        <v>67</v>
      </c>
      <c r="B17" s="4" t="s">
        <v>208</v>
      </c>
      <c r="C17" s="70"/>
      <c r="D17" s="143">
        <f>IF('様式２－２　別紙１'!N27="","金　　　　　　　　円",'様式２－２　別紙１'!N27)</f>
        <v>13956000</v>
      </c>
      <c r="E17" s="143"/>
      <c r="F17" s="143"/>
      <c r="G17" s="70"/>
      <c r="H17" s="70"/>
      <c r="I17" s="119" t="s">
        <v>209</v>
      </c>
    </row>
    <row r="18" spans="1:9" ht="18" customHeight="1">
      <c r="A18" s="68" t="s">
        <v>68</v>
      </c>
      <c r="B18" s="3" t="s">
        <v>203</v>
      </c>
      <c r="C18" s="71"/>
      <c r="D18" s="71"/>
      <c r="E18" s="71"/>
      <c r="F18" s="71"/>
      <c r="G18" s="71"/>
      <c r="H18" s="71"/>
    </row>
    <row r="19" spans="1:9" ht="18" customHeight="1">
      <c r="A19" s="68" t="s">
        <v>69</v>
      </c>
      <c r="B19" s="3" t="s">
        <v>204</v>
      </c>
      <c r="C19" s="71"/>
      <c r="D19" s="71"/>
      <c r="E19" s="71"/>
      <c r="F19" s="71"/>
      <c r="G19" s="71"/>
      <c r="H19" s="71"/>
    </row>
    <row r="20" spans="1:9" ht="18" customHeight="1">
      <c r="A20" s="68" t="s">
        <v>70</v>
      </c>
      <c r="B20" s="3" t="s">
        <v>72</v>
      </c>
      <c r="C20" s="71"/>
      <c r="D20" s="71"/>
      <c r="E20" s="71"/>
      <c r="F20" s="71"/>
      <c r="G20" s="71"/>
      <c r="H20" s="71"/>
    </row>
    <row r="21" spans="1:9" ht="18" customHeight="1">
      <c r="A21" s="66"/>
      <c r="B21" s="66" t="s">
        <v>117</v>
      </c>
    </row>
    <row r="22" spans="1:9" ht="18" customHeight="1">
      <c r="A22" s="66"/>
      <c r="B22" s="66" t="s">
        <v>73</v>
      </c>
    </row>
    <row r="23" spans="1:9" ht="18" customHeight="1">
      <c r="A23" s="66"/>
      <c r="B23" s="66" t="s">
        <v>74</v>
      </c>
    </row>
    <row r="24" spans="1:9" ht="18" customHeight="1">
      <c r="A24" s="66"/>
      <c r="B24" s="66" t="s">
        <v>120</v>
      </c>
    </row>
    <row r="25" spans="1:9" ht="18" customHeight="1">
      <c r="A25" s="66"/>
      <c r="F25" s="3"/>
    </row>
    <row r="26" spans="1:9" ht="18" customHeight="1">
      <c r="A26" s="66"/>
    </row>
    <row r="27" spans="1:9" ht="15">
      <c r="A27" s="2"/>
    </row>
  </sheetData>
  <mergeCells count="8">
    <mergeCell ref="A14:H15"/>
    <mergeCell ref="D17:F17"/>
    <mergeCell ref="G2:H2"/>
    <mergeCell ref="G3:H3"/>
    <mergeCell ref="A11:H11"/>
    <mergeCell ref="A12:H12"/>
    <mergeCell ref="E8:G8"/>
    <mergeCell ref="E7:G7"/>
  </mergeCells>
  <phoneticPr fontId="2"/>
  <printOptions horizontalCentered="1"/>
  <pageMargins left="0.98425196850393704" right="0.98425196850393704" top="0.98425196850393704" bottom="0.98425196850393704" header="0.39370078740157483" footer="0.39370078740157483"/>
  <pageSetup paperSize="9" scale="113"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209E-F3D5-4B67-A102-0A3AF61ABEC2}">
  <sheetPr>
    <tabColor rgb="FFFFC000"/>
    <pageSetUpPr fitToPage="1"/>
  </sheetPr>
  <dimension ref="A1:S62"/>
  <sheetViews>
    <sheetView view="pageBreakPreview" zoomScale="65" zoomScaleNormal="100" zoomScaleSheetLayoutView="65" workbookViewId="0">
      <pane xSplit="2" ySplit="9" topLeftCell="C10" activePane="bottomRight" state="frozen"/>
      <selection activeCell="S9" sqref="S9"/>
      <selection pane="topRight" activeCell="S9" sqref="S9"/>
      <selection pane="bottomLeft" activeCell="S9" sqref="S9"/>
      <selection pane="bottomRight" activeCell="B1" sqref="B1"/>
    </sheetView>
  </sheetViews>
  <sheetFormatPr defaultColWidth="9" defaultRowHeight="20.149999999999999" customHeight="1"/>
  <cols>
    <col min="1" max="1" width="1.36328125" style="5" hidden="1" customWidth="1"/>
    <col min="2" max="2" width="25.6328125" style="5" customWidth="1"/>
    <col min="3" max="3" width="23.08984375" style="5" customWidth="1"/>
    <col min="4" max="12" width="13.90625" style="5" customWidth="1"/>
    <col min="13" max="13" width="15.1796875" style="5" customWidth="1"/>
    <col min="14" max="18" width="13.90625" style="5" customWidth="1"/>
    <col min="19" max="16384" width="9" style="5"/>
  </cols>
  <sheetData>
    <row r="1" spans="2:19" ht="13">
      <c r="B1" s="5" t="s">
        <v>201</v>
      </c>
    </row>
    <row r="2" spans="2:19" ht="22.5" customHeight="1">
      <c r="E2" s="176" t="s">
        <v>156</v>
      </c>
      <c r="F2" s="176"/>
      <c r="G2" s="176"/>
      <c r="H2" s="176"/>
      <c r="I2" s="176"/>
      <c r="J2" s="176"/>
      <c r="K2" s="176"/>
      <c r="L2" s="176"/>
      <c r="M2" s="176"/>
      <c r="N2" s="176"/>
      <c r="O2" s="176"/>
      <c r="P2" s="176"/>
      <c r="Q2" s="176"/>
    </row>
    <row r="3" spans="2:19" ht="29" customHeight="1" thickBot="1">
      <c r="O3" s="137" t="s">
        <v>261</v>
      </c>
      <c r="P3" s="177" t="str">
        <f>IF('様式２－２'!E7="","",'様式２－２'!E7)</f>
        <v>医療法人○○会□□クリニック</v>
      </c>
      <c r="Q3" s="177"/>
      <c r="R3" s="177"/>
    </row>
    <row r="4" spans="2:19" ht="13">
      <c r="B4" s="173" t="s">
        <v>128</v>
      </c>
      <c r="C4" s="149" t="s">
        <v>129</v>
      </c>
      <c r="D4" s="6" t="s">
        <v>130</v>
      </c>
      <c r="E4" s="6" t="s">
        <v>131</v>
      </c>
      <c r="F4" s="6" t="s">
        <v>132</v>
      </c>
      <c r="G4" s="6" t="s">
        <v>133</v>
      </c>
      <c r="H4" s="6" t="s">
        <v>134</v>
      </c>
      <c r="I4" s="6" t="s">
        <v>135</v>
      </c>
      <c r="J4" s="6" t="s">
        <v>136</v>
      </c>
      <c r="K4" s="6" t="s">
        <v>137</v>
      </c>
      <c r="L4" s="6" t="s">
        <v>138</v>
      </c>
      <c r="M4" s="6" t="s">
        <v>155</v>
      </c>
      <c r="N4" s="6" t="s">
        <v>255</v>
      </c>
      <c r="O4" s="6" t="s">
        <v>257</v>
      </c>
      <c r="P4" s="6" t="s">
        <v>258</v>
      </c>
      <c r="Q4" s="6" t="s">
        <v>259</v>
      </c>
      <c r="R4" s="80" t="s">
        <v>260</v>
      </c>
    </row>
    <row r="5" spans="2:19" ht="13.5" customHeight="1">
      <c r="B5" s="159"/>
      <c r="C5" s="150"/>
      <c r="D5" s="93" t="s">
        <v>139</v>
      </c>
      <c r="E5" s="121" t="s">
        <v>140</v>
      </c>
      <c r="F5" s="121" t="s">
        <v>141</v>
      </c>
      <c r="G5" s="121" t="s">
        <v>142</v>
      </c>
      <c r="H5" s="121" t="s">
        <v>143</v>
      </c>
      <c r="I5" s="121" t="s">
        <v>165</v>
      </c>
      <c r="J5" s="121" t="s">
        <v>157</v>
      </c>
      <c r="K5" s="121" t="s">
        <v>234</v>
      </c>
      <c r="L5" s="121" t="s">
        <v>234</v>
      </c>
      <c r="M5" s="121" t="s">
        <v>222</v>
      </c>
      <c r="N5" s="121" t="s">
        <v>228</v>
      </c>
      <c r="O5" s="121" t="s">
        <v>223</v>
      </c>
      <c r="P5" s="15" t="s">
        <v>42</v>
      </c>
      <c r="Q5" s="15" t="s">
        <v>158</v>
      </c>
      <c r="R5" s="55" t="s">
        <v>159</v>
      </c>
    </row>
    <row r="6" spans="2:19" ht="13.5" customHeight="1">
      <c r="B6" s="159"/>
      <c r="C6" s="150"/>
      <c r="D6" s="54"/>
      <c r="E6" s="17" t="s">
        <v>145</v>
      </c>
      <c r="F6" s="121"/>
      <c r="G6" s="121" t="s">
        <v>38</v>
      </c>
      <c r="H6" s="121"/>
      <c r="I6" s="121"/>
      <c r="J6" s="121" t="s">
        <v>41</v>
      </c>
      <c r="K6" s="121" t="s">
        <v>235</v>
      </c>
      <c r="L6" s="121" t="s">
        <v>236</v>
      </c>
      <c r="M6" s="121" t="s">
        <v>256</v>
      </c>
      <c r="N6" s="121" t="s">
        <v>229</v>
      </c>
      <c r="O6" s="121"/>
      <c r="P6" s="15" t="s">
        <v>160</v>
      </c>
      <c r="Q6" s="15" t="s">
        <v>262</v>
      </c>
      <c r="R6" s="55" t="s">
        <v>46</v>
      </c>
    </row>
    <row r="7" spans="2:19" ht="13">
      <c r="B7" s="167"/>
      <c r="C7" s="151"/>
      <c r="D7" s="85"/>
      <c r="E7" s="17"/>
      <c r="F7" s="17" t="s">
        <v>146</v>
      </c>
      <c r="G7" s="17"/>
      <c r="H7" s="17"/>
      <c r="I7" s="17"/>
      <c r="J7" s="17"/>
      <c r="K7" s="17"/>
      <c r="L7" s="17"/>
      <c r="M7" s="17"/>
      <c r="N7" s="17"/>
      <c r="O7" s="17"/>
      <c r="P7" s="17"/>
      <c r="Q7" s="17"/>
      <c r="R7" s="56" t="s">
        <v>161</v>
      </c>
    </row>
    <row r="8" spans="2:19" ht="6" customHeight="1">
      <c r="B8" s="84"/>
      <c r="C8" s="99"/>
      <c r="D8" s="20"/>
      <c r="E8" s="20"/>
      <c r="F8" s="20"/>
      <c r="G8" s="20"/>
      <c r="H8" s="20"/>
      <c r="I8" s="20"/>
      <c r="J8" s="20"/>
      <c r="K8" s="130"/>
      <c r="L8" s="130"/>
      <c r="M8" s="130"/>
      <c r="N8" s="130"/>
      <c r="O8" s="130"/>
      <c r="P8" s="20"/>
      <c r="Q8" s="20"/>
      <c r="R8" s="57"/>
    </row>
    <row r="9" spans="2:19" ht="13">
      <c r="B9" s="22"/>
      <c r="C9" s="100"/>
      <c r="D9" s="7" t="s">
        <v>34</v>
      </c>
      <c r="E9" s="7" t="s">
        <v>34</v>
      </c>
      <c r="F9" s="7" t="s">
        <v>34</v>
      </c>
      <c r="G9" s="7" t="s">
        <v>34</v>
      </c>
      <c r="H9" s="7" t="s">
        <v>34</v>
      </c>
      <c r="I9" s="7" t="s">
        <v>33</v>
      </c>
      <c r="J9" s="7" t="s">
        <v>34</v>
      </c>
      <c r="K9" s="7"/>
      <c r="L9" s="7"/>
      <c r="M9" s="7"/>
      <c r="N9" s="7"/>
      <c r="O9" s="7"/>
      <c r="P9" s="7" t="s">
        <v>34</v>
      </c>
      <c r="Q9" s="7" t="s">
        <v>34</v>
      </c>
      <c r="R9" s="58" t="s">
        <v>34</v>
      </c>
    </row>
    <row r="10" spans="2:19" ht="23.25" customHeight="1">
      <c r="B10" s="87" t="s">
        <v>217</v>
      </c>
      <c r="C10" s="29"/>
      <c r="D10" s="29"/>
      <c r="E10" s="29"/>
      <c r="F10" s="29"/>
      <c r="G10" s="29"/>
      <c r="H10" s="29"/>
      <c r="I10" s="29"/>
      <c r="J10" s="29"/>
      <c r="K10" s="29"/>
      <c r="L10" s="29"/>
      <c r="M10" s="29"/>
      <c r="N10" s="29"/>
      <c r="O10" s="29"/>
      <c r="P10" s="29"/>
      <c r="Q10" s="29"/>
      <c r="R10" s="59"/>
      <c r="S10" s="5" t="s">
        <v>148</v>
      </c>
    </row>
    <row r="11" spans="2:19" ht="28.5" customHeight="1">
      <c r="B11" s="87" t="s">
        <v>231</v>
      </c>
      <c r="C11" s="198" t="s">
        <v>148</v>
      </c>
      <c r="D11" s="199">
        <v>8000000</v>
      </c>
      <c r="E11" s="122">
        <v>0</v>
      </c>
      <c r="F11" s="29">
        <f>IF(D11="","",D11-E11)</f>
        <v>8000000</v>
      </c>
      <c r="G11" s="199">
        <v>8000000</v>
      </c>
      <c r="H11" s="122">
        <v>17280000</v>
      </c>
      <c r="I11" s="29">
        <f>IF(H11="","",MIN(F11,G11,H11))</f>
        <v>8000000</v>
      </c>
      <c r="J11" s="29">
        <f>IF(H11="","",ROUNDDOWN(I11,-3))</f>
        <v>8000000</v>
      </c>
      <c r="K11" s="29">
        <f t="shared" ref="K11:K26" si="0">J11</f>
        <v>8000000</v>
      </c>
      <c r="L11" s="29">
        <f t="shared" ref="L11:L26" si="1">IF(K11="","",ROUNDDOWN(K11/2,-3))</f>
        <v>4000000</v>
      </c>
      <c r="M11" s="122">
        <v>0</v>
      </c>
      <c r="N11" s="29">
        <f>IF(M11="","",ROUNDDOWN(J11-M11,-3))</f>
        <v>8000000</v>
      </c>
      <c r="O11" s="120">
        <f t="shared" ref="O11" si="2">IF(M11="","",ROUNDDOWN(L11-M11,-3))</f>
        <v>4000000</v>
      </c>
      <c r="P11" s="29">
        <f>IF(M11="","",ROUNDDOWN(N11/2,-3))</f>
        <v>4000000</v>
      </c>
      <c r="Q11" s="116"/>
      <c r="R11" s="138" t="str">
        <f>IF(Q11="","",ROUNDDOWN(N11-Q11,-3))</f>
        <v/>
      </c>
      <c r="S11" s="5" t="s">
        <v>149</v>
      </c>
    </row>
    <row r="12" spans="2:19" ht="28.5" customHeight="1">
      <c r="B12" s="87" t="s">
        <v>231</v>
      </c>
      <c r="C12" s="198" t="s">
        <v>149</v>
      </c>
      <c r="D12" s="199">
        <v>5000000</v>
      </c>
      <c r="E12" s="122">
        <v>0</v>
      </c>
      <c r="F12" s="29">
        <f t="shared" ref="F12:F26" si="3">IF(D12="","",D12-E12)</f>
        <v>5000000</v>
      </c>
      <c r="G12" s="199">
        <v>5000000</v>
      </c>
      <c r="H12" s="122">
        <v>9350000</v>
      </c>
      <c r="I12" s="29">
        <f t="shared" ref="I12:I26" si="4">IF(H12="","",MIN(F12,G12,H12))</f>
        <v>5000000</v>
      </c>
      <c r="J12" s="29">
        <f t="shared" ref="J12:J26" si="5">IF(H12="","",ROUNDDOWN(I12,-3))</f>
        <v>5000000</v>
      </c>
      <c r="K12" s="29">
        <f t="shared" si="0"/>
        <v>5000000</v>
      </c>
      <c r="L12" s="29">
        <f t="shared" si="1"/>
        <v>2500000</v>
      </c>
      <c r="M12" s="122">
        <v>0</v>
      </c>
      <c r="N12" s="29">
        <f t="shared" ref="N12:N16" si="6">IF(M12="","",ROUNDDOWN(J12-M12,-3))</f>
        <v>5000000</v>
      </c>
      <c r="O12" s="120">
        <f t="shared" ref="O12:O16" si="7">IF(M12="","",ROUNDDOWN(L12-M12,-3))</f>
        <v>2500000</v>
      </c>
      <c r="P12" s="29">
        <f t="shared" ref="P12:P16" si="8">IF(M12="","",ROUNDDOWN(N12/2,-3))</f>
        <v>2500000</v>
      </c>
      <c r="Q12" s="116"/>
      <c r="R12" s="138" t="str">
        <f t="shared" ref="R12:R26" si="9">IF(Q12="","",ROUNDDOWN(N12-Q12,-3))</f>
        <v/>
      </c>
      <c r="S12" s="5" t="s">
        <v>150</v>
      </c>
    </row>
    <row r="13" spans="2:19" ht="28.5" customHeight="1">
      <c r="B13" s="87" t="s">
        <v>231</v>
      </c>
      <c r="C13" s="198" t="s">
        <v>150</v>
      </c>
      <c r="D13" s="199">
        <v>100000</v>
      </c>
      <c r="E13" s="122">
        <v>0</v>
      </c>
      <c r="F13" s="29">
        <f t="shared" si="3"/>
        <v>100000</v>
      </c>
      <c r="G13" s="199">
        <v>100000</v>
      </c>
      <c r="H13" s="122">
        <v>51400</v>
      </c>
      <c r="I13" s="29">
        <f t="shared" si="4"/>
        <v>51400</v>
      </c>
      <c r="J13" s="29">
        <f t="shared" si="5"/>
        <v>51000</v>
      </c>
      <c r="K13" s="29">
        <f t="shared" si="0"/>
        <v>51000</v>
      </c>
      <c r="L13" s="29">
        <f t="shared" si="1"/>
        <v>25000</v>
      </c>
      <c r="M13" s="122">
        <v>0</v>
      </c>
      <c r="N13" s="29">
        <f t="shared" si="6"/>
        <v>51000</v>
      </c>
      <c r="O13" s="120">
        <f t="shared" si="7"/>
        <v>25000</v>
      </c>
      <c r="P13" s="29">
        <f t="shared" si="8"/>
        <v>25000</v>
      </c>
      <c r="Q13" s="116"/>
      <c r="R13" s="138" t="str">
        <f t="shared" si="9"/>
        <v/>
      </c>
      <c r="S13" s="5" t="s">
        <v>151</v>
      </c>
    </row>
    <row r="14" spans="2:19" ht="28.5" customHeight="1">
      <c r="B14" s="87" t="s">
        <v>231</v>
      </c>
      <c r="C14" s="198" t="s">
        <v>151</v>
      </c>
      <c r="D14" s="199">
        <v>3000000</v>
      </c>
      <c r="E14" s="122">
        <v>0</v>
      </c>
      <c r="F14" s="29">
        <f t="shared" si="3"/>
        <v>3000000</v>
      </c>
      <c r="G14" s="199">
        <v>3000000</v>
      </c>
      <c r="H14" s="122">
        <v>905000</v>
      </c>
      <c r="I14" s="29">
        <f t="shared" si="4"/>
        <v>905000</v>
      </c>
      <c r="J14" s="29">
        <f t="shared" si="5"/>
        <v>905000</v>
      </c>
      <c r="K14" s="29">
        <f t="shared" si="0"/>
        <v>905000</v>
      </c>
      <c r="L14" s="29">
        <f t="shared" si="1"/>
        <v>452000</v>
      </c>
      <c r="M14" s="122">
        <v>0</v>
      </c>
      <c r="N14" s="29">
        <f t="shared" si="6"/>
        <v>905000</v>
      </c>
      <c r="O14" s="120">
        <f t="shared" si="7"/>
        <v>452000</v>
      </c>
      <c r="P14" s="29">
        <f t="shared" si="8"/>
        <v>452000</v>
      </c>
      <c r="Q14" s="116"/>
      <c r="R14" s="138" t="str">
        <f t="shared" si="9"/>
        <v/>
      </c>
    </row>
    <row r="15" spans="2:19" ht="28.5" customHeight="1">
      <c r="B15" s="87" t="s">
        <v>231</v>
      </c>
      <c r="C15" s="88"/>
      <c r="D15" s="28"/>
      <c r="E15" s="28"/>
      <c r="F15" s="29" t="str">
        <f t="shared" si="3"/>
        <v/>
      </c>
      <c r="G15" s="28"/>
      <c r="H15" s="28"/>
      <c r="I15" s="29" t="str">
        <f t="shared" si="4"/>
        <v/>
      </c>
      <c r="J15" s="29" t="str">
        <f t="shared" si="5"/>
        <v/>
      </c>
      <c r="K15" s="29" t="str">
        <f t="shared" si="0"/>
        <v/>
      </c>
      <c r="L15" s="29" t="str">
        <f t="shared" si="1"/>
        <v/>
      </c>
      <c r="M15" s="28"/>
      <c r="N15" s="29" t="str">
        <f t="shared" si="6"/>
        <v/>
      </c>
      <c r="O15" s="120" t="str">
        <f t="shared" si="7"/>
        <v/>
      </c>
      <c r="P15" s="29" t="str">
        <f t="shared" si="8"/>
        <v/>
      </c>
      <c r="Q15" s="116"/>
      <c r="R15" s="138" t="str">
        <f t="shared" si="9"/>
        <v/>
      </c>
    </row>
    <row r="16" spans="2:19" ht="28.5" customHeight="1">
      <c r="B16" s="87" t="s">
        <v>231</v>
      </c>
      <c r="C16" s="88"/>
      <c r="D16" s="28"/>
      <c r="E16" s="28"/>
      <c r="F16" s="29" t="str">
        <f t="shared" si="3"/>
        <v/>
      </c>
      <c r="G16" s="28"/>
      <c r="H16" s="28"/>
      <c r="I16" s="29" t="str">
        <f t="shared" si="4"/>
        <v/>
      </c>
      <c r="J16" s="29" t="str">
        <f t="shared" si="5"/>
        <v/>
      </c>
      <c r="K16" s="29" t="str">
        <f t="shared" si="0"/>
        <v/>
      </c>
      <c r="L16" s="29" t="str">
        <f t="shared" si="1"/>
        <v/>
      </c>
      <c r="M16" s="28"/>
      <c r="N16" s="29" t="str">
        <f t="shared" si="6"/>
        <v/>
      </c>
      <c r="O16" s="120" t="str">
        <f t="shared" si="7"/>
        <v/>
      </c>
      <c r="P16" s="29" t="str">
        <f t="shared" si="8"/>
        <v/>
      </c>
      <c r="Q16" s="116"/>
      <c r="R16" s="138" t="str">
        <f t="shared" si="9"/>
        <v/>
      </c>
    </row>
    <row r="17" spans="2:18" ht="28.5" customHeight="1">
      <c r="B17" s="87" t="s">
        <v>231</v>
      </c>
      <c r="C17" s="88"/>
      <c r="D17" s="28"/>
      <c r="E17" s="28"/>
      <c r="F17" s="29" t="str">
        <f t="shared" si="3"/>
        <v/>
      </c>
      <c r="G17" s="28"/>
      <c r="H17" s="28"/>
      <c r="I17" s="29" t="str">
        <f t="shared" si="4"/>
        <v/>
      </c>
      <c r="J17" s="29" t="str">
        <f t="shared" si="5"/>
        <v/>
      </c>
      <c r="K17" s="29" t="str">
        <f t="shared" si="0"/>
        <v/>
      </c>
      <c r="L17" s="29" t="str">
        <f t="shared" si="1"/>
        <v/>
      </c>
      <c r="M17" s="28"/>
      <c r="N17" s="29" t="str">
        <f t="shared" ref="N17:N26" si="10">IF(M17="","",ROUNDDOWN(J17-M17,-3))</f>
        <v/>
      </c>
      <c r="O17" s="120" t="str">
        <f t="shared" ref="O17:O26" si="11">IF(M17="","",ROUNDDOWN(L17-M17,-3))</f>
        <v/>
      </c>
      <c r="P17" s="29" t="str">
        <f t="shared" ref="P17:P26" si="12">IF(M17="","",ROUNDDOWN(N17/2,-3))</f>
        <v/>
      </c>
      <c r="Q17" s="116"/>
      <c r="R17" s="138" t="str">
        <f t="shared" si="9"/>
        <v/>
      </c>
    </row>
    <row r="18" spans="2:18" ht="28.5" customHeight="1">
      <c r="B18" s="87" t="s">
        <v>231</v>
      </c>
      <c r="C18" s="88"/>
      <c r="D18" s="28"/>
      <c r="E18" s="28"/>
      <c r="F18" s="29" t="str">
        <f t="shared" si="3"/>
        <v/>
      </c>
      <c r="G18" s="28"/>
      <c r="H18" s="28"/>
      <c r="I18" s="29" t="str">
        <f t="shared" si="4"/>
        <v/>
      </c>
      <c r="J18" s="29" t="str">
        <f t="shared" si="5"/>
        <v/>
      </c>
      <c r="K18" s="29" t="str">
        <f t="shared" si="0"/>
        <v/>
      </c>
      <c r="L18" s="29" t="str">
        <f t="shared" si="1"/>
        <v/>
      </c>
      <c r="M18" s="28"/>
      <c r="N18" s="29" t="str">
        <f t="shared" si="10"/>
        <v/>
      </c>
      <c r="O18" s="120" t="str">
        <f t="shared" si="11"/>
        <v/>
      </c>
      <c r="P18" s="29" t="str">
        <f t="shared" si="12"/>
        <v/>
      </c>
      <c r="Q18" s="116"/>
      <c r="R18" s="138" t="str">
        <f t="shared" si="9"/>
        <v/>
      </c>
    </row>
    <row r="19" spans="2:18" ht="28.5" customHeight="1">
      <c r="B19" s="87" t="s">
        <v>231</v>
      </c>
      <c r="C19" s="88"/>
      <c r="D19" s="28"/>
      <c r="E19" s="28"/>
      <c r="F19" s="29" t="str">
        <f t="shared" si="3"/>
        <v/>
      </c>
      <c r="G19" s="28"/>
      <c r="H19" s="28"/>
      <c r="I19" s="29" t="str">
        <f t="shared" si="4"/>
        <v/>
      </c>
      <c r="J19" s="29" t="str">
        <f t="shared" si="5"/>
        <v/>
      </c>
      <c r="K19" s="29" t="str">
        <f t="shared" si="0"/>
        <v/>
      </c>
      <c r="L19" s="29" t="str">
        <f t="shared" si="1"/>
        <v/>
      </c>
      <c r="M19" s="28"/>
      <c r="N19" s="29" t="str">
        <f t="shared" si="10"/>
        <v/>
      </c>
      <c r="O19" s="120" t="str">
        <f t="shared" si="11"/>
        <v/>
      </c>
      <c r="P19" s="29" t="str">
        <f t="shared" si="12"/>
        <v/>
      </c>
      <c r="Q19" s="116"/>
      <c r="R19" s="138" t="str">
        <f t="shared" si="9"/>
        <v/>
      </c>
    </row>
    <row r="20" spans="2:18" ht="28.5" customHeight="1">
      <c r="B20" s="87" t="s">
        <v>231</v>
      </c>
      <c r="C20" s="88"/>
      <c r="D20" s="28"/>
      <c r="E20" s="28"/>
      <c r="F20" s="29" t="str">
        <f t="shared" si="3"/>
        <v/>
      </c>
      <c r="G20" s="28"/>
      <c r="H20" s="28"/>
      <c r="I20" s="29" t="str">
        <f t="shared" si="4"/>
        <v/>
      </c>
      <c r="J20" s="29" t="str">
        <f t="shared" si="5"/>
        <v/>
      </c>
      <c r="K20" s="29" t="str">
        <f t="shared" si="0"/>
        <v/>
      </c>
      <c r="L20" s="29" t="str">
        <f t="shared" si="1"/>
        <v/>
      </c>
      <c r="M20" s="28"/>
      <c r="N20" s="29" t="str">
        <f t="shared" si="10"/>
        <v/>
      </c>
      <c r="O20" s="120" t="str">
        <f t="shared" si="11"/>
        <v/>
      </c>
      <c r="P20" s="29" t="str">
        <f t="shared" si="12"/>
        <v/>
      </c>
      <c r="Q20" s="116"/>
      <c r="R20" s="138" t="str">
        <f t="shared" si="9"/>
        <v/>
      </c>
    </row>
    <row r="21" spans="2:18" ht="28.5" customHeight="1">
      <c r="B21" s="87" t="s">
        <v>231</v>
      </c>
      <c r="C21" s="88"/>
      <c r="D21" s="28"/>
      <c r="E21" s="28"/>
      <c r="F21" s="29" t="str">
        <f t="shared" si="3"/>
        <v/>
      </c>
      <c r="G21" s="28"/>
      <c r="H21" s="28"/>
      <c r="I21" s="29" t="str">
        <f t="shared" si="4"/>
        <v/>
      </c>
      <c r="J21" s="29" t="str">
        <f t="shared" si="5"/>
        <v/>
      </c>
      <c r="K21" s="29" t="str">
        <f t="shared" si="0"/>
        <v/>
      </c>
      <c r="L21" s="29" t="str">
        <f t="shared" si="1"/>
        <v/>
      </c>
      <c r="M21" s="28"/>
      <c r="N21" s="29" t="str">
        <f t="shared" si="10"/>
        <v/>
      </c>
      <c r="O21" s="120" t="str">
        <f t="shared" si="11"/>
        <v/>
      </c>
      <c r="P21" s="29" t="str">
        <f t="shared" si="12"/>
        <v/>
      </c>
      <c r="Q21" s="116"/>
      <c r="R21" s="138" t="str">
        <f t="shared" si="9"/>
        <v/>
      </c>
    </row>
    <row r="22" spans="2:18" ht="28.5" customHeight="1">
      <c r="B22" s="87" t="s">
        <v>231</v>
      </c>
      <c r="C22" s="88"/>
      <c r="D22" s="28"/>
      <c r="E22" s="28"/>
      <c r="F22" s="29" t="str">
        <f t="shared" si="3"/>
        <v/>
      </c>
      <c r="G22" s="28"/>
      <c r="H22" s="28"/>
      <c r="I22" s="29" t="str">
        <f t="shared" si="4"/>
        <v/>
      </c>
      <c r="J22" s="29" t="str">
        <f t="shared" si="5"/>
        <v/>
      </c>
      <c r="K22" s="29" t="str">
        <f t="shared" si="0"/>
        <v/>
      </c>
      <c r="L22" s="29" t="str">
        <f t="shared" si="1"/>
        <v/>
      </c>
      <c r="M22" s="28"/>
      <c r="N22" s="29" t="str">
        <f t="shared" si="10"/>
        <v/>
      </c>
      <c r="O22" s="120" t="str">
        <f t="shared" si="11"/>
        <v/>
      </c>
      <c r="P22" s="29" t="str">
        <f t="shared" si="12"/>
        <v/>
      </c>
      <c r="Q22" s="116"/>
      <c r="R22" s="138" t="str">
        <f t="shared" si="9"/>
        <v/>
      </c>
    </row>
    <row r="23" spans="2:18" ht="28.5" customHeight="1">
      <c r="B23" s="87" t="s">
        <v>231</v>
      </c>
      <c r="C23" s="88"/>
      <c r="D23" s="28"/>
      <c r="E23" s="28"/>
      <c r="F23" s="29" t="str">
        <f t="shared" si="3"/>
        <v/>
      </c>
      <c r="G23" s="28"/>
      <c r="H23" s="28"/>
      <c r="I23" s="29" t="str">
        <f t="shared" si="4"/>
        <v/>
      </c>
      <c r="J23" s="29" t="str">
        <f t="shared" si="5"/>
        <v/>
      </c>
      <c r="K23" s="29" t="str">
        <f t="shared" si="0"/>
        <v/>
      </c>
      <c r="L23" s="29" t="str">
        <f t="shared" si="1"/>
        <v/>
      </c>
      <c r="M23" s="28"/>
      <c r="N23" s="29" t="str">
        <f t="shared" si="10"/>
        <v/>
      </c>
      <c r="O23" s="120" t="str">
        <f t="shared" si="11"/>
        <v/>
      </c>
      <c r="P23" s="29" t="str">
        <f t="shared" si="12"/>
        <v/>
      </c>
      <c r="Q23" s="116"/>
      <c r="R23" s="138" t="str">
        <f t="shared" si="9"/>
        <v/>
      </c>
    </row>
    <row r="24" spans="2:18" ht="28.5" customHeight="1">
      <c r="B24" s="87" t="s">
        <v>231</v>
      </c>
      <c r="C24" s="88"/>
      <c r="D24" s="28"/>
      <c r="E24" s="28"/>
      <c r="F24" s="29" t="str">
        <f t="shared" si="3"/>
        <v/>
      </c>
      <c r="G24" s="28"/>
      <c r="H24" s="28"/>
      <c r="I24" s="29" t="str">
        <f t="shared" si="4"/>
        <v/>
      </c>
      <c r="J24" s="29" t="str">
        <f t="shared" si="5"/>
        <v/>
      </c>
      <c r="K24" s="29" t="str">
        <f t="shared" si="0"/>
        <v/>
      </c>
      <c r="L24" s="29" t="str">
        <f t="shared" si="1"/>
        <v/>
      </c>
      <c r="M24" s="28"/>
      <c r="N24" s="29" t="str">
        <f t="shared" si="10"/>
        <v/>
      </c>
      <c r="O24" s="120" t="str">
        <f t="shared" si="11"/>
        <v/>
      </c>
      <c r="P24" s="29" t="str">
        <f t="shared" si="12"/>
        <v/>
      </c>
      <c r="Q24" s="116"/>
      <c r="R24" s="138" t="str">
        <f t="shared" si="9"/>
        <v/>
      </c>
    </row>
    <row r="25" spans="2:18" ht="28.5" customHeight="1">
      <c r="B25" s="87" t="s">
        <v>231</v>
      </c>
      <c r="C25" s="88"/>
      <c r="D25" s="28"/>
      <c r="E25" s="28"/>
      <c r="F25" s="29" t="str">
        <f t="shared" si="3"/>
        <v/>
      </c>
      <c r="G25" s="78"/>
      <c r="H25" s="28"/>
      <c r="I25" s="29" t="str">
        <f t="shared" si="4"/>
        <v/>
      </c>
      <c r="J25" s="29" t="str">
        <f t="shared" si="5"/>
        <v/>
      </c>
      <c r="K25" s="29" t="str">
        <f t="shared" si="0"/>
        <v/>
      </c>
      <c r="L25" s="29" t="str">
        <f t="shared" si="1"/>
        <v/>
      </c>
      <c r="M25" s="28"/>
      <c r="N25" s="29" t="str">
        <f t="shared" si="10"/>
        <v/>
      </c>
      <c r="O25" s="120" t="str">
        <f t="shared" si="11"/>
        <v/>
      </c>
      <c r="P25" s="29" t="str">
        <f t="shared" si="12"/>
        <v/>
      </c>
      <c r="Q25" s="116"/>
      <c r="R25" s="138" t="str">
        <f t="shared" si="9"/>
        <v/>
      </c>
    </row>
    <row r="26" spans="2:18" ht="28.5" customHeight="1" thickBot="1">
      <c r="B26" s="87" t="s">
        <v>231</v>
      </c>
      <c r="C26" s="88"/>
      <c r="D26" s="28"/>
      <c r="E26" s="28"/>
      <c r="F26" s="29" t="str">
        <f t="shared" si="3"/>
        <v/>
      </c>
      <c r="G26" s="28"/>
      <c r="H26" s="28"/>
      <c r="I26" s="29" t="str">
        <f t="shared" si="4"/>
        <v/>
      </c>
      <c r="J26" s="29" t="str">
        <f t="shared" si="5"/>
        <v/>
      </c>
      <c r="K26" s="29" t="str">
        <f t="shared" si="0"/>
        <v/>
      </c>
      <c r="L26" s="29" t="str">
        <f t="shared" si="1"/>
        <v/>
      </c>
      <c r="M26" s="28"/>
      <c r="N26" s="29" t="str">
        <f t="shared" si="10"/>
        <v/>
      </c>
      <c r="O26" s="120" t="str">
        <f t="shared" si="11"/>
        <v/>
      </c>
      <c r="P26" s="29" t="str">
        <f t="shared" si="12"/>
        <v/>
      </c>
      <c r="Q26" s="117"/>
      <c r="R26" s="139" t="str">
        <f t="shared" si="9"/>
        <v/>
      </c>
    </row>
    <row r="27" spans="2:18" ht="28.5" customHeight="1" thickTop="1" thickBot="1">
      <c r="B27" s="36" t="s">
        <v>152</v>
      </c>
      <c r="C27" s="101"/>
      <c r="D27" s="38">
        <f>IF(D11="","",SUBTOTAL(109,D11:D26))</f>
        <v>16100000</v>
      </c>
      <c r="E27" s="38">
        <f t="shared" ref="E27:R27" si="13">IF(E11="","",SUBTOTAL(109,E11:E26))</f>
        <v>0</v>
      </c>
      <c r="F27" s="38">
        <f t="shared" si="13"/>
        <v>16100000</v>
      </c>
      <c r="G27" s="38">
        <f t="shared" si="13"/>
        <v>16100000</v>
      </c>
      <c r="H27" s="38">
        <f t="shared" si="13"/>
        <v>27586400</v>
      </c>
      <c r="I27" s="38">
        <f t="shared" si="13"/>
        <v>13956400</v>
      </c>
      <c r="J27" s="38">
        <f t="shared" si="13"/>
        <v>13956000</v>
      </c>
      <c r="K27" s="38">
        <f t="shared" si="13"/>
        <v>13956000</v>
      </c>
      <c r="L27" s="38">
        <f t="shared" si="13"/>
        <v>6977000</v>
      </c>
      <c r="M27" s="38">
        <f t="shared" si="13"/>
        <v>0</v>
      </c>
      <c r="N27" s="38">
        <f t="shared" si="13"/>
        <v>13956000</v>
      </c>
      <c r="O27" s="38">
        <f t="shared" si="13"/>
        <v>6977000</v>
      </c>
      <c r="P27" s="38">
        <f t="shared" si="13"/>
        <v>6977000</v>
      </c>
      <c r="Q27" s="38" t="str">
        <f t="shared" si="13"/>
        <v/>
      </c>
      <c r="R27" s="38" t="str">
        <f t="shared" si="13"/>
        <v/>
      </c>
    </row>
    <row r="28" spans="2:18" ht="13">
      <c r="B28" s="90" t="s">
        <v>153</v>
      </c>
      <c r="R28" s="61"/>
    </row>
    <row r="29" spans="2:18" ht="13">
      <c r="B29" s="91" t="s">
        <v>154</v>
      </c>
    </row>
    <row r="30" spans="2:18" ht="13">
      <c r="B30" s="91"/>
    </row>
    <row r="31" spans="2:18" ht="13"/>
    <row r="32" spans="2:18"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row r="59" ht="13"/>
    <row r="60" ht="13"/>
    <row r="61" ht="13"/>
    <row r="62" ht="13"/>
  </sheetData>
  <mergeCells count="4">
    <mergeCell ref="B4:B7"/>
    <mergeCell ref="C4:C7"/>
    <mergeCell ref="E2:Q2"/>
    <mergeCell ref="P3:R3"/>
  </mergeCells>
  <phoneticPr fontId="2"/>
  <dataValidations count="3">
    <dataValidation type="list" allowBlank="1" showInputMessage="1" showErrorMessage="1" sqref="C11:C26" xr:uid="{FD147007-A20B-4463-9109-14016BCD9D53}">
      <formula1>$S$10:$S$13</formula1>
    </dataValidation>
    <dataValidation type="list" allowBlank="1" showInputMessage="1" showErrorMessage="1" sqref="B10" xr:uid="{3456ED97-7ABD-4E5D-B44A-BE8AA7DB9FFC}">
      <formula1>"（２１）新興感染症対応力強化（協定締結医療機関設備整備）"</formula1>
    </dataValidation>
    <dataValidation type="list" allowBlank="1" showInputMessage="1" showErrorMessage="1" sqref="B11:B26" xr:uid="{D6B09553-91B2-4D43-BE49-D3D5C0F43AF0}">
      <formula1>"新興感染症対応力強化（協定締結医療機関設備整備）"</formula1>
    </dataValidation>
  </dataValidations>
  <printOptions horizontalCentered="1"/>
  <pageMargins left="0.59055118110236227" right="0.59055118110236227" top="0.59055118110236227" bottom="0.59055118110236227" header="0.39370078740157483" footer="0.39370078740157483"/>
  <pageSetup paperSize="9" scale="52" orientation="landscape"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3:I31"/>
  <sheetViews>
    <sheetView view="pageBreakPreview" zoomScaleNormal="70" zoomScaleSheetLayoutView="100" zoomScalePageLayoutView="70" workbookViewId="0">
      <pane xSplit="2" ySplit="11" topLeftCell="C12" activePane="bottomRight" state="frozen"/>
      <selection activeCell="S9" sqref="S9"/>
      <selection pane="topRight" activeCell="S9" sqref="S9"/>
      <selection pane="bottomLeft" activeCell="S9" sqref="S9"/>
      <selection pane="bottomRight" activeCell="B1" sqref="B1"/>
    </sheetView>
  </sheetViews>
  <sheetFormatPr defaultColWidth="9" defaultRowHeight="13"/>
  <cols>
    <col min="1" max="1" width="1.36328125" style="5" customWidth="1"/>
    <col min="2" max="2" width="24.7265625" style="5" customWidth="1"/>
    <col min="3" max="9" width="13" style="5" customWidth="1"/>
    <col min="10" max="10" width="1.36328125" style="5" customWidth="1"/>
    <col min="11" max="16384" width="9" style="5"/>
  </cols>
  <sheetData>
    <row r="3" spans="2:9">
      <c r="B3" s="5" t="s">
        <v>202</v>
      </c>
      <c r="C3" s="169" t="s">
        <v>30</v>
      </c>
      <c r="D3" s="169"/>
      <c r="E3" s="169"/>
      <c r="F3" s="169"/>
      <c r="G3" s="169"/>
    </row>
    <row r="5" spans="2:9" ht="17.25" customHeight="1">
      <c r="B5" s="69" t="s">
        <v>60</v>
      </c>
      <c r="C5" s="186" t="str">
        <f>IF('様式２－２'!E7="","",'様式２－２'!E7)</f>
        <v>医療法人○○会□□クリニック</v>
      </c>
      <c r="D5" s="186"/>
      <c r="E5" s="186"/>
      <c r="F5" s="186"/>
      <c r="G5" s="186"/>
      <c r="H5" s="186"/>
      <c r="I5" s="186"/>
    </row>
    <row r="6" spans="2:9" ht="17.25" customHeight="1">
      <c r="B6" s="69" t="s">
        <v>61</v>
      </c>
      <c r="C6" s="200" t="s">
        <v>279</v>
      </c>
      <c r="D6" s="200"/>
      <c r="E6" s="200"/>
      <c r="F6" s="200"/>
      <c r="G6" s="200"/>
      <c r="H6" s="200"/>
      <c r="I6" s="200"/>
    </row>
    <row r="7" spans="2:9" ht="17.25" customHeight="1">
      <c r="B7" s="69" t="s">
        <v>62</v>
      </c>
      <c r="C7" s="69"/>
      <c r="D7" s="69"/>
      <c r="E7" s="170" t="s">
        <v>166</v>
      </c>
      <c r="F7" s="170"/>
      <c r="G7" s="170"/>
      <c r="H7" s="170"/>
      <c r="I7" s="170"/>
    </row>
    <row r="8" spans="2:9" ht="17.25" customHeight="1">
      <c r="B8" s="69" t="s">
        <v>63</v>
      </c>
      <c r="C8" s="69"/>
      <c r="D8" s="69"/>
      <c r="E8" s="69"/>
      <c r="F8" s="69"/>
      <c r="G8" s="69"/>
      <c r="H8" s="69"/>
      <c r="I8" s="69"/>
    </row>
    <row r="9" spans="2:9" ht="7.5" customHeight="1" thickBot="1"/>
    <row r="10" spans="2:9">
      <c r="B10" s="41" t="s">
        <v>19</v>
      </c>
      <c r="C10" s="42" t="s">
        <v>20</v>
      </c>
      <c r="D10" s="42" t="s">
        <v>21</v>
      </c>
      <c r="E10" s="42" t="s">
        <v>22</v>
      </c>
      <c r="F10" s="43" t="s">
        <v>23</v>
      </c>
      <c r="G10" s="43" t="s">
        <v>24</v>
      </c>
      <c r="H10" s="42" t="s">
        <v>25</v>
      </c>
      <c r="I10" s="44" t="s">
        <v>0</v>
      </c>
    </row>
    <row r="11" spans="2:9">
      <c r="B11" s="22" t="s">
        <v>26</v>
      </c>
      <c r="C11" s="62"/>
      <c r="D11" s="62"/>
      <c r="E11" s="62"/>
      <c r="F11" s="63" t="s">
        <v>33</v>
      </c>
      <c r="G11" s="47" t="s">
        <v>33</v>
      </c>
      <c r="H11" s="62"/>
      <c r="I11" s="64"/>
    </row>
    <row r="12" spans="2:9">
      <c r="B12" s="123" t="s">
        <v>148</v>
      </c>
      <c r="C12" s="122" t="s">
        <v>280</v>
      </c>
      <c r="D12" s="122" t="s">
        <v>281</v>
      </c>
      <c r="E12" s="122">
        <v>1</v>
      </c>
      <c r="F12" s="124">
        <v>8000000</v>
      </c>
      <c r="G12" s="50">
        <f>F12*E12</f>
        <v>8000000</v>
      </c>
      <c r="H12" s="125" t="s">
        <v>283</v>
      </c>
      <c r="I12" s="10"/>
    </row>
    <row r="13" spans="2:9">
      <c r="B13" s="123" t="s">
        <v>149</v>
      </c>
      <c r="C13" s="122" t="s">
        <v>282</v>
      </c>
      <c r="D13" s="122" t="s">
        <v>281</v>
      </c>
      <c r="E13" s="122">
        <v>1</v>
      </c>
      <c r="F13" s="124">
        <v>5000000</v>
      </c>
      <c r="G13" s="50">
        <f t="shared" ref="G13:G18" si="0">F13*E13</f>
        <v>5000000</v>
      </c>
      <c r="H13" s="125" t="s">
        <v>284</v>
      </c>
      <c r="I13" s="10"/>
    </row>
    <row r="14" spans="2:9">
      <c r="B14" s="123" t="s">
        <v>150</v>
      </c>
      <c r="C14" s="122" t="s">
        <v>280</v>
      </c>
      <c r="D14" s="122" t="s">
        <v>281</v>
      </c>
      <c r="E14" s="122">
        <v>1</v>
      </c>
      <c r="F14" s="124">
        <v>100000</v>
      </c>
      <c r="G14" s="50">
        <f t="shared" si="0"/>
        <v>100000</v>
      </c>
      <c r="H14" s="125" t="s">
        <v>284</v>
      </c>
      <c r="I14" s="10"/>
    </row>
    <row r="15" spans="2:9">
      <c r="B15" s="123" t="s">
        <v>151</v>
      </c>
      <c r="C15" s="122" t="s">
        <v>280</v>
      </c>
      <c r="D15" s="122" t="s">
        <v>281</v>
      </c>
      <c r="E15" s="122">
        <v>1</v>
      </c>
      <c r="F15" s="124">
        <v>3000000</v>
      </c>
      <c r="G15" s="50">
        <f t="shared" si="0"/>
        <v>3000000</v>
      </c>
      <c r="H15" s="122" t="s">
        <v>285</v>
      </c>
      <c r="I15" s="10"/>
    </row>
    <row r="16" spans="2:9">
      <c r="B16" s="11"/>
      <c r="C16" s="9"/>
      <c r="D16" s="9"/>
      <c r="E16" s="28"/>
      <c r="F16" s="49"/>
      <c r="G16" s="50">
        <f t="shared" si="0"/>
        <v>0</v>
      </c>
      <c r="H16" s="28"/>
      <c r="I16" s="10"/>
    </row>
    <row r="17" spans="1:9">
      <c r="B17" s="11"/>
      <c r="C17" s="9"/>
      <c r="D17" s="9"/>
      <c r="E17" s="28"/>
      <c r="F17" s="49"/>
      <c r="G17" s="50">
        <f t="shared" si="0"/>
        <v>0</v>
      </c>
      <c r="H17" s="9"/>
      <c r="I17" s="10"/>
    </row>
    <row r="18" spans="1:9">
      <c r="B18" s="11"/>
      <c r="C18" s="9"/>
      <c r="D18" s="9"/>
      <c r="E18" s="28"/>
      <c r="F18" s="49"/>
      <c r="G18" s="50">
        <f t="shared" si="0"/>
        <v>0</v>
      </c>
      <c r="H18" s="9"/>
      <c r="I18" s="10"/>
    </row>
    <row r="19" spans="1:9">
      <c r="B19" s="166" t="s">
        <v>17</v>
      </c>
      <c r="C19" s="178" t="s">
        <v>28</v>
      </c>
      <c r="D19" s="178" t="s">
        <v>28</v>
      </c>
      <c r="E19" s="178" t="s">
        <v>28</v>
      </c>
      <c r="F19" s="182" t="s">
        <v>28</v>
      </c>
      <c r="G19" s="153">
        <f>SUM(G12:G18)</f>
        <v>16100000</v>
      </c>
      <c r="H19" s="178" t="s">
        <v>28</v>
      </c>
      <c r="I19" s="180" t="s">
        <v>28</v>
      </c>
    </row>
    <row r="20" spans="1:9">
      <c r="B20" s="167"/>
      <c r="C20" s="151"/>
      <c r="D20" s="151"/>
      <c r="E20" s="151"/>
      <c r="F20" s="183"/>
      <c r="G20" s="163"/>
      <c r="H20" s="151"/>
      <c r="I20" s="181"/>
    </row>
    <row r="21" spans="1:9">
      <c r="B21" s="22" t="s">
        <v>27</v>
      </c>
      <c r="C21" s="62"/>
      <c r="D21" s="62"/>
      <c r="E21" s="62"/>
      <c r="F21" s="65" t="s">
        <v>36</v>
      </c>
      <c r="G21" s="52" t="s">
        <v>33</v>
      </c>
      <c r="H21" s="62"/>
      <c r="I21" s="64"/>
    </row>
    <row r="22" spans="1:9">
      <c r="B22" s="11"/>
      <c r="C22" s="9"/>
      <c r="D22" s="9"/>
      <c r="E22" s="28"/>
      <c r="F22" s="49"/>
      <c r="G22" s="50">
        <f>F22*E22</f>
        <v>0</v>
      </c>
      <c r="H22" s="9"/>
      <c r="I22" s="10"/>
    </row>
    <row r="23" spans="1:9">
      <c r="B23" s="11"/>
      <c r="C23" s="9"/>
      <c r="D23" s="9"/>
      <c r="E23" s="28"/>
      <c r="F23" s="49"/>
      <c r="G23" s="50">
        <f>F23*E23</f>
        <v>0</v>
      </c>
      <c r="H23" s="9"/>
      <c r="I23" s="10"/>
    </row>
    <row r="24" spans="1:9">
      <c r="B24" s="11"/>
      <c r="C24" s="9"/>
      <c r="D24" s="9"/>
      <c r="E24" s="28"/>
      <c r="F24" s="49"/>
      <c r="G24" s="50">
        <f>F24*E24</f>
        <v>0</v>
      </c>
      <c r="H24" s="9"/>
      <c r="I24" s="10"/>
    </row>
    <row r="25" spans="1:9">
      <c r="B25" s="11"/>
      <c r="C25" s="9"/>
      <c r="D25" s="9"/>
      <c r="E25" s="28"/>
      <c r="F25" s="77"/>
      <c r="G25" s="50">
        <f>F25*E25</f>
        <v>0</v>
      </c>
      <c r="H25" s="9"/>
      <c r="I25" s="10"/>
    </row>
    <row r="26" spans="1:9">
      <c r="B26" s="11"/>
      <c r="C26" s="9"/>
      <c r="D26" s="9"/>
      <c r="E26" s="28"/>
      <c r="F26" s="49"/>
      <c r="G26" s="50">
        <f>F26*E26</f>
        <v>0</v>
      </c>
      <c r="H26" s="9"/>
      <c r="I26" s="10"/>
    </row>
    <row r="27" spans="1:9">
      <c r="A27" s="8"/>
      <c r="B27" s="166" t="s">
        <v>17</v>
      </c>
      <c r="C27" s="178" t="s">
        <v>28</v>
      </c>
      <c r="D27" s="178" t="s">
        <v>28</v>
      </c>
      <c r="E27" s="178" t="s">
        <v>28</v>
      </c>
      <c r="F27" s="182" t="s">
        <v>28</v>
      </c>
      <c r="G27" s="153">
        <f>SUM(G22:G26)</f>
        <v>0</v>
      </c>
      <c r="H27" s="178" t="s">
        <v>28</v>
      </c>
      <c r="I27" s="180" t="s">
        <v>28</v>
      </c>
    </row>
    <row r="28" spans="1:9">
      <c r="A28" s="8"/>
      <c r="B28" s="167"/>
      <c r="C28" s="151"/>
      <c r="D28" s="151"/>
      <c r="E28" s="151"/>
      <c r="F28" s="183"/>
      <c r="G28" s="163"/>
      <c r="H28" s="151"/>
      <c r="I28" s="181"/>
    </row>
    <row r="29" spans="1:9">
      <c r="B29" s="159" t="s">
        <v>18</v>
      </c>
      <c r="C29" s="178" t="s">
        <v>28</v>
      </c>
      <c r="D29" s="178" t="s">
        <v>28</v>
      </c>
      <c r="E29" s="178" t="s">
        <v>28</v>
      </c>
      <c r="F29" s="182" t="s">
        <v>28</v>
      </c>
      <c r="G29" s="153">
        <f>SUM(G19,G27)</f>
        <v>16100000</v>
      </c>
      <c r="H29" s="178" t="s">
        <v>28</v>
      </c>
      <c r="I29" s="180" t="s">
        <v>28</v>
      </c>
    </row>
    <row r="30" spans="1:9" ht="13.5" thickBot="1">
      <c r="B30" s="160"/>
      <c r="C30" s="179"/>
      <c r="D30" s="179"/>
      <c r="E30" s="179"/>
      <c r="F30" s="184"/>
      <c r="G30" s="154"/>
      <c r="H30" s="179"/>
      <c r="I30" s="185"/>
    </row>
    <row r="31" spans="1:9" ht="7.5" customHeight="1">
      <c r="B31" s="53"/>
    </row>
  </sheetData>
  <mergeCells count="28">
    <mergeCell ref="C3:G3"/>
    <mergeCell ref="H19:H20"/>
    <mergeCell ref="E19:E20"/>
    <mergeCell ref="D27:D28"/>
    <mergeCell ref="E27:E28"/>
    <mergeCell ref="G27:G28"/>
    <mergeCell ref="H27:H28"/>
    <mergeCell ref="G19:G20"/>
    <mergeCell ref="C5:I5"/>
    <mergeCell ref="C6:I6"/>
    <mergeCell ref="E7:I7"/>
    <mergeCell ref="B29:B30"/>
    <mergeCell ref="B19:B20"/>
    <mergeCell ref="D19:D20"/>
    <mergeCell ref="B27:B28"/>
    <mergeCell ref="C29:C30"/>
    <mergeCell ref="H29:H30"/>
    <mergeCell ref="I19:I20"/>
    <mergeCell ref="E29:E30"/>
    <mergeCell ref="F19:F20"/>
    <mergeCell ref="C19:C20"/>
    <mergeCell ref="C27:C28"/>
    <mergeCell ref="D29:D30"/>
    <mergeCell ref="F27:F28"/>
    <mergeCell ref="I27:I28"/>
    <mergeCell ref="F29:F30"/>
    <mergeCell ref="G29:G30"/>
    <mergeCell ref="I29:I30"/>
  </mergeCells>
  <phoneticPr fontId="2"/>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63"/>
  <sheetViews>
    <sheetView view="pageBreakPreview" zoomScale="75" zoomScaleNormal="100" zoomScaleSheetLayoutView="75" workbookViewId="0">
      <pane xSplit="2" ySplit="9" topLeftCell="C10" activePane="bottomRight" state="frozen"/>
      <selection activeCell="S9" sqref="S9"/>
      <selection pane="topRight" activeCell="S9" sqref="S9"/>
      <selection pane="bottomLeft" activeCell="S9" sqref="S9"/>
      <selection pane="bottomRight" activeCell="R19" sqref="R19"/>
    </sheetView>
  </sheetViews>
  <sheetFormatPr defaultColWidth="9" defaultRowHeight="20.149999999999999" customHeight="1"/>
  <cols>
    <col min="1" max="1" width="1.36328125" style="5" customWidth="1"/>
    <col min="2" max="2" width="23.08984375" style="5" customWidth="1"/>
    <col min="3" max="14" width="13.90625" style="5" customWidth="1"/>
    <col min="15" max="16384" width="9" style="5"/>
  </cols>
  <sheetData>
    <row r="1" spans="2:14" ht="13">
      <c r="B1" s="5" t="s">
        <v>1</v>
      </c>
    </row>
    <row r="2" spans="2:14" ht="22.5" customHeight="1">
      <c r="D2" s="176" t="s">
        <v>29</v>
      </c>
      <c r="E2" s="176"/>
      <c r="F2" s="176"/>
      <c r="G2" s="176"/>
      <c r="H2" s="176"/>
      <c r="I2" s="176"/>
      <c r="J2" s="176"/>
      <c r="K2" s="176"/>
    </row>
    <row r="3" spans="2:14" ht="19.5" customHeight="1" thickBot="1">
      <c r="I3" s="12"/>
      <c r="J3" s="12"/>
      <c r="K3" s="174" t="s">
        <v>64</v>
      </c>
      <c r="L3" s="174"/>
      <c r="M3" s="174"/>
      <c r="N3" s="174"/>
    </row>
    <row r="4" spans="2:14" ht="13">
      <c r="B4" s="173" t="s">
        <v>3</v>
      </c>
      <c r="C4" s="6" t="s">
        <v>49</v>
      </c>
      <c r="D4" s="6" t="s">
        <v>50</v>
      </c>
      <c r="E4" s="6" t="s">
        <v>51</v>
      </c>
      <c r="F4" s="6" t="s">
        <v>52</v>
      </c>
      <c r="G4" s="6" t="s">
        <v>53</v>
      </c>
      <c r="H4" s="6" t="s">
        <v>54</v>
      </c>
      <c r="I4" s="6" t="s">
        <v>55</v>
      </c>
      <c r="J4" s="6" t="s">
        <v>56</v>
      </c>
      <c r="K4" s="6" t="s">
        <v>57</v>
      </c>
      <c r="L4" s="6" t="s">
        <v>77</v>
      </c>
      <c r="M4" s="6" t="s">
        <v>78</v>
      </c>
      <c r="N4" s="80" t="s">
        <v>79</v>
      </c>
    </row>
    <row r="5" spans="2:14" ht="13.5" customHeight="1">
      <c r="B5" s="159"/>
      <c r="C5" s="54" t="s">
        <v>4</v>
      </c>
      <c r="D5" s="15" t="s">
        <v>5</v>
      </c>
      <c r="E5" s="15" t="s">
        <v>6</v>
      </c>
      <c r="F5" s="15" t="s">
        <v>7</v>
      </c>
      <c r="G5" s="15" t="s">
        <v>8</v>
      </c>
      <c r="H5" s="15" t="s">
        <v>9</v>
      </c>
      <c r="I5" s="15" t="s">
        <v>10</v>
      </c>
      <c r="J5" s="15" t="s">
        <v>11</v>
      </c>
      <c r="K5" s="15" t="s">
        <v>11</v>
      </c>
      <c r="L5" s="15" t="s">
        <v>11</v>
      </c>
      <c r="M5" s="15" t="s">
        <v>11</v>
      </c>
      <c r="N5" s="55" t="s">
        <v>48</v>
      </c>
    </row>
    <row r="6" spans="2:14" ht="13.5" customHeight="1">
      <c r="B6" s="159"/>
      <c r="C6" s="54"/>
      <c r="D6" s="15" t="s">
        <v>37</v>
      </c>
      <c r="E6" s="15"/>
      <c r="F6" s="15" t="s">
        <v>38</v>
      </c>
      <c r="G6" s="15"/>
      <c r="H6" s="15"/>
      <c r="I6" s="15" t="s">
        <v>39</v>
      </c>
      <c r="J6" s="15" t="s">
        <v>40</v>
      </c>
      <c r="K6" s="15" t="s">
        <v>41</v>
      </c>
      <c r="L6" s="15" t="s">
        <v>42</v>
      </c>
      <c r="M6" s="15" t="s">
        <v>44</v>
      </c>
      <c r="N6" s="55" t="s">
        <v>46</v>
      </c>
    </row>
    <row r="7" spans="2:14" ht="13">
      <c r="B7" s="167"/>
      <c r="C7" s="76"/>
      <c r="D7" s="17"/>
      <c r="E7" s="17" t="s">
        <v>58</v>
      </c>
      <c r="F7" s="17"/>
      <c r="G7" s="17"/>
      <c r="H7" s="17"/>
      <c r="I7" s="17"/>
      <c r="J7" s="17"/>
      <c r="K7" s="17"/>
      <c r="L7" s="17" t="s">
        <v>43</v>
      </c>
      <c r="M7" s="17" t="s">
        <v>45</v>
      </c>
      <c r="N7" s="56" t="s">
        <v>47</v>
      </c>
    </row>
    <row r="8" spans="2:14" ht="6" customHeight="1">
      <c r="B8" s="75"/>
      <c r="C8" s="20"/>
      <c r="D8" s="20"/>
      <c r="E8" s="20"/>
      <c r="F8" s="20"/>
      <c r="G8" s="20"/>
      <c r="H8" s="20"/>
      <c r="I8" s="20"/>
      <c r="J8" s="20"/>
      <c r="K8" s="20"/>
      <c r="L8" s="20"/>
      <c r="M8" s="20"/>
      <c r="N8" s="57"/>
    </row>
    <row r="9" spans="2:14" ht="13">
      <c r="B9" s="22"/>
      <c r="C9" s="7" t="s">
        <v>34</v>
      </c>
      <c r="D9" s="7" t="s">
        <v>34</v>
      </c>
      <c r="E9" s="7" t="s">
        <v>34</v>
      </c>
      <c r="F9" s="7" t="s">
        <v>34</v>
      </c>
      <c r="G9" s="7" t="s">
        <v>35</v>
      </c>
      <c r="H9" s="7" t="s">
        <v>33</v>
      </c>
      <c r="I9" s="7" t="s">
        <v>34</v>
      </c>
      <c r="J9" s="7" t="s">
        <v>34</v>
      </c>
      <c r="K9" s="7" t="s">
        <v>34</v>
      </c>
      <c r="L9" s="7" t="s">
        <v>34</v>
      </c>
      <c r="M9" s="7" t="s">
        <v>34</v>
      </c>
      <c r="N9" s="58" t="s">
        <v>34</v>
      </c>
    </row>
    <row r="10" spans="2:14" ht="23.25" customHeight="1">
      <c r="B10" s="105" t="str">
        <f>'様式２－２　別紙１'!B10</f>
        <v>（２１）新興感染症対応力強化（協定締結医療機関設備整備）</v>
      </c>
      <c r="C10" s="83">
        <f>'様式２－２　別紙１'!D10</f>
        <v>0</v>
      </c>
      <c r="D10" s="28">
        <f>'様式２－２　別紙１'!E10</f>
        <v>0</v>
      </c>
      <c r="E10" s="29">
        <f>C10-D10</f>
        <v>0</v>
      </c>
      <c r="F10" s="28">
        <f>'様式２－２　別紙１'!G10</f>
        <v>0</v>
      </c>
      <c r="G10" s="28">
        <f>'様式２－２　別紙１'!H10</f>
        <v>0</v>
      </c>
      <c r="H10" s="29">
        <f>MIN(F10,G10)</f>
        <v>0</v>
      </c>
      <c r="I10" s="28">
        <f>ROUNDDOWN(H10,-3)</f>
        <v>0</v>
      </c>
      <c r="J10" s="28">
        <f>MIN(E10,H10,I10)</f>
        <v>0</v>
      </c>
      <c r="K10" s="28">
        <f>ROUNDDOWN(J10/2,-3)</f>
        <v>0</v>
      </c>
      <c r="L10" s="106"/>
      <c r="M10" s="28"/>
      <c r="N10" s="59">
        <f>M10-K10</f>
        <v>0</v>
      </c>
    </row>
    <row r="11" spans="2:14" ht="28.5" customHeight="1">
      <c r="B11" s="105" t="str">
        <f>'様式２－２　別紙１'!B11</f>
        <v>新興感染症対応力強化（協定締結医療機関設備整備）</v>
      </c>
      <c r="C11" s="83">
        <f>'様式２－２　別紙１'!D11</f>
        <v>8000000</v>
      </c>
      <c r="D11" s="28">
        <f>'様式２－２　別紙１'!E11</f>
        <v>0</v>
      </c>
      <c r="E11" s="29">
        <f t="shared" ref="E11:E26" si="0">C11-D11</f>
        <v>8000000</v>
      </c>
      <c r="F11" s="28">
        <f>'様式２－２　別紙１'!G11</f>
        <v>8000000</v>
      </c>
      <c r="G11" s="28">
        <f>'様式２－２　別紙１'!H11</f>
        <v>17280000</v>
      </c>
      <c r="H11" s="29">
        <f t="shared" ref="H11:H26" si="1">MIN(F11,G11)</f>
        <v>8000000</v>
      </c>
      <c r="I11" s="28">
        <f t="shared" ref="I11:I12" si="2">ROUNDDOWN(H11,-3)</f>
        <v>8000000</v>
      </c>
      <c r="J11" s="28">
        <f t="shared" ref="J11:J12" si="3">MIN(E11,H11,I11)</f>
        <v>8000000</v>
      </c>
      <c r="K11" s="28">
        <f t="shared" ref="K11:K12" si="4">ROUNDDOWN(J11/2,-3)</f>
        <v>4000000</v>
      </c>
      <c r="L11" s="28"/>
      <c r="M11" s="28"/>
      <c r="N11" s="59">
        <f t="shared" ref="N11:N26" si="5">M11-K11</f>
        <v>-4000000</v>
      </c>
    </row>
    <row r="12" spans="2:14" ht="28.5" customHeight="1">
      <c r="B12" s="105" t="str">
        <f>'様式２－２　別紙１'!B12</f>
        <v>新興感染症対応力強化（協定締結医療機関設備整備）</v>
      </c>
      <c r="C12" s="83">
        <f>'様式２－２　別紙１'!D12</f>
        <v>5000000</v>
      </c>
      <c r="D12" s="28">
        <f>'様式２－２　別紙１'!E12</f>
        <v>0</v>
      </c>
      <c r="E12" s="29">
        <f t="shared" si="0"/>
        <v>5000000</v>
      </c>
      <c r="F12" s="28">
        <f>'様式２－２　別紙１'!G12</f>
        <v>5000000</v>
      </c>
      <c r="G12" s="28">
        <f>'様式２－２　別紙１'!H12</f>
        <v>9350000</v>
      </c>
      <c r="H12" s="29">
        <f t="shared" si="1"/>
        <v>5000000</v>
      </c>
      <c r="I12" s="28">
        <f t="shared" si="2"/>
        <v>5000000</v>
      </c>
      <c r="J12" s="28">
        <f t="shared" si="3"/>
        <v>5000000</v>
      </c>
      <c r="K12" s="28">
        <f t="shared" si="4"/>
        <v>2500000</v>
      </c>
      <c r="L12" s="28"/>
      <c r="M12" s="28"/>
      <c r="N12" s="59">
        <f t="shared" si="5"/>
        <v>-2500000</v>
      </c>
    </row>
    <row r="13" spans="2:14" ht="28.5" customHeight="1">
      <c r="B13" s="33"/>
      <c r="C13" s="28"/>
      <c r="D13" s="28"/>
      <c r="E13" s="29">
        <f t="shared" si="0"/>
        <v>0</v>
      </c>
      <c r="F13" s="28"/>
      <c r="G13" s="28"/>
      <c r="H13" s="29">
        <f t="shared" si="1"/>
        <v>0</v>
      </c>
      <c r="I13" s="28"/>
      <c r="J13" s="28"/>
      <c r="K13" s="28"/>
      <c r="L13" s="28"/>
      <c r="M13" s="28"/>
      <c r="N13" s="59">
        <f t="shared" si="5"/>
        <v>0</v>
      </c>
    </row>
    <row r="14" spans="2:14" ht="28.5" customHeight="1">
      <c r="B14" s="32"/>
      <c r="C14" s="28"/>
      <c r="D14" s="28"/>
      <c r="E14" s="29">
        <f t="shared" si="0"/>
        <v>0</v>
      </c>
      <c r="F14" s="28"/>
      <c r="G14" s="28"/>
      <c r="H14" s="29">
        <f t="shared" si="1"/>
        <v>0</v>
      </c>
      <c r="I14" s="28"/>
      <c r="J14" s="28"/>
      <c r="K14" s="28"/>
      <c r="L14" s="28"/>
      <c r="M14" s="28"/>
      <c r="N14" s="59">
        <f t="shared" si="5"/>
        <v>0</v>
      </c>
    </row>
    <row r="15" spans="2:14" ht="28.5" customHeight="1">
      <c r="B15" s="33"/>
      <c r="C15" s="28"/>
      <c r="D15" s="28"/>
      <c r="E15" s="29">
        <f t="shared" si="0"/>
        <v>0</v>
      </c>
      <c r="F15" s="28"/>
      <c r="G15" s="28"/>
      <c r="H15" s="29">
        <f t="shared" si="1"/>
        <v>0</v>
      </c>
      <c r="I15" s="28"/>
      <c r="J15" s="28"/>
      <c r="K15" s="28"/>
      <c r="L15" s="28"/>
      <c r="M15" s="28"/>
      <c r="N15" s="59">
        <f t="shared" si="5"/>
        <v>0</v>
      </c>
    </row>
    <row r="16" spans="2:14" ht="28.5" customHeight="1">
      <c r="B16" s="31"/>
      <c r="C16" s="28"/>
      <c r="D16" s="28"/>
      <c r="E16" s="29">
        <f t="shared" si="0"/>
        <v>0</v>
      </c>
      <c r="F16" s="28"/>
      <c r="G16" s="28"/>
      <c r="H16" s="29">
        <f t="shared" si="1"/>
        <v>0</v>
      </c>
      <c r="I16" s="28"/>
      <c r="J16" s="28"/>
      <c r="K16" s="28"/>
      <c r="L16" s="28"/>
      <c r="M16" s="28"/>
      <c r="N16" s="59">
        <f t="shared" si="5"/>
        <v>0</v>
      </c>
    </row>
    <row r="17" spans="2:14" ht="28.5" customHeight="1">
      <c r="B17" s="32"/>
      <c r="C17" s="28"/>
      <c r="D17" s="28"/>
      <c r="E17" s="29">
        <f t="shared" si="0"/>
        <v>0</v>
      </c>
      <c r="F17" s="28"/>
      <c r="G17" s="28"/>
      <c r="H17" s="29">
        <f t="shared" si="1"/>
        <v>0</v>
      </c>
      <c r="I17" s="28"/>
      <c r="J17" s="28"/>
      <c r="K17" s="28"/>
      <c r="L17" s="28"/>
      <c r="M17" s="28"/>
      <c r="N17" s="59">
        <f t="shared" si="5"/>
        <v>0</v>
      </c>
    </row>
    <row r="18" spans="2:14" ht="28.5" customHeight="1">
      <c r="B18" s="33"/>
      <c r="C18" s="28"/>
      <c r="D18" s="28"/>
      <c r="E18" s="29">
        <f t="shared" si="0"/>
        <v>0</v>
      </c>
      <c r="F18" s="28"/>
      <c r="G18" s="28"/>
      <c r="H18" s="29">
        <f t="shared" si="1"/>
        <v>0</v>
      </c>
      <c r="I18" s="28"/>
      <c r="J18" s="28"/>
      <c r="K18" s="28"/>
      <c r="L18" s="28"/>
      <c r="M18" s="28"/>
      <c r="N18" s="59">
        <f t="shared" si="5"/>
        <v>0</v>
      </c>
    </row>
    <row r="19" spans="2:14" ht="28.5" customHeight="1">
      <c r="B19" s="33"/>
      <c r="C19" s="28"/>
      <c r="D19" s="28"/>
      <c r="E19" s="29">
        <f t="shared" si="0"/>
        <v>0</v>
      </c>
      <c r="F19" s="28"/>
      <c r="G19" s="28"/>
      <c r="H19" s="29">
        <f t="shared" si="1"/>
        <v>0</v>
      </c>
      <c r="I19" s="28"/>
      <c r="J19" s="28"/>
      <c r="K19" s="28"/>
      <c r="L19" s="28"/>
      <c r="M19" s="28"/>
      <c r="N19" s="59">
        <f t="shared" si="5"/>
        <v>0</v>
      </c>
    </row>
    <row r="20" spans="2:14" ht="28.5" customHeight="1">
      <c r="B20" s="34"/>
      <c r="C20" s="28"/>
      <c r="D20" s="28"/>
      <c r="E20" s="29">
        <f t="shared" si="0"/>
        <v>0</v>
      </c>
      <c r="F20" s="28"/>
      <c r="G20" s="28"/>
      <c r="H20" s="29">
        <f t="shared" si="1"/>
        <v>0</v>
      </c>
      <c r="I20" s="28"/>
      <c r="J20" s="28"/>
      <c r="K20" s="28"/>
      <c r="L20" s="28"/>
      <c r="M20" s="28"/>
      <c r="N20" s="59">
        <f t="shared" si="5"/>
        <v>0</v>
      </c>
    </row>
    <row r="21" spans="2:14" ht="28.5" customHeight="1">
      <c r="B21" s="32"/>
      <c r="C21" s="28"/>
      <c r="D21" s="28"/>
      <c r="E21" s="29">
        <f t="shared" si="0"/>
        <v>0</v>
      </c>
      <c r="F21" s="28"/>
      <c r="G21" s="28"/>
      <c r="H21" s="29">
        <f t="shared" si="1"/>
        <v>0</v>
      </c>
      <c r="I21" s="28"/>
      <c r="J21" s="28"/>
      <c r="K21" s="28"/>
      <c r="L21" s="28"/>
      <c r="M21" s="28"/>
      <c r="N21" s="59">
        <f t="shared" si="5"/>
        <v>0</v>
      </c>
    </row>
    <row r="22" spans="2:14" ht="28.5" customHeight="1">
      <c r="B22" s="33"/>
      <c r="C22" s="28"/>
      <c r="D22" s="28"/>
      <c r="E22" s="29">
        <f t="shared" si="0"/>
        <v>0</v>
      </c>
      <c r="F22" s="28"/>
      <c r="G22" s="28"/>
      <c r="H22" s="29">
        <f t="shared" si="1"/>
        <v>0</v>
      </c>
      <c r="I22" s="28"/>
      <c r="J22" s="28"/>
      <c r="K22" s="28"/>
      <c r="L22" s="28"/>
      <c r="M22" s="28"/>
      <c r="N22" s="59">
        <f t="shared" si="5"/>
        <v>0</v>
      </c>
    </row>
    <row r="23" spans="2:14" ht="28.5" customHeight="1">
      <c r="B23" s="33"/>
      <c r="C23" s="28"/>
      <c r="D23" s="28"/>
      <c r="E23" s="29">
        <f t="shared" si="0"/>
        <v>0</v>
      </c>
      <c r="F23" s="28"/>
      <c r="G23" s="28"/>
      <c r="H23" s="29">
        <f t="shared" si="1"/>
        <v>0</v>
      </c>
      <c r="I23" s="28"/>
      <c r="J23" s="28"/>
      <c r="K23" s="28"/>
      <c r="L23" s="28"/>
      <c r="M23" s="28"/>
      <c r="N23" s="59">
        <f t="shared" si="5"/>
        <v>0</v>
      </c>
    </row>
    <row r="24" spans="2:14" ht="28.5" customHeight="1">
      <c r="B24" s="34"/>
      <c r="C24" s="28"/>
      <c r="D24" s="28"/>
      <c r="E24" s="29">
        <f t="shared" si="0"/>
        <v>0</v>
      </c>
      <c r="F24" s="28"/>
      <c r="G24" s="28"/>
      <c r="H24" s="29">
        <f t="shared" si="1"/>
        <v>0</v>
      </c>
      <c r="I24" s="28"/>
      <c r="J24" s="28"/>
      <c r="K24" s="28"/>
      <c r="L24" s="28"/>
      <c r="M24" s="28"/>
      <c r="N24" s="59">
        <f t="shared" si="5"/>
        <v>0</v>
      </c>
    </row>
    <row r="25" spans="2:14" ht="28.5" customHeight="1">
      <c r="B25" s="35"/>
      <c r="C25" s="28"/>
      <c r="D25" s="28"/>
      <c r="E25" s="29">
        <f t="shared" si="0"/>
        <v>0</v>
      </c>
      <c r="F25" s="78"/>
      <c r="G25" s="28"/>
      <c r="H25" s="29">
        <f t="shared" si="1"/>
        <v>0</v>
      </c>
      <c r="I25" s="28"/>
      <c r="J25" s="28"/>
      <c r="K25" s="28"/>
      <c r="L25" s="28"/>
      <c r="M25" s="28"/>
      <c r="N25" s="59">
        <f t="shared" si="5"/>
        <v>0</v>
      </c>
    </row>
    <row r="26" spans="2:14" ht="28.5" customHeight="1" thickBot="1">
      <c r="B26" s="11"/>
      <c r="C26" s="28"/>
      <c r="D26" s="28"/>
      <c r="E26" s="29">
        <f t="shared" si="0"/>
        <v>0</v>
      </c>
      <c r="F26" s="28"/>
      <c r="G26" s="28"/>
      <c r="H26" s="29">
        <f t="shared" si="1"/>
        <v>0</v>
      </c>
      <c r="I26" s="28"/>
      <c r="J26" s="28"/>
      <c r="K26" s="28"/>
      <c r="L26" s="28"/>
      <c r="M26" s="28"/>
      <c r="N26" s="59">
        <f t="shared" si="5"/>
        <v>0</v>
      </c>
    </row>
    <row r="27" spans="2:14" ht="28.5" customHeight="1" thickTop="1" thickBot="1">
      <c r="B27" s="36" t="s">
        <v>18</v>
      </c>
      <c r="C27" s="38">
        <f>SUBTOTAL(109,C10:C26)</f>
        <v>13000000</v>
      </c>
      <c r="D27" s="38">
        <f t="shared" ref="D27:N27" si="6">SUBTOTAL(109,D10:D26)</f>
        <v>0</v>
      </c>
      <c r="E27" s="38">
        <f>SUBTOTAL(109,E10:E26)</f>
        <v>13000000</v>
      </c>
      <c r="F27" s="38">
        <f t="shared" si="6"/>
        <v>13000000</v>
      </c>
      <c r="G27" s="38">
        <f t="shared" si="6"/>
        <v>26630000</v>
      </c>
      <c r="H27" s="38">
        <f t="shared" si="6"/>
        <v>13000000</v>
      </c>
      <c r="I27" s="38">
        <f t="shared" si="6"/>
        <v>13000000</v>
      </c>
      <c r="J27" s="38">
        <f t="shared" si="6"/>
        <v>13000000</v>
      </c>
      <c r="K27" s="38">
        <f t="shared" si="6"/>
        <v>6500000</v>
      </c>
      <c r="L27" s="38">
        <f t="shared" si="6"/>
        <v>0</v>
      </c>
      <c r="M27" s="38">
        <f t="shared" si="6"/>
        <v>0</v>
      </c>
      <c r="N27" s="60">
        <f t="shared" si="6"/>
        <v>-6500000</v>
      </c>
    </row>
    <row r="28" spans="2:14" ht="13">
      <c r="N28" s="61"/>
    </row>
    <row r="29" spans="2:14" ht="13"/>
    <row r="30" spans="2:14" ht="13"/>
    <row r="31" spans="2:14" ht="13"/>
    <row r="32" spans="2:14"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row r="59" ht="13"/>
    <row r="60" ht="13"/>
    <row r="61" ht="13"/>
    <row r="62" ht="13"/>
    <row r="63" ht="13"/>
  </sheetData>
  <sheetProtection algorithmName="SHA-512" hashValue="MirSFc2Sben9BBkUZbeAAoMSEbLqzUtufWDQbVQQ3tf40ANEHmKTgAxH+lEIK839wktlF0VI0dS5yrkC5YMd7A==" saltValue="3o42tmHHFm1RAzFc+wEi1A==" spinCount="100000" sheet="1" objects="1" scenarios="1"/>
  <mergeCells count="3">
    <mergeCell ref="D2:K2"/>
    <mergeCell ref="B4:B7"/>
    <mergeCell ref="K3:N3"/>
  </mergeCells>
  <phoneticPr fontId="2"/>
  <printOptions horizontalCentered="1"/>
  <pageMargins left="0.59055118110236227" right="0.59055118110236227" top="0.59055118110236227" bottom="0.59055118110236227" header="0.39370078740157483" footer="0.39370078740157483"/>
  <pageSetup paperSize="9" scale="72"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I38"/>
  <sheetViews>
    <sheetView view="pageBreakPreview" zoomScaleNormal="100" zoomScaleSheetLayoutView="100" workbookViewId="0"/>
  </sheetViews>
  <sheetFormatPr defaultColWidth="9" defaultRowHeight="13"/>
  <cols>
    <col min="1" max="4" width="9" style="3"/>
    <col min="5" max="5" width="9" style="3" customWidth="1"/>
    <col min="6" max="16384" width="9" style="3"/>
  </cols>
  <sheetData>
    <row r="1" spans="1:9" ht="18" customHeight="1">
      <c r="A1" s="66" t="s">
        <v>198</v>
      </c>
    </row>
    <row r="2" spans="1:9" ht="18" customHeight="1">
      <c r="A2" s="66"/>
      <c r="G2" s="196" t="s">
        <v>275</v>
      </c>
      <c r="H2" s="196"/>
      <c r="I2" s="113" t="s">
        <v>233</v>
      </c>
    </row>
    <row r="3" spans="1:9" ht="18" customHeight="1">
      <c r="A3" s="66"/>
      <c r="G3" s="196" t="s">
        <v>276</v>
      </c>
      <c r="H3" s="196"/>
    </row>
    <row r="4" spans="1:9" ht="18" customHeight="1">
      <c r="A4" s="66"/>
    </row>
    <row r="5" spans="1:9" ht="18" customHeight="1">
      <c r="A5" s="66"/>
    </row>
    <row r="6" spans="1:9" ht="18" customHeight="1">
      <c r="A6" s="79" t="s">
        <v>126</v>
      </c>
      <c r="B6" s="74"/>
      <c r="C6" s="74"/>
    </row>
    <row r="7" spans="1:9" ht="18" customHeight="1">
      <c r="A7" s="66"/>
    </row>
    <row r="8" spans="1:9" ht="18" customHeight="1">
      <c r="A8" s="66"/>
      <c r="E8" s="197" t="s">
        <v>277</v>
      </c>
      <c r="F8" s="197"/>
      <c r="G8" s="197"/>
      <c r="H8" s="132"/>
      <c r="I8" s="132"/>
    </row>
    <row r="9" spans="1:9" ht="18" customHeight="1">
      <c r="A9" s="66"/>
      <c r="E9" s="197" t="s">
        <v>278</v>
      </c>
      <c r="F9" s="197"/>
      <c r="G9" s="197"/>
      <c r="H9" s="131"/>
      <c r="I9" s="132" t="s">
        <v>216</v>
      </c>
    </row>
    <row r="10" spans="1:9" ht="18" customHeight="1">
      <c r="A10" s="66"/>
      <c r="E10" s="132"/>
      <c r="F10" s="132"/>
      <c r="G10" s="132"/>
      <c r="H10" s="132"/>
      <c r="I10" s="132" t="s">
        <v>213</v>
      </c>
    </row>
    <row r="11" spans="1:9" ht="18" customHeight="1">
      <c r="A11" s="66"/>
    </row>
    <row r="12" spans="1:9" ht="18" customHeight="1">
      <c r="A12" s="142" t="s">
        <v>263</v>
      </c>
      <c r="B12" s="142"/>
      <c r="C12" s="142"/>
      <c r="D12" s="142"/>
      <c r="E12" s="142"/>
      <c r="F12" s="142"/>
      <c r="G12" s="142"/>
      <c r="H12" s="142"/>
    </row>
    <row r="13" spans="1:9" ht="18" customHeight="1">
      <c r="A13" s="66"/>
    </row>
    <row r="14" spans="1:9" ht="18" customHeight="1">
      <c r="A14" s="66"/>
    </row>
    <row r="15" spans="1:9" ht="18" customHeight="1">
      <c r="A15" s="189" t="s">
        <v>264</v>
      </c>
      <c r="B15" s="189"/>
      <c r="C15" s="189"/>
      <c r="D15" s="189"/>
      <c r="E15" s="189"/>
      <c r="F15" s="189"/>
      <c r="G15" s="189"/>
      <c r="H15" s="189"/>
    </row>
    <row r="16" spans="1:9" ht="18" customHeight="1">
      <c r="A16" s="189"/>
      <c r="B16" s="189"/>
      <c r="C16" s="189"/>
      <c r="D16" s="189"/>
      <c r="E16" s="189"/>
      <c r="F16" s="189"/>
      <c r="G16" s="189"/>
      <c r="H16" s="189"/>
    </row>
    <row r="17" spans="1:9" ht="18" customHeight="1">
      <c r="A17" s="189"/>
      <c r="B17" s="189"/>
      <c r="C17" s="189"/>
      <c r="D17" s="189"/>
      <c r="E17" s="189"/>
      <c r="F17" s="189"/>
      <c r="G17" s="189"/>
      <c r="H17" s="189"/>
    </row>
    <row r="18" spans="1:9" ht="18" customHeight="1">
      <c r="A18" s="189"/>
      <c r="B18" s="189"/>
      <c r="C18" s="189"/>
      <c r="D18" s="189"/>
      <c r="E18" s="189"/>
      <c r="F18" s="189"/>
      <c r="G18" s="189"/>
      <c r="H18" s="189"/>
    </row>
    <row r="19" spans="1:9" ht="18" customHeight="1">
      <c r="A19" s="66" t="s">
        <v>124</v>
      </c>
    </row>
    <row r="20" spans="1:9" ht="18" customHeight="1">
      <c r="A20" s="66" t="s">
        <v>125</v>
      </c>
    </row>
    <row r="21" spans="1:9" ht="18" customHeight="1">
      <c r="A21" s="66"/>
    </row>
    <row r="22" spans="1:9" ht="18" customHeight="1">
      <c r="A22" s="66" t="s">
        <v>31</v>
      </c>
      <c r="E22" s="188" t="s">
        <v>75</v>
      </c>
      <c r="F22" s="188"/>
      <c r="G22" s="188"/>
      <c r="I22" s="3" t="s">
        <v>271</v>
      </c>
    </row>
    <row r="23" spans="1:9" s="132" customFormat="1" ht="18" customHeight="1">
      <c r="A23" s="66"/>
    </row>
    <row r="24" spans="1:9" s="132" customFormat="1" ht="18" customHeight="1">
      <c r="A24" s="66" t="s">
        <v>267</v>
      </c>
    </row>
    <row r="25" spans="1:9" s="132" customFormat="1" ht="18" customHeight="1">
      <c r="A25" s="66" t="s">
        <v>31</v>
      </c>
      <c r="E25" s="187" t="s">
        <v>75</v>
      </c>
      <c r="F25" s="187"/>
      <c r="G25" s="187"/>
      <c r="I25" s="132" t="s">
        <v>274</v>
      </c>
    </row>
    <row r="26" spans="1:9" ht="18" customHeight="1">
      <c r="A26" s="66"/>
    </row>
    <row r="27" spans="1:9" ht="18" customHeight="1">
      <c r="A27" s="66" t="s">
        <v>268</v>
      </c>
    </row>
    <row r="28" spans="1:9" ht="18" customHeight="1">
      <c r="A28" s="66" t="s">
        <v>32</v>
      </c>
    </row>
    <row r="29" spans="1:9" ht="18" customHeight="1">
      <c r="A29" s="66"/>
    </row>
    <row r="30" spans="1:9" ht="18" customHeight="1">
      <c r="A30" s="66" t="s">
        <v>31</v>
      </c>
      <c r="E30" s="188" t="s">
        <v>75</v>
      </c>
      <c r="F30" s="188"/>
      <c r="G30" s="188"/>
      <c r="I30" s="3" t="s">
        <v>272</v>
      </c>
    </row>
    <row r="31" spans="1:9" ht="18" customHeight="1"/>
    <row r="32" spans="1:9" s="132" customFormat="1" ht="18" customHeight="1">
      <c r="A32" s="66" t="s">
        <v>269</v>
      </c>
    </row>
    <row r="33" spans="1:9" s="132" customFormat="1" ht="18" customHeight="1">
      <c r="A33" s="66" t="s">
        <v>31</v>
      </c>
      <c r="E33" s="187" t="s">
        <v>75</v>
      </c>
      <c r="F33" s="187"/>
      <c r="G33" s="187"/>
      <c r="I33" s="132" t="s">
        <v>273</v>
      </c>
    </row>
    <row r="34" spans="1:9" s="132" customFormat="1" ht="18" customHeight="1">
      <c r="A34" s="66"/>
    </row>
    <row r="35" spans="1:9" ht="18" customHeight="1">
      <c r="A35" s="66" t="s">
        <v>270</v>
      </c>
      <c r="I35" s="113"/>
    </row>
    <row r="36" spans="1:9" ht="18" customHeight="1">
      <c r="A36" s="66" t="s">
        <v>210</v>
      </c>
    </row>
    <row r="37" spans="1:9" ht="18" customHeight="1">
      <c r="A37" s="66" t="s">
        <v>211</v>
      </c>
    </row>
    <row r="38" spans="1:9" ht="18" customHeight="1">
      <c r="A38" s="66" t="s">
        <v>212</v>
      </c>
    </row>
  </sheetData>
  <mergeCells count="10">
    <mergeCell ref="E33:G33"/>
    <mergeCell ref="G2:H2"/>
    <mergeCell ref="G3:H3"/>
    <mergeCell ref="A12:H12"/>
    <mergeCell ref="E22:G22"/>
    <mergeCell ref="E30:G30"/>
    <mergeCell ref="E9:G9"/>
    <mergeCell ref="A15:H18"/>
    <mergeCell ref="E8:G8"/>
    <mergeCell ref="E25:G25"/>
  </mergeCells>
  <phoneticPr fontId="2"/>
  <printOptions horizontalCentered="1"/>
  <pageMargins left="0.98425196850393704" right="0.98425196850393704" top="0.98425196850393704" bottom="0.98425196850393704" header="0.39370078740157483" footer="0.39370078740157483"/>
  <pageSetup paperSize="9" scale="108"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2.xml><?xml version="1.0" encoding="utf-8"?>
<ds:datastoreItem xmlns:ds="http://schemas.openxmlformats.org/officeDocument/2006/customXml" ds:itemID="{55E9BF74-BE2D-4CAC-8BA8-B86C1BB77232}">
  <ds:schemaRefs>
    <ds:schemaRef ds:uri="http://www.w3.org/XML/1998/namespace"/>
    <ds:schemaRef ds:uri="http://purl.org/dc/dcmitype/"/>
    <ds:schemaRef ds:uri="8B97BE19-CDDD-400E-817A-CFDD13F7EC12"/>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様式１－２</vt:lpstr>
      <vt:lpstr>様式１－２　別紙１</vt:lpstr>
      <vt:lpstr>様式１－２　別紙２</vt:lpstr>
      <vt:lpstr>（別紙1）編集しないでください</vt:lpstr>
      <vt:lpstr>様式２－２</vt:lpstr>
      <vt:lpstr>様式２－２　別紙１</vt:lpstr>
      <vt:lpstr>様式２－２　別紙２</vt:lpstr>
      <vt:lpstr>〔別紙1〕（編集しないでください）</vt:lpstr>
      <vt:lpstr>様式４ー２</vt:lpstr>
      <vt:lpstr>様式５</vt:lpstr>
      <vt:lpstr>入力規則</vt:lpstr>
      <vt:lpstr>'様式１－２'!OLE_LINK1</vt:lpstr>
      <vt:lpstr>様式４ー２!OLE_LINK1</vt:lpstr>
      <vt:lpstr>'（別紙1）編集しないでください'!Print_Area</vt:lpstr>
      <vt:lpstr>'〔別紙1〕（編集しないでください）'!Print_Area</vt:lpstr>
      <vt:lpstr>'様式１－２'!Print_Area</vt:lpstr>
      <vt:lpstr>'様式１－２　別紙１'!Print_Area</vt:lpstr>
      <vt:lpstr>'様式１－２　別紙２'!Print_Area</vt:lpstr>
      <vt:lpstr>'様式２－２'!Print_Area</vt:lpstr>
      <vt:lpstr>'様式２－２　別紙１'!Print_Area</vt:lpstr>
      <vt:lpstr>'様式２－２　別紙２'!Print_Area</vt:lpstr>
      <vt:lpstr>様式４ー２!Print_Area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博貴(yoshida-hiroki09)</dc:creator>
  <cp:lastModifiedBy>黒田　裕介</cp:lastModifiedBy>
  <cp:lastPrinted>2025-10-09T05:28:15Z</cp:lastPrinted>
  <dcterms:created xsi:type="dcterms:W3CDTF">1997-01-08T22:48:59Z</dcterms:created>
  <dcterms:modified xsi:type="dcterms:W3CDTF">2026-01-14T04:45:42Z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