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4簡易水道\"/>
    </mc:Choice>
  </mc:AlternateContent>
  <xr:revisionPtr revIDLastSave="0" documentId="13_ncr:1_{CB12C2E0-7D18-45EE-89C9-CC874497830A}" xr6:coauthVersionLast="47" xr6:coauthVersionMax="47" xr10:uidLastSave="{00000000-0000-0000-0000-000000000000}"/>
  <workbookProtection workbookAlgorithmName="SHA-512" workbookHashValue="VqK9Ax4H7pqf+fFFmu4/xal4uDNbVDB+RC8uSSexD1x6qbQdvcX/7rYB6hluXKOpkNxSlmdw6cC2IsbrkpX3MQ==" workbookSaltValue="qbQIUjoB2Y41OXYqJ+lFGA==" workbookSpinCount="100000" lockStructure="1"/>
  <bookViews>
    <workbookView xWindow="-103" yWindow="-103" windowWidth="19543" windowHeight="12497"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P10" i="4" s="1"/>
  <c r="O6" i="5"/>
  <c r="I10" i="4" s="1"/>
  <c r="N6" i="5"/>
  <c r="B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AL10" i="4"/>
  <c r="BB8" i="4"/>
  <c r="AL8" i="4"/>
  <c r="AD8" i="4"/>
  <c r="W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<sst xmlns="http://schemas.openxmlformats.org/spreadsheetml/2006/main" count="225" uniqueCount="112">
  <si>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</si>
  <si>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</si>
  <si>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</si>
  <si>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</si>
  <si>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</si>
  <si>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</si>
  <si>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</si>
  <si>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</si>
  <si>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</si>
  <si>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</si>
  <si>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</si>
  <si>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</si>
  <si>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</si>
  <si>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</si>
  <si>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</si>
  <si>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</si>
  <si>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</si>
  <si>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</si>
  <si>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</si>
  <si>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</si>
  <si>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</si>
  <si>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</si>
  <si>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</si>
  <si>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</si>
  <si>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</si>
  <si>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</si>
  <si>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</si>
  <si>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</si>
  <si>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</si>
  <si>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</si>
  <si>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</si>
  <si>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</si>
  <si>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</si>
  <si>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</si>
  <si>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</si>
  <si>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</si>
  <si>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</si>
  <si>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</si>
  <si>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</si>
  <si>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</si>
  <si>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</si>
  <si>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</si>
  <si>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</si>
  <si>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</si>
  <si>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</si>
  <si>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</si>
  <si>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</si>
  <si>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</si>
  <si>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</si>
  <si>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</si>
  <si>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</si>
  <si>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</si>
  <si>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</si>
  <si>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</si>
  <si>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</si>
  <si>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</si>
  <si>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</si>
  <si>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</si>
  <si>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</si>
  <si>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</si>
  <si>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</si>
  <si>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</si>
  <si>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</si>
  <si>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</si>
  <si>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</si>
  <si>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</si>
  <si>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</si>
  <si>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</si>
  <si>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</si>
  <si>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</si>
  <si>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</si>
  <si>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</si>
  <si>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</si>
  <si>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</si>
  <si>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</si>
  <si>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</si>
  <si>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</si>
  <si>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</si>
  <si>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</si>
  <si>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</si>
  <si>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</si>
  <si>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</si>
  <si>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</si>
  <si>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</si>
  <si>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</si>
  <si>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</si>
  <si>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</si>
  <si>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</si>
  <si>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</si>
  <si>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</si>
  <si>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</si>
  <si>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</si>
  <si>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</si>
  <si>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</si>
  <si>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</si>
  <si>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</si>
  <si>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</si>
  <si>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</si>
  <si>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</si>
  <si>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</si>
  <si>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</si>
  <si>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</si>
  <si>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</si>
  <si>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</si>
  <si>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</si>
  <si>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</si>
  <si>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</si>
  <si>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</si>
  <si>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</si>
  <si>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少子高齢化が進み給水人口の減少や、空き家の増加に伴う、料金収入の減少が、大きな課題となっている。
一方で、施設の老朽化は進行し、維持管理費用は今後も削減できるような状況でもない。
今後は、企業会計への移行事務が、大きな事業となってきており、固定資産の整理を機に、施設の更新計画を策定し、令和2年度には経営戦略を策定し、今後の経営の健全化を図っていく。</t>
    <rPh sb="0" eb="2">
      <t>ショウシ</t>
    </rPh>
    <rPh sb="2" eb="5">
      <t>コウレイカ</t>
    </rPh>
    <rPh sb="6" eb="7">
      <t>スス</t>
    </rPh>
    <rPh sb="8" eb="10">
      <t>キュウスイ</t>
    </rPh>
    <rPh sb="10" eb="12">
      <t>ジンコウ</t>
    </rPh>
    <rPh sb="13" eb="15">
      <t>ゲンショウ</t>
    </rPh>
    <rPh sb="17" eb="18">
      <t>ア</t>
    </rPh>
    <rPh sb="19" eb="20">
      <t>ヤ</t>
    </rPh>
    <rPh sb="21" eb="23">
      <t>ゾウカ</t>
    </rPh>
    <rPh sb="24" eb="25">
      <t>トモナ</t>
    </rPh>
    <rPh sb="27" eb="29">
      <t>リョウキン</t>
    </rPh>
    <rPh sb="29" eb="31">
      <t>シュウニュウ</t>
    </rPh>
    <rPh sb="32" eb="33">
      <t>ゲン</t>
    </rPh>
    <rPh sb="33" eb="34">
      <t>ショウ</t>
    </rPh>
    <rPh sb="36" eb="37">
      <t>オオ</t>
    </rPh>
    <rPh sb="39" eb="41">
      <t>カダイ</t>
    </rPh>
    <rPh sb="49" eb="51">
      <t>イッポウ</t>
    </rPh>
    <rPh sb="53" eb="55">
      <t>シセツ</t>
    </rPh>
    <rPh sb="56" eb="59">
      <t>ロウキュウカ</t>
    </rPh>
    <rPh sb="60" eb="62">
      <t>シンコウ</t>
    </rPh>
    <rPh sb="64" eb="66">
      <t>イジ</t>
    </rPh>
    <rPh sb="66" eb="68">
      <t>カンリ</t>
    </rPh>
    <rPh sb="68" eb="70">
      <t>ヒヨウ</t>
    </rPh>
    <rPh sb="71" eb="73">
      <t>コンゴ</t>
    </rPh>
    <rPh sb="74" eb="76">
      <t>サクゲン</t>
    </rPh>
    <rPh sb="82" eb="84">
      <t>ジョウキョウ</t>
    </rPh>
    <rPh sb="90" eb="92">
      <t>コンゴ</t>
    </rPh>
    <rPh sb="94" eb="96">
      <t>キギョウ</t>
    </rPh>
    <rPh sb="96" eb="98">
      <t>カイケイ</t>
    </rPh>
    <rPh sb="100" eb="102">
      <t>イコウ</t>
    </rPh>
    <rPh sb="102" eb="104">
      <t>ジム</t>
    </rPh>
    <rPh sb="106" eb="107">
      <t>オオ</t>
    </rPh>
    <rPh sb="109" eb="111">
      <t>ジギョウ</t>
    </rPh>
    <rPh sb="120" eb="122">
      <t>コテイ</t>
    </rPh>
    <rPh sb="122" eb="124">
      <t>シサン</t>
    </rPh>
    <rPh sb="125" eb="127">
      <t>セイリ</t>
    </rPh>
    <rPh sb="128" eb="129">
      <t>キ</t>
    </rPh>
    <rPh sb="131" eb="133">
      <t>シセツ</t>
    </rPh>
    <rPh sb="134" eb="136">
      <t>コウシン</t>
    </rPh>
    <rPh sb="136" eb="138">
      <t>ケイカク</t>
    </rPh>
    <rPh sb="139" eb="141">
      <t>サクテイ</t>
    </rPh>
    <rPh sb="143" eb="145">
      <t>レイワ</t>
    </rPh>
    <rPh sb="146" eb="148">
      <t>ネンド</t>
    </rPh>
    <rPh sb="150" eb="152">
      <t>ケイエイ</t>
    </rPh>
    <rPh sb="152" eb="154">
      <t>センリャク</t>
    </rPh>
    <rPh sb="155" eb="157">
      <t>サクテイ</t>
    </rPh>
    <rPh sb="159" eb="161">
      <t>コンゴ</t>
    </rPh>
    <rPh sb="162" eb="164">
      <t>ケイエイ</t>
    </rPh>
    <rPh sb="165" eb="168">
      <t>ケンゼンカ</t>
    </rPh>
    <rPh sb="169" eb="170">
      <t>ハカ</t>
    </rPh>
    <phoneticPr fontId="4"/>
  </si>
  <si>
    <t xml:space="preserve">①収益的収支比率は少子高齢化による給水人口の減少や相続の関係で空き家が増え使用水量が減少したことにより、前年度より10.33ポイント減少した。
④企業債残高対給水収益比率は上記の理由による料金収入の減少と、浄水場建設に関する借入をしたため、増加している。
⑦施設利用率、⑧有収率では漏水修繕や管路更新を行ってきたことにより漏水量が減少し総配水流量が抑えられ、有収水量が増加、有収率が良くなった。総配水流量が抑えられた事により施設利用率は抑えられた。
⑥給水原価は事業が少なかったことによる総費用の減少と有収水量が増加したため前年度並みとなった。
⑤料金回収率は上記の理由により⑤給水原価が抑えられたものの料金収入の減少に伴い、減少した。
</t>
  </si>
  <si>
    <t>H28年度で統合計画が終了したため、管路更新等の老朽化対策は進捗していない。
現状、漏水は修繕で対応しており、耐震化、老朽化、財政面、人員等を考慮しつつ、更新計画を策定し今後対応予定。</t>
    <rPh sb="3" eb="5">
      <t>ネンド</t>
    </rPh>
    <rPh sb="6" eb="8">
      <t>トウゴウ</t>
    </rPh>
    <rPh sb="8" eb="10">
      <t>ケイカク</t>
    </rPh>
    <rPh sb="11" eb="13">
      <t>シュウリョウ</t>
    </rPh>
    <rPh sb="18" eb="20">
      <t>カンロ</t>
    </rPh>
    <rPh sb="20" eb="22">
      <t>コウシン</t>
    </rPh>
    <rPh sb="22" eb="23">
      <t>トウ</t>
    </rPh>
    <rPh sb="24" eb="27">
      <t>ロウキュウカ</t>
    </rPh>
    <rPh sb="27" eb="29">
      <t>タイサク</t>
    </rPh>
    <rPh sb="30" eb="32">
      <t>シンチョク</t>
    </rPh>
    <rPh sb="39" eb="41">
      <t>ゲンジョウ</t>
    </rPh>
    <rPh sb="42" eb="44">
      <t>ロウスイ</t>
    </rPh>
    <rPh sb="45" eb="47">
      <t>シュウゼン</t>
    </rPh>
    <rPh sb="48" eb="50">
      <t>タイオウ</t>
    </rPh>
    <rPh sb="55" eb="57">
      <t>タイシン</t>
    </rPh>
    <rPh sb="57" eb="58">
      <t>カ</t>
    </rPh>
    <rPh sb="59" eb="62">
      <t>ロウキュウカ</t>
    </rPh>
    <rPh sb="63" eb="65">
      <t>ザイセイ</t>
    </rPh>
    <rPh sb="65" eb="66">
      <t>メン</t>
    </rPh>
    <rPh sb="67" eb="69">
      <t>ジンイン</t>
    </rPh>
    <rPh sb="69" eb="70">
      <t>トウ</t>
    </rPh>
    <rPh sb="71" eb="73">
      <t>コウリョ</t>
    </rPh>
    <rPh sb="77" eb="79">
      <t>コウシン</t>
    </rPh>
    <rPh sb="79" eb="81">
      <t>ケイカク</t>
    </rPh>
    <rPh sb="82" eb="84">
      <t>サクテイ</t>
    </rPh>
    <rPh sb="85" eb="87">
      <t>コンゴ</t>
    </rPh>
    <rPh sb="87" eb="89">
      <t>タイオウ</t>
    </rPh>
    <rPh sb="89" eb="9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</si>
</sst>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1.59</c:v>
                </c:pt>
                <c:pt idx="1">
                  <c:v>1.24</c:v>
                </c:pt>
                <c:pt idx="2">
                  <c:v>1.52</c:v>
                </c:pt>
                <c:pt idx="3" formatCode="#,##0.00;&quot;△&quot;#,##0.00">
                  <c:v>0</c:v>
                </c:pt>
                <c:pt idx="4" formatCode="#,##0.00;&quot;△&quot;#,##0.00">
                  <c:v>0</c:v>
                </c:pt>
              </c:numCache>
            </c:numRef>
          </c:val>
          <c:extLst>
            <c:ext xmlns:c16="http://schemas.microsoft.com/office/drawing/2014/chart" uri="{C3380CC4-5D6E-409C-BE32-E72D297353CC}">
              <c16:uniqueId val="{00000000-92C2-47EC-82DA-9E11099117F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2C2-47EC-82DA-9E11099117F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78.72</c:v>
                </c:pt>
                <c:pt idx="1">
                  <c:v>79.05</c:v>
                </c:pt>
                <c:pt idx="2">
                  <c:v>79.680000000000007</c:v>
                </c:pt>
                <c:pt idx="3">
                  <c:v>72.459999999999994</c:v>
                </c:pt>
                <c:pt idx="4">
                  <c:v>69.08</c:v>
                </c:pt>
              </c:numCache>
            </c:numRef>
          </c:val>
          <c:extLst>
            <c:ext xmlns:c16="http://schemas.microsoft.com/office/drawing/2014/chart" uri="{C3380CC4-5D6E-409C-BE32-E72D297353CC}">
              <c16:uniqueId val="{00000000-132C-4581-B19D-10E2DDF844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132C-4581-B19D-10E2DDF844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55.96</c:v>
                </c:pt>
                <c:pt idx="1">
                  <c:v>55.02</c:v>
                </c:pt>
                <c:pt idx="2">
                  <c:v>54.33</c:v>
                </c:pt>
                <c:pt idx="3">
                  <c:v>54.24</c:v>
                </c:pt>
                <c:pt idx="4">
                  <c:v>58.08</c:v>
                </c:pt>
              </c:numCache>
            </c:numRef>
          </c:val>
          <c:extLst>
            <c:ext xmlns:c16="http://schemas.microsoft.com/office/drawing/2014/chart" uri="{C3380CC4-5D6E-409C-BE32-E72D297353CC}">
              <c16:uniqueId val="{00000000-4B2A-4A8F-AD6D-C6DFD1A5A6C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4B2A-4A8F-AD6D-C6DFD1A5A6C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80.98</c:v>
                </c:pt>
                <c:pt idx="1">
                  <c:v>83.16</c:v>
                </c:pt>
                <c:pt idx="2">
                  <c:v>89.32</c:v>
                </c:pt>
                <c:pt idx="3">
                  <c:v>94.85</c:v>
                </c:pt>
                <c:pt idx="4">
                  <c:v>84.52</c:v>
                </c:pt>
              </c:numCache>
            </c:numRef>
          </c:val>
          <c:extLst>
            <c:ext xmlns:c16="http://schemas.microsoft.com/office/drawing/2014/chart" uri="{C3380CC4-5D6E-409C-BE32-E72D297353CC}">
              <c16:uniqueId val="{00000000-478C-442C-A27B-1B659ED2822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78C-442C-A27B-1B659ED2822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0-4F16-8523-AD3F9B7969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0-4F16-8523-AD3F9B7969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5-4606-BA63-DF44335FD48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5-4606-BA63-DF44335FD48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D-482D-BFA8-8BDD4E16AB1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D-482D-BFA8-8BDD4E16AB1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1-4284-9979-6DCD9261D07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1-4284-9979-6DCD9261D07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1087.45</c:v>
                </c:pt>
                <c:pt idx="1">
                  <c:v>1171.8499999999999</c:v>
                </c:pt>
                <c:pt idx="2">
                  <c:v>1381.29</c:v>
                </c:pt>
                <c:pt idx="3">
                  <c:v>1389.84</c:v>
                </c:pt>
                <c:pt idx="4">
                  <c:v>1491.71</c:v>
                </c:pt>
              </c:numCache>
            </c:numRef>
          </c:val>
          <c:extLst>
            <c:ext xmlns:c16="http://schemas.microsoft.com/office/drawing/2014/chart" uri="{C3380CC4-5D6E-409C-BE32-E72D297353CC}">
              <c16:uniqueId val="{00000000-BEC0-4017-8F8A-3F218ABCAD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BEC0-4017-8F8A-3F218ABCAD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64.92</c:v>
                </c:pt>
                <c:pt idx="1">
                  <c:v>63.18</c:v>
                </c:pt>
                <c:pt idx="2">
                  <c:v>68.61</c:v>
                </c:pt>
                <c:pt idx="3">
                  <c:v>68.05</c:v>
                </c:pt>
                <c:pt idx="4">
                  <c:v>65.709999999999994</c:v>
                </c:pt>
              </c:numCache>
            </c:numRef>
          </c:val>
          <c:extLst>
            <c:ext xmlns:c16="http://schemas.microsoft.com/office/drawing/2014/chart" uri="{C3380CC4-5D6E-409C-BE32-E72D297353CC}">
              <c16:uniqueId val="{00000000-06BE-4BCE-94CB-73AA6C3F906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06BE-4BCE-94CB-73AA6C3F906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254.03</c:v>
                </c:pt>
                <c:pt idx="1">
                  <c:v>259.52</c:v>
                </c:pt>
                <c:pt idx="2">
                  <c:v>239.76</c:v>
                </c:pt>
                <c:pt idx="3">
                  <c:v>242.35</c:v>
                </c:pt>
                <c:pt idx="4">
                  <c:v>241.1</c:v>
                </c:pt>
              </c:numCache>
            </c:numRef>
          </c:val>
          <c:extLst>
            <c:ext xmlns:c16="http://schemas.microsoft.com/office/drawing/2014/chart" uri="{C3380CC4-5D6E-409C-BE32-E72D297353CC}">
              <c16:uniqueId val="{00000000-9A25-4C34-A6F9-ACF8014CF75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A25-4C34-A6F9-ACF8014CF75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愛知県　東栄町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3214</v>
      </c>
      <c r="AM8" s="50"/>
      <c r="AN8" s="50"/>
      <c r="AO8" s="50"/>
      <c r="AP8" s="50"/>
      <c r="AQ8" s="50"/>
      <c r="AR8" s="50"/>
      <c r="AS8" s="50"/>
      <c r="AT8" s="46">
        <f>データ!$S$6</f>
        <v>123.38</v>
      </c>
      <c r="AU8" s="46"/>
      <c r="AV8" s="46"/>
      <c r="AW8" s="46"/>
      <c r="AX8" s="46"/>
      <c r="AY8" s="46"/>
      <c r="AZ8" s="46"/>
      <c r="BA8" s="46"/>
      <c r="BB8" s="46">
        <f>データ!$T$6</f>
        <v>26.05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98.31</v>
      </c>
      <c r="Q10" s="46"/>
      <c r="R10" s="46"/>
      <c r="S10" s="46"/>
      <c r="T10" s="46"/>
      <c r="U10" s="46"/>
      <c r="V10" s="46"/>
      <c r="W10" s="50">
        <f>データ!$Q$6</f>
        <v>2795</v>
      </c>
      <c r="X10" s="50"/>
      <c r="Y10" s="50"/>
      <c r="Z10" s="50"/>
      <c r="AA10" s="50"/>
      <c r="AB10" s="50"/>
      <c r="AC10" s="50"/>
      <c r="AD10" s="2"/>
      <c r="AE10" s="2"/>
      <c r="AF10" s="2"/>
      <c r="AG10" s="2"/>
      <c r="AH10" s="2"/>
      <c r="AI10" s="2"/>
      <c r="AJ10" s="2"/>
      <c r="AK10" s="2"/>
      <c r="AL10" s="50">
        <f>データ!$U$6</f>
        <v>3137</v>
      </c>
      <c r="AM10" s="50"/>
      <c r="AN10" s="50"/>
      <c r="AO10" s="50"/>
      <c r="AP10" s="50"/>
      <c r="AQ10" s="50"/>
      <c r="AR10" s="50"/>
      <c r="AS10" s="50"/>
      <c r="AT10" s="46">
        <f>データ!$V$6</f>
        <v>19</v>
      </c>
      <c r="AU10" s="46"/>
      <c r="AV10" s="46"/>
      <c r="AW10" s="46"/>
      <c r="AX10" s="46"/>
      <c r="AY10" s="46"/>
      <c r="AZ10" s="46"/>
      <c r="BA10" s="46"/>
      <c r="BB10" s="46">
        <f>データ!$W$6</f>
        <v>165.11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62"/>
      <c r="BN16" s="62"/>
      <c r="BO16" s="62"/>
      <c r="BP16" s="62"/>
      <c r="BQ16" s="62"/>
      <c r="BR16" s="62"/>
      <c r="BS16" s="62"/>
      <c r="BT16" s="62"/>
      <c r="BU16" s="62"/>
      <c r="BV16" s="62"/>
      <c r="BW16" s="62"/>
      <c r="BX16" s="62"/>
      <c r="BY16" s="62"/>
      <c r="BZ16" s="63"/>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w8hFVdBAJQ2FdNqAnDh4m+2wUWS2I/d2DkbOTSyIJ6OZN9cDPKzzX1vwxaxz9uhicKX65fcOGnPZtXH/f+cRuA==" saltValue="YIZsF7qfpX36RO05gVK5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5">
      <c r="A6" s="29" t="s">
        <v>95</v>
      </c>
      <c r="B6" s="34">
        <f>B7</f>
        <v>2018</v>
      </c>
      <c r="C6" s="34">
        <f t="shared" ref="C6:W6" si="3">C7</f>
        <v>235628</v>
      </c>
      <c r="D6" s="34">
        <f t="shared" si="3"/>
        <v>47</v>
      </c>
      <c r="E6" s="34">
        <f t="shared" si="3"/>
        <v>1</v>
      </c>
      <c r="F6" s="34">
        <f t="shared" si="3"/>
        <v>0</v>
      </c>
      <c r="G6" s="34">
        <f t="shared" si="3"/>
        <v>0</v>
      </c>
      <c r="H6" s="34" t="str">
        <f t="shared" si="3"/>
        <v>愛知県　東栄町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98.31</v>
      </c>
      <c r="Q6" s="35">
        <f t="shared" si="3"/>
        <v>2795</v>
      </c>
      <c r="R6" s="35">
        <f t="shared" si="3"/>
        <v>3214</v>
      </c>
      <c r="S6" s="35">
        <f t="shared" si="3"/>
        <v>123.38</v>
      </c>
      <c r="T6" s="35">
        <f t="shared" si="3"/>
        <v>26.05</v>
      </c>
      <c r="U6" s="35">
        <f t="shared" si="3"/>
        <v>3137</v>
      </c>
      <c r="V6" s="35">
        <f t="shared" si="3"/>
        <v>19</v>
      </c>
      <c r="W6" s="35">
        <f t="shared" si="3"/>
        <v>165.11</v>
      </c>
      <c r="X6" s="36">
        <f>IF(X7="",NA(),X7)</f>
        <v>80.98</v>
      </c>
      <c r="Y6" s="36">
        <f t="shared" ref="Y6:AG6" si="4">IF(Y7="",NA(),Y7)</f>
        <v>83.16</v>
      </c>
      <c r="Z6" s="36">
        <f t="shared" si="4"/>
        <v>89.32</v>
      </c>
      <c r="AA6" s="36">
        <f t="shared" si="4"/>
        <v>94.85</v>
      </c>
      <c r="AB6" s="36">
        <f t="shared" si="4"/>
        <v>84.52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1087.45</v>
      </c>
      <c r="BF6" s="36">
        <f t="shared" ref="BF6:BN6" si="7">IF(BF7="",NA(),BF7)</f>
        <v>1171.8499999999999</v>
      </c>
      <c r="BG6" s="36">
        <f t="shared" si="7"/>
        <v>1381.29</v>
      </c>
      <c r="BH6" s="36">
        <f t="shared" si="7"/>
        <v>1389.84</v>
      </c>
      <c r="BI6" s="36">
        <f t="shared" si="7"/>
        <v>1491.71</v>
      </c>
      <c r="BJ6" s="36">
        <f t="shared" si="7"/>
        <v>1125.69</v>
      </c>
      <c r="BK6" s="36">
        <f t="shared" si="7"/>
        <v>1134.67</v>
      </c>
      <c r="BL6" s="36">
        <f t="shared" si="7"/>
        <v>1144.79</v>
      </c>
      <c r="BM6" s="36">
        <f t="shared" si="7"/>
        <v>1061.58</v>
      </c>
      <c r="BN6" s="36">
        <f t="shared" si="7"/>
        <v>1007.7</v>
      </c>
      <c r="BO6" s="35" t="str">
        <f>IF(BO7="","",IF(BO7="-","【-】","【"&amp;SUBSTITUTE(TEXT(BO7,"#,##0.00"),"-","△")&amp;"】"))</f>
        <v>【1,074.14】</v>
      </c>
      <c r="BP6" s="36">
        <f>IF(BP7="",NA(),BP7)</f>
        <v>64.92</v>
      </c>
      <c r="BQ6" s="36">
        <f t="shared" ref="BQ6:BY6" si="8">IF(BQ7="",NA(),BQ7)</f>
        <v>63.18</v>
      </c>
      <c r="BR6" s="36">
        <f t="shared" si="8"/>
        <v>68.61</v>
      </c>
      <c r="BS6" s="36">
        <f t="shared" si="8"/>
        <v>68.05</v>
      </c>
      <c r="BT6" s="36">
        <f t="shared" si="8"/>
        <v>65.709999999999994</v>
      </c>
      <c r="BU6" s="36">
        <f t="shared" si="8"/>
        <v>46.48</v>
      </c>
      <c r="BV6" s="36">
        <f t="shared" si="8"/>
        <v>40.6</v>
      </c>
      <c r="BW6" s="36">
        <f t="shared" si="8"/>
        <v>56.04</v>
      </c>
      <c r="BX6" s="36">
        <f t="shared" si="8"/>
        <v>58.52</v>
      </c>
      <c r="BY6" s="36">
        <f t="shared" si="8"/>
        <v>59.22</v>
      </c>
      <c r="BZ6" s="35" t="str">
        <f>IF(BZ7="","",IF(BZ7="-","【-】","【"&amp;SUBSTITUTE(TEXT(BZ7,"#,##0.00"),"-","△")&amp;"】"))</f>
        <v>【54.36】</v>
      </c>
      <c r="CA6" s="36">
        <f>IF(CA7="",NA(),CA7)</f>
        <v>254.03</v>
      </c>
      <c r="CB6" s="36">
        <f t="shared" ref="CB6:CJ6" si="9">IF(CB7="",NA(),CB7)</f>
        <v>259.52</v>
      </c>
      <c r="CC6" s="36">
        <f t="shared" si="9"/>
        <v>239.76</v>
      </c>
      <c r="CD6" s="36">
        <f t="shared" si="9"/>
        <v>242.35</v>
      </c>
      <c r="CE6" s="36">
        <f t="shared" si="9"/>
        <v>241.1</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78.72</v>
      </c>
      <c r="CM6" s="36">
        <f t="shared" ref="CM6:CU6" si="10">IF(CM7="",NA(),CM7)</f>
        <v>79.05</v>
      </c>
      <c r="CN6" s="36">
        <f t="shared" si="10"/>
        <v>79.680000000000007</v>
      </c>
      <c r="CO6" s="36">
        <f t="shared" si="10"/>
        <v>72.459999999999994</v>
      </c>
      <c r="CP6" s="36">
        <f t="shared" si="10"/>
        <v>69.08</v>
      </c>
      <c r="CQ6" s="36">
        <f t="shared" si="10"/>
        <v>57.43</v>
      </c>
      <c r="CR6" s="36">
        <f t="shared" si="10"/>
        <v>57.29</v>
      </c>
      <c r="CS6" s="36">
        <f t="shared" si="10"/>
        <v>55.9</v>
      </c>
      <c r="CT6" s="36">
        <f t="shared" si="10"/>
        <v>57.3</v>
      </c>
      <c r="CU6" s="36">
        <f t="shared" si="10"/>
        <v>56.76</v>
      </c>
      <c r="CV6" s="35" t="str">
        <f>IF(CV7="","",IF(CV7="-","【-】","【"&amp;SUBSTITUTE(TEXT(CV7,"#,##0.00"),"-","△")&amp;"】"))</f>
        <v>【55.95】</v>
      </c>
      <c r="CW6" s="36">
        <f>IF(CW7="",NA(),CW7)</f>
        <v>55.96</v>
      </c>
      <c r="CX6" s="36">
        <f t="shared" ref="CX6:DF6" si="11">IF(CX7="",NA(),CX7)</f>
        <v>55.02</v>
      </c>
      <c r="CY6" s="36">
        <f t="shared" si="11"/>
        <v>54.33</v>
      </c>
      <c r="CZ6" s="36">
        <f t="shared" si="11"/>
        <v>54.24</v>
      </c>
      <c r="DA6" s="36">
        <f t="shared" si="11"/>
        <v>58.08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1.59</v>
      </c>
      <c r="EE6" s="36">
        <f t="shared" ref="EE6:EM6" si="14">IF(EE7="",NA(),EE7)</f>
        <v>1.24</v>
      </c>
      <c r="EF6" s="36">
        <f t="shared" si="14"/>
        <v>1.52</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5">
      <c r="A7" s="29"/>
      <c r="B7" s="38">
        <v>2018</v>
      </c>
      <c r="C7" s="38">
        <v>235628</v>
      </c>
      <c r="D7" s="38">
        <v>47</v>
      </c>
      <c r="E7" s="38">
        <v>1</v>
      </c>
      <c r="F7" s="38">
        <v>0</v>
      </c>
      <c r="G7" s="38">
        <v>0</v>
      </c>
      <c r="H7" s="38" t="s">
        <v>96</v>
      </c>
      <c r="I7" s="38" t="s">
        <v>97</v>
      </c>
      <c r="J7" s="38" t="s">
        <v>98</v>
      </c>
      <c r="K7" s="38" t="s">
        <v>99</v>
      </c>
      <c r="L7" s="38" t="s">
        <v>100</v>
      </c>
      <c r="M7" s="38" t="s">
        <v>101</v>
      </c>
      <c r="N7" s="39" t="s">
        <v>102</v>
      </c>
      <c r="O7" s="39" t="s">
        <v>103</v>
      </c>
      <c r="P7" s="39">
        <v>98.31</v>
      </c>
      <c r="Q7" s="39">
        <v>2795</v>
      </c>
      <c r="R7" s="39">
        <v>3214</v>
      </c>
      <c r="S7" s="39">
        <v>123.38</v>
      </c>
      <c r="T7" s="39">
        <v>26.05</v>
      </c>
      <c r="U7" s="39">
        <v>3137</v>
      </c>
      <c r="V7" s="39">
        <v>19</v>
      </c>
      <c r="W7" s="39">
        <v>165.11</v>
      </c>
      <c r="X7" s="39">
        <v>80.98</v>
      </c>
      <c r="Y7" s="39">
        <v>83.16</v>
      </c>
      <c r="Z7" s="39">
        <v>89.32</v>
      </c>
      <c r="AA7" s="39">
        <v>94.85</v>
      </c>
      <c r="AB7" s="39">
        <v>84.52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1087.45</v>
      </c>
      <c r="BF7" s="39">
        <v>1171.8499999999999</v>
      </c>
      <c r="BG7" s="39">
        <v>1381.29</v>
      </c>
      <c r="BH7" s="39">
        <v>1389.84</v>
      </c>
      <c r="BI7" s="39">
        <v>1491.71</v>
      </c>
      <c r="BJ7" s="39">
        <v>1125.69</v>
      </c>
      <c r="BK7" s="39">
        <v>1134.67</v>
      </c>
      <c r="BL7" s="39">
        <v>1144.79</v>
      </c>
      <c r="BM7" s="39">
        <v>1061.58</v>
      </c>
      <c r="BN7" s="39">
        <v>1007.7</v>
      </c>
      <c r="BO7" s="39">
        <v>1074.1400000000001</v>
      </c>
      <c r="BP7" s="39">
        <v>64.92</v>
      </c>
      <c r="BQ7" s="39">
        <v>63.18</v>
      </c>
      <c r="BR7" s="39">
        <v>68.61</v>
      </c>
      <c r="BS7" s="39">
        <v>68.05</v>
      </c>
      <c r="BT7" s="39">
        <v>65.709999999999994</v>
      </c>
      <c r="BU7" s="39">
        <v>46.48</v>
      </c>
      <c r="BV7" s="39">
        <v>40.6</v>
      </c>
      <c r="BW7" s="39">
        <v>56.04</v>
      </c>
      <c r="BX7" s="39">
        <v>58.52</v>
      </c>
      <c r="BY7" s="39">
        <v>59.22</v>
      </c>
      <c r="BZ7" s="39">
        <v>54.36</v>
      </c>
      <c r="CA7" s="39">
        <v>254.03</v>
      </c>
      <c r="CB7" s="39">
        <v>259.52</v>
      </c>
      <c r="CC7" s="39">
        <v>239.76</v>
      </c>
      <c r="CD7" s="39">
        <v>242.35</v>
      </c>
      <c r="CE7" s="39">
        <v>241.1</v>
      </c>
      <c r="CF7" s="39">
        <v>376.61</v>
      </c>
      <c r="CG7" s="39">
        <v>440.03</v>
      </c>
      <c r="CH7" s="39">
        <v>304.35000000000002</v>
      </c>
      <c r="CI7" s="39">
        <v>296.3</v>
      </c>
      <c r="CJ7" s="39">
        <v>292.89999999999998</v>
      </c>
      <c r="CK7" s="39">
        <v>296.39999999999998</v>
      </c>
      <c r="CL7" s="39">
        <v>78.72</v>
      </c>
      <c r="CM7" s="39">
        <v>79.05</v>
      </c>
      <c r="CN7" s="39">
        <v>79.680000000000007</v>
      </c>
      <c r="CO7" s="39">
        <v>72.459999999999994</v>
      </c>
      <c r="CP7" s="39">
        <v>69.08</v>
      </c>
      <c r="CQ7" s="39">
        <v>57.43</v>
      </c>
      <c r="CR7" s="39">
        <v>57.29</v>
      </c>
      <c r="CS7" s="39">
        <v>55.9</v>
      </c>
      <c r="CT7" s="39">
        <v>57.3</v>
      </c>
      <c r="CU7" s="39">
        <v>56.76</v>
      </c>
      <c r="CV7" s="39">
        <v>55.95</v>
      </c>
      <c r="CW7" s="39">
        <v>55.96</v>
      </c>
      <c r="CX7" s="39">
        <v>55.02</v>
      </c>
      <c r="CY7" s="39">
        <v>54.33</v>
      </c>
      <c r="CZ7" s="39">
        <v>54.24</v>
      </c>
      <c r="DA7" s="39">
        <v>58.08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1.59</v>
      </c>
      <c r="EE7" s="39">
        <v>1.24</v>
      </c>
      <c r="EF7" s="39">
        <v>1.52</v>
      </c>
      <c r="EG7" s="39">
        <v>0</v>
      </c>
      <c r="EH7" s="39">
        <v>0</v>
      </c>
      <c r="EI7" s="39">
        <v>0.69</v>
      </c>
      <c r="EJ7" s="39">
        <v>0.65</v>
      </c>
      <c r="EK7" s="39">
        <v>0.53</v>
      </c>
      <c r="EL7" s="39">
        <v>0.72</v>
      </c>
      <c r="EM7" s="39">
        <v>0.53</v>
      </c>
      <c r="EN7" s="39">
        <v>0.54</v>
      </c>
    </row>
    <row r="8" spans="1:144" x14ac:dyDescent="0.2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2020-02-13T11:48:51Z</cp:lastPrinted>
  <dcterms:created xsi:type="dcterms:W3CDTF">2019-12-05T04:38:08Z</dcterms:created>
  <dcterms:modified xsi:type="dcterms:W3CDTF">2025-03-24T00:31:32Z</dcterms:modified>
  <cp:category/>
</cp:coreProperties>
</file>