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H31 データ\H31-9 小島（下水道、災害復旧等）\01_下水道\09_経営分析比較\05_【修正後】市町村回答\"/>
    </mc:Choice>
  </mc:AlternateContent>
  <workbookProtection workbookAlgorithmName="SHA-512" workbookHashValue="+m4QKTPbCIbZybRDVkXYUQPAlesmxkx3dI+6eLkPV2Chg4+48qS3mA4xalvBh0zpyKw87mzeA2LIzJcp8cMaug==" workbookSaltValue="0erSsP932iVVa4SKQlu2Gg==" workbookSpinCount="100000" lockStructure="1"/>
  <bookViews>
    <workbookView xWindow="0" yWindow="0" windowWidth="20490" windowHeight="709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6" i="4"/>
  <c r="AL10" i="4"/>
  <c r="AD10" i="4"/>
  <c r="B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<sst xmlns="http://schemas.openxmlformats.org/spreadsheetml/2006/main" count="233" uniqueCount="115">
  <si>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</si>
  <si>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</si>
  <si>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</si>
  <si>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</si>
  <si>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</si>
  <si>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</si>
  <si>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</si>
  <si>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</si>
  <si>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</si>
  <si>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</si>
  <si>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</si>
  <si>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</si>
  <si>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</si>
  <si>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</si>
  <si>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</si>
  <si>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</si>
  <si>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</si>
  <si>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</si>
  <si>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</si>
  <si>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</si>
  <si>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</si>
  <si>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</si>
  <si>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</si>
  <si>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</si>
  <si>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</si>
  <si>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</si>
  <si>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</si>
  <si>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</si>
  <si>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</si>
  <si>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</si>
  <si>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</si>
  <si>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</si>
  <si>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</si>
  <si>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</si>
  <si>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</si>
  <si>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</si>
  <si>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</si>
  <si>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</si>
  <si>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</si>
  <si>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</si>
  <si>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</si>
  <si>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</si>
  <si>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</si>
  <si>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</si>
  <si>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</si>
  <si>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</si>
  <si>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</si>
  <si>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</si>
  <si>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</si>
  <si>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</si>
  <si>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</si>
  <si>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</si>
  <si>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</si>
  <si>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</si>
  <si>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</si>
  <si>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</si>
  <si>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</si>
  <si>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</si>
  <si>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</si>
  <si>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</si>
  <si>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</si>
  <si>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</si>
  <si>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</si>
  <si>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</si>
  <si>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</si>
  <si>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</si>
  <si>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</si>
  <si>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</si>
  <si>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</si>
  <si>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</si>
  <si>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</si>
  <si>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</si>
  <si>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</si>
  <si>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</si>
  <si>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</si>
  <si>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</si>
  <si>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</si>
  <si>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</si>
  <si>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</si>
  <si>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</si>
  <si>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</si>
  <si>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</si>
  <si>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</si>
  <si>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</si>
  <si>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</si>
  <si>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</si>
  <si>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</si>
  <si>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</si>
  <si>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</si>
  <si>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</si>
  <si>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</si>
  <si>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</si>
  <si>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</si>
  <si>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</si>
  <si>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</si>
  <si>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</si>
  <si>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</si>
  <si>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</si>
  <si>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</si>
  <si>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碧南市</t>
  </si>
  <si>
    <t>法非適用</t>
  </si>
  <si>
    <t>下水道事業</t>
  </si>
  <si>
    <t>公共下水道</t>
  </si>
  <si>
    <t>Bd2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</si>
  <si>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</si>
  <si>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</si>
  <si>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</si>
  <si>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</si>
  <si>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</si>
  <si>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</si>
  <si>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</si>
  <si>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</si>
  <si>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平成８年度の供用開始から２０年余りと未だ更新期を検討する必要はありませんが、経過年数の古い管から順を追ってカメラ調査等により点検し、現況の把握に努めています。</t>
    <phoneticPr fontId="4"/>
  </si>
  <si>
    <t>　当市では今後、未整備区域の整備ペースをアップし、整備区域の拡大を行っていくことを予定しており、それによる地方債償還金の増加が予想される状況であります。平成３０年度は水洗化率が向上しているとはいえ、今以上に接続促進を行い収益確保を図る必要があります。収支状況を明らかにするため令和２年４月に法適化に移行するとともに、同年度に将来の見込みを踏まえた経営戦略を策定していきます。</t>
    <rPh sb="61" eb="62">
      <t>カ</t>
    </rPh>
    <rPh sb="76" eb="78">
      <t>ヘイセイ</t>
    </rPh>
    <rPh sb="80" eb="82">
      <t>ネンド</t>
    </rPh>
    <rPh sb="83" eb="86">
      <t>スイセンカ</t>
    </rPh>
    <rPh sb="86" eb="87">
      <t>リツ</t>
    </rPh>
    <rPh sb="88" eb="90">
      <t>コウジョウ</t>
    </rPh>
    <rPh sb="138" eb="140">
      <t>レイワ</t>
    </rPh>
    <phoneticPr fontId="4"/>
  </si>
  <si>
    <t xml:space="preserve">　①収益的収支比率が前年と同様であるが、現在の企業債償還金のピークが令和３年度となっており、年々償還額が増えていることが改善されない大きな要因です。供用開始面積の拡大に伴い、水洗化率が向上したとはいえ、臨戸訪問による接続促進を強化することにより、さらに収益を確保し、①収益的収支比率、⑧水洗化率及び⑤経費回収率の向上を目指します。
　④企業債残高対事業規模比率が平均値を下回っていますが、今後、未整備地区の整備のペースを上げていくため、増加していくことが予想されますが、適正な投資を行ってまいります。
　⑥汚水処理原価については、前年同様であったが、経費削減に努め、今以上の費用の効率性を目指します。
</t>
    <rPh sb="10" eb="12">
      <t>ゼンネン</t>
    </rPh>
    <rPh sb="13" eb="15">
      <t>ドウヨウ</t>
    </rPh>
    <rPh sb="20" eb="22">
      <t>ゲンザイ</t>
    </rPh>
    <rPh sb="34" eb="36">
      <t>レイワ</t>
    </rPh>
    <rPh sb="60" eb="62">
      <t>カイゼン</t>
    </rPh>
    <rPh sb="87" eb="90">
      <t>スイセンカ</t>
    </rPh>
    <rPh sb="90" eb="91">
      <t>リツ</t>
    </rPh>
    <rPh sb="92" eb="94">
      <t>コウジョウ</t>
    </rPh>
    <rPh sb="265" eb="267">
      <t>ゼンネン</t>
    </rPh>
    <rPh sb="267" eb="269">
      <t>ドウヨウ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</si>
</sst>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6-4B85-9296-69B330D1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0.38</c:v>
                </c:pt>
                <c:pt idx="2">
                  <c:v>0.01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6-4B85-9296-69B330D11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4-4EA4-924B-DD7264297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62.23</c:v>
                </c:pt>
                <c:pt idx="1">
                  <c:v>60</c:v>
                </c:pt>
                <c:pt idx="2">
                  <c:v>61.03</c:v>
                </c:pt>
                <c:pt idx="3">
                  <c:v>59.55</c:v>
                </c:pt>
                <c:pt idx="4">
                  <c:v>59.19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EA4-924B-DD7264297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81.37</c:v>
                </c:pt>
                <c:pt idx="1">
                  <c:v>82.21</c:v>
                </c:pt>
                <c:pt idx="2">
                  <c:v>82.85</c:v>
                </c:pt>
                <c:pt idx="3">
                  <c:v>82.2</c:v>
                </c:pt>
                <c:pt idx="4">
                  <c:v>84.34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1-4AC3-9634-518F7D75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86.56</c:v>
                </c:pt>
                <c:pt idx="1">
                  <c:v>86.78</c:v>
                </c:pt>
                <c:pt idx="2">
                  <c:v>86.83</c:v>
                </c:pt>
                <c:pt idx="3">
                  <c:v>87.14</c:v>
                </c:pt>
                <c:pt idx="4">
                  <c:v>86.66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1-4AC3-9634-518F7D75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100.2</c:v>
                </c:pt>
                <c:pt idx="1">
                  <c:v>94.73</c:v>
                </c:pt>
                <c:pt idx="2">
                  <c:v>96.97</c:v>
                </c:pt>
                <c:pt idx="3">
                  <c:v>92.13</c:v>
                </c:pt>
                <c:pt idx="4">
                  <c:v>91.8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8-4E4E-9EB8-EE295E0B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8-4E4E-9EB8-EE295E0B3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1-41A9-9453-509BF41F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B1-41A9-9453-509BF41F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C-4D4F-A373-FCF83336A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4C-4D4F-A373-FCF83336A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6-4459-A935-7709E056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C6-4459-A935-7709E056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4-487F-AD11-ED32CCFD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4-487F-AD11-ED32CCFD4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160.87</c:v>
                </c:pt>
                <c:pt idx="1">
                  <c:v>296.11</c:v>
                </c:pt>
                <c:pt idx="2">
                  <c:v>489.31</c:v>
                </c:pt>
                <c:pt idx="3">
                  <c:v>346.7</c:v>
                </c:pt>
                <c:pt idx="4">
                  <c:v>337.43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097-8563-9C2276542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1010.51</c:v>
                </c:pt>
                <c:pt idx="1">
                  <c:v>1031.56</c:v>
                </c:pt>
                <c:pt idx="2">
                  <c:v>1053.93</c:v>
                </c:pt>
                <c:pt idx="3">
                  <c:v>1046.25</c:v>
                </c:pt>
                <c:pt idx="4">
                  <c:v>1000.94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09-4097-8563-9C2276542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98.9</c:v>
                </c:pt>
                <c:pt idx="1">
                  <c:v>81.77</c:v>
                </c:pt>
                <c:pt idx="2">
                  <c:v>76.900000000000006</c:v>
                </c:pt>
                <c:pt idx="3">
                  <c:v>81.38</c:v>
                </c:pt>
                <c:pt idx="4">
                  <c:v>81.12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DC-4AC6-99E9-18897971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84.32</c:v>
                </c:pt>
                <c:pt idx="2">
                  <c:v>85.23</c:v>
                </c:pt>
                <c:pt idx="3">
                  <c:v>88.37</c:v>
                </c:pt>
                <c:pt idx="4">
                  <c:v>93.77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C-4AC6-99E9-188979718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124.89</c:v>
                </c:pt>
                <c:pt idx="1">
                  <c:v>151.25</c:v>
                </c:pt>
                <c:pt idx="2">
                  <c:v>159.22999999999999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4-4519-B132-FA2F76B5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193.74</c:v>
                </c:pt>
                <c:pt idx="1">
                  <c:v>188.12</c:v>
                </c:pt>
                <c:pt idx="2">
                  <c:v>185.7</c:v>
                </c:pt>
                <c:pt idx="3">
                  <c:v>178.11</c:v>
                </c:pt>
                <c:pt idx="4">
                  <c:v>165.57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4-4519-B132-FA2F76B55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愛知県　碧南市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Bd2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73083</v>
      </c>
      <c r="AM8" s="68"/>
      <c r="AN8" s="68"/>
      <c r="AO8" s="68"/>
      <c r="AP8" s="68"/>
      <c r="AQ8" s="68"/>
      <c r="AR8" s="68"/>
      <c r="AS8" s="68"/>
      <c r="AT8" s="67">
        <f>データ!T6</f>
        <v>36.68</v>
      </c>
      <c r="AU8" s="67"/>
      <c r="AV8" s="67"/>
      <c r="AW8" s="67"/>
      <c r="AX8" s="67"/>
      <c r="AY8" s="67"/>
      <c r="AZ8" s="67"/>
      <c r="BA8" s="67"/>
      <c r="BB8" s="67">
        <f>データ!U6</f>
        <v>1992.45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74.28</v>
      </c>
      <c r="Q10" s="67"/>
      <c r="R10" s="67"/>
      <c r="S10" s="67"/>
      <c r="T10" s="67"/>
      <c r="U10" s="67"/>
      <c r="V10" s="67"/>
      <c r="W10" s="67">
        <f>データ!Q6</f>
        <v>94.59</v>
      </c>
      <c r="X10" s="67"/>
      <c r="Y10" s="67"/>
      <c r="Z10" s="67"/>
      <c r="AA10" s="67"/>
      <c r="AB10" s="67"/>
      <c r="AC10" s="67"/>
      <c r="AD10" s="68">
        <f>データ!R6</f>
        <v>1728</v>
      </c>
      <c r="AE10" s="68"/>
      <c r="AF10" s="68"/>
      <c r="AG10" s="68"/>
      <c r="AH10" s="68"/>
      <c r="AI10" s="68"/>
      <c r="AJ10" s="68"/>
      <c r="AK10" s="2"/>
      <c r="AL10" s="68">
        <f>データ!V6</f>
        <v>54305</v>
      </c>
      <c r="AM10" s="68"/>
      <c r="AN10" s="68"/>
      <c r="AO10" s="68"/>
      <c r="AP10" s="68"/>
      <c r="AQ10" s="68"/>
      <c r="AR10" s="68"/>
      <c r="AS10" s="68"/>
      <c r="AT10" s="67">
        <f>データ!W6</f>
        <v>11.86</v>
      </c>
      <c r="AU10" s="67"/>
      <c r="AV10" s="67"/>
      <c r="AW10" s="67"/>
      <c r="AX10" s="67"/>
      <c r="AY10" s="67"/>
      <c r="AZ10" s="67"/>
      <c r="BA10" s="67"/>
      <c r="BB10" s="67">
        <f>データ!X6</f>
        <v>4578.84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45</v>
      </c>
      <c r="N86" s="26" t="s">
        <v>45</v>
      </c>
      <c r="O86" s="26" t="str">
        <f>データ!EO6</f>
        <v>【0.23】</v>
      </c>
    </row>
  </sheetData>
  <sheetProtection algorithmName="SHA-512" hashValue="SbbH9yxgRbkFi+x+OX1oF+wUP+acWN+6AOoMj5N1+xxgVU9Bu0R2YFBAa/IQXr+xi51jvcVMJWJY7hnnDH+bvA==" saltValue="MMlXS+YHn6Ctb+0geYzoq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232092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愛知県　碧南市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Bd2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74.28</v>
      </c>
      <c r="Q6" s="34">
        <f t="shared" si="3"/>
        <v>94.59</v>
      </c>
      <c r="R6" s="34">
        <f t="shared" si="3"/>
        <v>1728</v>
      </c>
      <c r="S6" s="34">
        <f t="shared" si="3"/>
        <v>73083</v>
      </c>
      <c r="T6" s="34">
        <f t="shared" si="3"/>
        <v>36.68</v>
      </c>
      <c r="U6" s="34">
        <f t="shared" si="3"/>
        <v>1992.45</v>
      </c>
      <c r="V6" s="34">
        <f t="shared" si="3"/>
        <v>54305</v>
      </c>
      <c r="W6" s="34">
        <f t="shared" si="3"/>
        <v>11.86</v>
      </c>
      <c r="X6" s="34">
        <f t="shared" si="3"/>
        <v>4578.84</v>
      </c>
      <c r="Y6" s="35">
        <f>IF(Y7="",NA(),Y7)</f>
        <v>100.2</v>
      </c>
      <c r="Z6" s="35">
        <f t="shared" ref="Z6:AH6" si="4">IF(Z7="",NA(),Z7)</f>
        <v>94.73</v>
      </c>
      <c r="AA6" s="35">
        <f t="shared" si="4"/>
        <v>96.97</v>
      </c>
      <c r="AB6" s="35">
        <f t="shared" si="4"/>
        <v>92.13</v>
      </c>
      <c r="AC6" s="35">
        <f t="shared" si="4"/>
        <v>91.8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160.87</v>
      </c>
      <c r="BG6" s="35">
        <f t="shared" ref="BG6:BO6" si="7">IF(BG7="",NA(),BG7)</f>
        <v>296.11</v>
      </c>
      <c r="BH6" s="35">
        <f t="shared" si="7"/>
        <v>489.31</v>
      </c>
      <c r="BI6" s="35">
        <f t="shared" si="7"/>
        <v>346.7</v>
      </c>
      <c r="BJ6" s="35">
        <f t="shared" si="7"/>
        <v>337.43</v>
      </c>
      <c r="BK6" s="35">
        <f t="shared" si="7"/>
        <v>1010.51</v>
      </c>
      <c r="BL6" s="35">
        <f t="shared" si="7"/>
        <v>1031.56</v>
      </c>
      <c r="BM6" s="35">
        <f t="shared" si="7"/>
        <v>1053.93</v>
      </c>
      <c r="BN6" s="35">
        <f t="shared" si="7"/>
        <v>1046.25</v>
      </c>
      <c r="BO6" s="35">
        <f t="shared" si="7"/>
        <v>1000.94</v>
      </c>
      <c r="BP6" s="34" t="str">
        <f>IF(BP7="","",IF(BP7="-","【-】","【"&amp;SUBSTITUTE(TEXT(BP7,"#,##0.00"),"-","△")&amp;"】"))</f>
        <v>【682.78】</v>
      </c>
      <c r="BQ6" s="35">
        <f>IF(BQ7="",NA(),BQ7)</f>
        <v>98.9</v>
      </c>
      <c r="BR6" s="35">
        <f t="shared" ref="BR6:BZ6" si="8">IF(BR7="",NA(),BR7)</f>
        <v>81.77</v>
      </c>
      <c r="BS6" s="35">
        <f t="shared" si="8"/>
        <v>76.900000000000006</v>
      </c>
      <c r="BT6" s="35">
        <f t="shared" si="8"/>
        <v>81.38</v>
      </c>
      <c r="BU6" s="35">
        <f t="shared" si="8"/>
        <v>81.12</v>
      </c>
      <c r="BV6" s="35">
        <f t="shared" si="8"/>
        <v>83</v>
      </c>
      <c r="BW6" s="35">
        <f t="shared" si="8"/>
        <v>84.32</v>
      </c>
      <c r="BX6" s="35">
        <f t="shared" si="8"/>
        <v>85.23</v>
      </c>
      <c r="BY6" s="35">
        <f t="shared" si="8"/>
        <v>88.37</v>
      </c>
      <c r="BZ6" s="35">
        <f t="shared" si="8"/>
        <v>93.77</v>
      </c>
      <c r="CA6" s="34" t="str">
        <f>IF(CA7="","",IF(CA7="-","【-】","【"&amp;SUBSTITUTE(TEXT(CA7,"#,##0.00"),"-","△")&amp;"】"))</f>
        <v>【100.91】</v>
      </c>
      <c r="CB6" s="35">
        <f>IF(CB7="",NA(),CB7)</f>
        <v>124.89</v>
      </c>
      <c r="CC6" s="35">
        <f t="shared" ref="CC6:CK6" si="9">IF(CC7="",NA(),CC7)</f>
        <v>151.25</v>
      </c>
      <c r="CD6" s="35">
        <f t="shared" si="9"/>
        <v>159.22999999999999</v>
      </c>
      <c r="CE6" s="35">
        <f t="shared" si="9"/>
        <v>150</v>
      </c>
      <c r="CF6" s="35">
        <f t="shared" si="9"/>
        <v>150</v>
      </c>
      <c r="CG6" s="35">
        <f t="shared" si="9"/>
        <v>193.74</v>
      </c>
      <c r="CH6" s="35">
        <f t="shared" si="9"/>
        <v>188.12</v>
      </c>
      <c r="CI6" s="35">
        <f t="shared" si="9"/>
        <v>185.7</v>
      </c>
      <c r="CJ6" s="35">
        <f t="shared" si="9"/>
        <v>178.11</v>
      </c>
      <c r="CK6" s="35">
        <f t="shared" si="9"/>
        <v>165.57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62.23</v>
      </c>
      <c r="CS6" s="35">
        <f t="shared" si="10"/>
        <v>60</v>
      </c>
      <c r="CT6" s="35">
        <f t="shared" si="10"/>
        <v>61.03</v>
      </c>
      <c r="CU6" s="35">
        <f t="shared" si="10"/>
        <v>59.55</v>
      </c>
      <c r="CV6" s="35">
        <f t="shared" si="10"/>
        <v>59.19</v>
      </c>
      <c r="CW6" s="34" t="str">
        <f>IF(CW7="","",IF(CW7="-","【-】","【"&amp;SUBSTITUTE(TEXT(CW7,"#,##0.00"),"-","△")&amp;"】"))</f>
        <v>【58.98】</v>
      </c>
      <c r="CX6" s="35">
        <f>IF(CX7="",NA(),CX7)</f>
        <v>81.37</v>
      </c>
      <c r="CY6" s="35">
        <f t="shared" ref="CY6:DG6" si="11">IF(CY7="",NA(),CY7)</f>
        <v>82.21</v>
      </c>
      <c r="CZ6" s="35">
        <f t="shared" si="11"/>
        <v>82.85</v>
      </c>
      <c r="DA6" s="35">
        <f t="shared" si="11"/>
        <v>82.2</v>
      </c>
      <c r="DB6" s="35">
        <f t="shared" si="11"/>
        <v>84.34</v>
      </c>
      <c r="DC6" s="35">
        <f t="shared" si="11"/>
        <v>86.56</v>
      </c>
      <c r="DD6" s="35">
        <f t="shared" si="11"/>
        <v>86.78</v>
      </c>
      <c r="DE6" s="35">
        <f t="shared" si="11"/>
        <v>86.83</v>
      </c>
      <c r="DF6" s="35">
        <f t="shared" si="11"/>
        <v>87.14</v>
      </c>
      <c r="DG6" s="35">
        <f t="shared" si="11"/>
        <v>86.66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0.38</v>
      </c>
      <c r="EL6" s="35">
        <f t="shared" si="14"/>
        <v>0.01</v>
      </c>
      <c r="EM6" s="35">
        <f t="shared" si="14"/>
        <v>0.11</v>
      </c>
      <c r="EN6" s="35">
        <f t="shared" si="14"/>
        <v>0.09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232092</v>
      </c>
      <c r="D7" s="37">
        <v>47</v>
      </c>
      <c r="E7" s="37">
        <v>17</v>
      </c>
      <c r="F7" s="37">
        <v>1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74.28</v>
      </c>
      <c r="Q7" s="38">
        <v>94.59</v>
      </c>
      <c r="R7" s="38">
        <v>1728</v>
      </c>
      <c r="S7" s="38">
        <v>73083</v>
      </c>
      <c r="T7" s="38">
        <v>36.68</v>
      </c>
      <c r="U7" s="38">
        <v>1992.45</v>
      </c>
      <c r="V7" s="38">
        <v>54305</v>
      </c>
      <c r="W7" s="38">
        <v>11.86</v>
      </c>
      <c r="X7" s="38">
        <v>4578.84</v>
      </c>
      <c r="Y7" s="38">
        <v>100.2</v>
      </c>
      <c r="Z7" s="38">
        <v>94.73</v>
      </c>
      <c r="AA7" s="38">
        <v>96.97</v>
      </c>
      <c r="AB7" s="38">
        <v>92.13</v>
      </c>
      <c r="AC7" s="38">
        <v>91.8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160.87</v>
      </c>
      <c r="BG7" s="38">
        <v>296.11</v>
      </c>
      <c r="BH7" s="38">
        <v>489.31</v>
      </c>
      <c r="BI7" s="38">
        <v>346.7</v>
      </c>
      <c r="BJ7" s="38">
        <v>337.43</v>
      </c>
      <c r="BK7" s="38">
        <v>1010.51</v>
      </c>
      <c r="BL7" s="38">
        <v>1031.56</v>
      </c>
      <c r="BM7" s="38">
        <v>1053.93</v>
      </c>
      <c r="BN7" s="38">
        <v>1046.25</v>
      </c>
      <c r="BO7" s="38">
        <v>1000.94</v>
      </c>
      <c r="BP7" s="38">
        <v>682.78</v>
      </c>
      <c r="BQ7" s="38">
        <v>98.9</v>
      </c>
      <c r="BR7" s="38">
        <v>81.77</v>
      </c>
      <c r="BS7" s="38">
        <v>76.900000000000006</v>
      </c>
      <c r="BT7" s="38">
        <v>81.38</v>
      </c>
      <c r="BU7" s="38">
        <v>81.12</v>
      </c>
      <c r="BV7" s="38">
        <v>83</v>
      </c>
      <c r="BW7" s="38">
        <v>84.32</v>
      </c>
      <c r="BX7" s="38">
        <v>85.23</v>
      </c>
      <c r="BY7" s="38">
        <v>88.37</v>
      </c>
      <c r="BZ7" s="38">
        <v>93.77</v>
      </c>
      <c r="CA7" s="38">
        <v>100.91</v>
      </c>
      <c r="CB7" s="38">
        <v>124.89</v>
      </c>
      <c r="CC7" s="38">
        <v>151.25</v>
      </c>
      <c r="CD7" s="38">
        <v>159.22999999999999</v>
      </c>
      <c r="CE7" s="38">
        <v>150</v>
      </c>
      <c r="CF7" s="38">
        <v>150</v>
      </c>
      <c r="CG7" s="38">
        <v>193.74</v>
      </c>
      <c r="CH7" s="38">
        <v>188.12</v>
      </c>
      <c r="CI7" s="38">
        <v>185.7</v>
      </c>
      <c r="CJ7" s="38">
        <v>178.11</v>
      </c>
      <c r="CK7" s="38">
        <v>165.57</v>
      </c>
      <c r="CL7" s="38">
        <v>136.86000000000001</v>
      </c>
      <c r="CM7" s="38" t="s">
        <v>105</v>
      </c>
      <c r="CN7" s="38" t="s">
        <v>105</v>
      </c>
      <c r="CO7" s="38" t="s">
        <v>105</v>
      </c>
      <c r="CP7" s="38" t="s">
        <v>105</v>
      </c>
      <c r="CQ7" s="38" t="s">
        <v>105</v>
      </c>
      <c r="CR7" s="38">
        <v>62.23</v>
      </c>
      <c r="CS7" s="38">
        <v>60</v>
      </c>
      <c r="CT7" s="38">
        <v>61.03</v>
      </c>
      <c r="CU7" s="38">
        <v>59.55</v>
      </c>
      <c r="CV7" s="38">
        <v>59.19</v>
      </c>
      <c r="CW7" s="38">
        <v>58.98</v>
      </c>
      <c r="CX7" s="38">
        <v>81.37</v>
      </c>
      <c r="CY7" s="38">
        <v>82.21</v>
      </c>
      <c r="CZ7" s="38">
        <v>82.85</v>
      </c>
      <c r="DA7" s="38">
        <v>82.2</v>
      </c>
      <c r="DB7" s="38">
        <v>84.34</v>
      </c>
      <c r="DC7" s="38">
        <v>86.56</v>
      </c>
      <c r="DD7" s="38">
        <v>86.78</v>
      </c>
      <c r="DE7" s="38">
        <v>86.83</v>
      </c>
      <c r="DF7" s="38">
        <v>87.14</v>
      </c>
      <c r="DG7" s="38">
        <v>86.66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0.38</v>
      </c>
      <c r="EL7" s="38">
        <v>0.01</v>
      </c>
      <c r="EM7" s="38">
        <v>0.11</v>
      </c>
      <c r="EN7" s="38">
        <v>0.09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2020-01-29T06:27:00Z</cp:lastPrinted>
  <dcterms:created xsi:type="dcterms:W3CDTF">2019-12-05T05:05:12Z</dcterms:created>
  <dcterms:modified xsi:type="dcterms:W3CDTF">2020-02-17T08:28:11Z</dcterms:modified>
  <cp:category/>
</cp:coreProperties>
</file>