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QerZvMJEncrmMdKk4vpopyVzj7n5fCvmBarxJcONT5diyFFVtVvDy/YC/KWro2TnLnHdijfOjeAXIT1pEdgn1Q==" workbookSaltValue="qEgw9MIKr02UIHnSSic0G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LH30" i="4"/>
  <c r="IE76" i="4"/>
  <c r="BZ51" i="4"/>
  <c r="GQ30" i="4"/>
  <c r="BG30" i="4"/>
  <c r="AV76" i="4"/>
  <c r="KO51" i="4"/>
  <c r="LE76" i="4"/>
  <c r="FX51" i="4"/>
  <c r="KO30" i="4"/>
  <c r="HP76" i="4"/>
  <c r="BG51" i="4"/>
  <c r="FX30" i="4"/>
  <c r="HA76" i="4"/>
  <c r="AN51" i="4"/>
  <c r="FE30" i="4"/>
  <c r="AN30" i="4"/>
  <c r="AG76" i="4"/>
  <c r="JV51" i="4"/>
  <c r="KP76" i="4"/>
  <c r="FE51" i="4"/>
  <c r="JV30" i="4"/>
  <c r="JC51" i="4"/>
  <c r="KA76" i="4"/>
  <c r="EL51" i="4"/>
  <c r="JC30" i="4"/>
  <c r="GL76" i="4"/>
  <c r="U51" i="4"/>
  <c r="EL30" i="4"/>
  <c r="U30" i="4"/>
  <c r="R76" i="4"/>
</calcChain>
</file>

<file path=xl/sharedStrings.xml><?xml version="1.0" encoding="utf-8"?>
<sst xmlns="http://schemas.openxmlformats.org/spreadsheetml/2006/main" count="278" uniqueCount="125">
  <si>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</si>
  <si>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</si>
  <si>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</si>
  <si>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</si>
  <si>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</si>
  <si>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</si>
  <si>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</si>
  <si>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</si>
  <si>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</si>
  <si>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</si>
  <si>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</si>
  <si>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</si>
  <si>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</si>
  <si>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</si>
  <si>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</si>
  <si>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</si>
  <si>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</si>
  <si>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</si>
  <si>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</si>
  <si>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</si>
  <si>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</si>
  <si>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</si>
  <si>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</si>
  <si>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</si>
  <si>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</si>
  <si>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</si>
  <si>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</si>
  <si>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</si>
  <si>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</si>
  <si>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</si>
  <si>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</si>
  <si>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</si>
  <si>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</si>
  <si>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</si>
  <si>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</si>
  <si>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</si>
  <si>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</si>
  <si>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</si>
  <si>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</si>
  <si>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</si>
  <si>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</si>
  <si>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</si>
  <si>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</si>
  <si>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</si>
  <si>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</si>
  <si>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</si>
  <si>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</si>
  <si>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</si>
  <si>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</si>
  <si>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</si>
  <si>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</si>
  <si>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</si>
  <si>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</si>
  <si>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</si>
  <si>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</si>
  <si>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</si>
  <si>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</si>
  <si>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</si>
  <si>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</si>
  <si>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</si>
  <si>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</si>
  <si>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</si>
  <si>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</si>
  <si>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</si>
  <si>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</si>
  <si>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</si>
  <si>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</si>
  <si>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</si>
  <si>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</si>
  <si>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</si>
  <si>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</si>
  <si>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</si>
  <si>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</si>
  <si>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</si>
  <si>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</si>
  <si>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</si>
  <si>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</si>
  <si>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</si>
  <si>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</si>
  <si>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</si>
  <si>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</si>
  <si>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</si>
  <si>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</si>
  <si>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</si>
  <si>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</si>
  <si>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</si>
  <si>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</si>
  <si>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</si>
  <si>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</si>
  <si>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</si>
  <si>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</si>
  <si>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</si>
  <si>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</si>
  <si>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</si>
  <si>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</si>
  <si>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</si>
  <si>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</si>
  <si>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</si>
  <si>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</si>
  <si>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</si>
  <si>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</si>
  <si>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</si>
  <si>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</si>
  <si>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</si>
  <si>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北明治駐車場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</si>
  <si>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</si>
  <si>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</si>
  <si>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</si>
  <si>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</si>
  <si>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</si>
  <si>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</si>
  <si>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</si>
  <si>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</si>
  <si>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</si>
  <si>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</si>
  <si>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</si>
  <si>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</si>
  <si>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</si>
  <si>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</si>
  <si>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</si>
  <si>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</si>
  <si>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①収益的収支比率については70％弱で推移している。また、④売上高GOP比率及び⑤ EBITDAについてはマイナスの数値となっている。いずれも収支が赤字であることを示している。理由として、駐車場の敷地を借地しており借地料がかかる、大半が定期利用である等があげられる。なお、H29は時間貸部分の改修工事を行ったため、特に数値が下回っている。</t>
    <rPh sb="1" eb="4">
      <t>シュウエキテキ</t>
    </rPh>
    <rPh sb="4" eb="8">
      <t>シュウシヒリツ</t>
    </rPh>
    <rPh sb="16" eb="17">
      <t>ジャク</t>
    </rPh>
    <rPh sb="18" eb="20">
      <t>スイイ</t>
    </rPh>
    <rPh sb="57" eb="59">
      <t>スウチ</t>
    </rPh>
    <rPh sb="70" eb="72">
      <t>シュウシ</t>
    </rPh>
    <rPh sb="73" eb="75">
      <t>アカジ</t>
    </rPh>
    <rPh sb="81" eb="82">
      <t>シメ</t>
    </rPh>
    <rPh sb="87" eb="89">
      <t>リユウ</t>
    </rPh>
    <rPh sb="139" eb="141">
      <t>ジカン</t>
    </rPh>
    <rPh sb="141" eb="142">
      <t>カ</t>
    </rPh>
    <rPh sb="142" eb="144">
      <t>ブブン</t>
    </rPh>
    <rPh sb="145" eb="147">
      <t>カイシュウ</t>
    </rPh>
    <rPh sb="147" eb="149">
      <t>コウジ</t>
    </rPh>
    <rPh sb="150" eb="151">
      <t>オコナ</t>
    </rPh>
    <rPh sb="156" eb="157">
      <t>トク</t>
    </rPh>
    <rPh sb="158" eb="160">
      <t>スウチ</t>
    </rPh>
    <rPh sb="161" eb="163">
      <t>シタマワ</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</si>
  <si>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</si>
  <si>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時間貸・定期貸併用駐車場であり、定期貸区画が大半であるため、１台あたりの駐車時間が長く、１日の平均台数が少ない状況となっている。⑪稼働率について、平均値と比べ低くなっているが、近年は上昇傾向にある。利用者の傾向として周辺施設への通勤等が目的であるため、駐車場としてのニーズはあると考えられる。
</t>
    <rPh sb="16" eb="18">
      <t>テイキ</t>
    </rPh>
    <rPh sb="18" eb="19">
      <t>カ</t>
    </rPh>
    <rPh sb="19" eb="21">
      <t>クカク</t>
    </rPh>
    <rPh sb="88" eb="90">
      <t>キンネン</t>
    </rPh>
    <rPh sb="91" eb="93">
      <t>ジョウショウ</t>
    </rPh>
    <rPh sb="93" eb="95">
      <t>ケイコウ</t>
    </rPh>
    <rPh sb="108" eb="110">
      <t>シュウヘン</t>
    </rPh>
    <rPh sb="110" eb="112">
      <t>シセツ</t>
    </rPh>
    <phoneticPr fontId="5"/>
  </si>
  <si>
    <t>本駐車場は、駐車場の敷地を借地しているため、借地料が影響して収支が赤字となっている。今後は、敷地を返還して駐車場の廃止等を含めて今後の方針を検討する必要がある。
経営戦略については令和2年度に策定予定である。</t>
    <rPh sb="90" eb="9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</si>
</sst>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61.7</c:v>
                </c:pt>
                <c:pt idx="1">
                  <c:v>60.3</c:v>
                </c:pt>
                <c:pt idx="2">
                  <c:v>37.6</c:v>
                </c:pt>
                <c:pt idx="3">
                  <c:v>73.400000000000006</c:v>
                </c:pt>
                <c:pt idx="4">
                  <c:v>69.599999999999994</c:v>
                </c:pt>
              </c:numCache>
            </c:numRef>
          </c:val>
          <c:extLst>
            <c:ext xmlns:c16="http://schemas.microsoft.com/office/drawing/2014/chart" uri="{C3380CC4-5D6E-409C-BE32-E72D297353CC}">
              <c16:uniqueId val="{00000000-7F44-4C55-8576-92503E98331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F44-4C55-8576-92503E98331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390-4200-94AE-D78639CA0EF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390-4200-94AE-D78639CA0EF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9CD-4F3B-A3F5-1100ADD5F4A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9CD-4F3B-A3F5-1100ADD5F4A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E7F-462D-9F2C-DCF4D9DC5E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7F-462D-9F2C-DCF4D9DC5E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78-4AA4-974C-0A2707F7D98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3378-4AA4-974C-0A2707F7D98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606-46C5-8BA1-DDEF7D468AB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5606-46C5-8BA1-DDEF7D468AB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65.5</c:v>
                </c:pt>
                <c:pt idx="1">
                  <c:v>72.400000000000006</c:v>
                </c:pt>
                <c:pt idx="2">
                  <c:v>74.099999999999994</c:v>
                </c:pt>
                <c:pt idx="3">
                  <c:v>77.2</c:v>
                </c:pt>
                <c:pt idx="4">
                  <c:v>80.7</c:v>
                </c:pt>
              </c:numCache>
            </c:numRef>
          </c:val>
          <c:extLst>
            <c:ext xmlns:c16="http://schemas.microsoft.com/office/drawing/2014/chart" uri="{C3380CC4-5D6E-409C-BE32-E72D297353CC}">
              <c16:uniqueId val="{00000000-70B0-401F-B67F-7117CBA3AEA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0B0-401F-B67F-7117CBA3AEA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-63.3</c:v>
                </c:pt>
                <c:pt idx="1">
                  <c:v>-65.7</c:v>
                </c:pt>
                <c:pt idx="2">
                  <c:v>-166</c:v>
                </c:pt>
                <c:pt idx="3">
                  <c:v>-36.299999999999997</c:v>
                </c:pt>
                <c:pt idx="4">
                  <c:v>-43.6</c:v>
                </c:pt>
              </c:numCache>
            </c:numRef>
          </c:val>
          <c:extLst>
            <c:ext xmlns:c16="http://schemas.microsoft.com/office/drawing/2014/chart" uri="{C3380CC4-5D6E-409C-BE32-E72D297353CC}">
              <c16:uniqueId val="{00000000-22B1-45AC-8514-141CCF7AC1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22B1-45AC-8514-141CCF7AC1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-2543</c:v>
                </c:pt>
                <c:pt idx="1">
                  <c:v>-2800</c:v>
                </c:pt>
                <c:pt idx="2">
                  <c:v>-7753</c:v>
                </c:pt>
                <c:pt idx="3">
                  <c:v>-1807</c:v>
                </c:pt>
                <c:pt idx="4">
                  <c:v>-2164</c:v>
                </c:pt>
              </c:numCache>
            </c:numRef>
          </c:val>
          <c:extLst>
            <c:ext xmlns:c16="http://schemas.microsoft.com/office/drawing/2014/chart" uri="{C3380CC4-5D6E-409C-BE32-E72D297353CC}">
              <c16:uniqueId val="{00000000-5B4A-4C29-B656-8B489891753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5B4A-4C29-B656-8B489891753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愛知県安城市　北明治駐車場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1509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61.7</v>
      </c>
      <c r="V31" s="110"/>
      <c r="W31" s="110"/>
      <c r="X31" s="110"/>
      <c r="Y31" s="110"/>
      <c r="Z31" s="110"/>
      <c r="AA31" s="110"/>
      <c r="AB31" s="110"/>
      <c r="AC31" s="110"/>
      <c r="AD31" s="110"/>
      <c r="AE31" s="110"/>
      <c r="AF31" s="110"/>
      <c r="AG31" s="110"/>
      <c r="AH31" s="110"/>
      <c r="AI31" s="110"/>
      <c r="AJ31" s="110"/>
      <c r="AK31" s="110"/>
      <c r="AL31" s="110"/>
      <c r="AM31" s="110"/>
      <c r="AN31" s="110">
        <f>データ!Z7</f>
        <v>60.3</v>
      </c>
      <c r="AO31" s="110"/>
      <c r="AP31" s="110"/>
      <c r="AQ31" s="110"/>
      <c r="AR31" s="110"/>
      <c r="AS31" s="110"/>
      <c r="AT31" s="110"/>
      <c r="AU31" s="110"/>
      <c r="AV31" s="110"/>
      <c r="AW31" s="110"/>
      <c r="AX31" s="110"/>
      <c r="AY31" s="110"/>
      <c r="AZ31" s="110"/>
      <c r="BA31" s="110"/>
      <c r="BB31" s="110"/>
      <c r="BC31" s="110"/>
      <c r="BD31" s="110"/>
      <c r="BE31" s="110"/>
      <c r="BF31" s="110"/>
      <c r="BG31" s="110">
        <f>データ!AA7</f>
        <v>37.6</v>
      </c>
      <c r="BH31" s="110"/>
      <c r="BI31" s="110"/>
      <c r="BJ31" s="110"/>
      <c r="BK31" s="110"/>
      <c r="BL31" s="110"/>
      <c r="BM31" s="110"/>
      <c r="BN31" s="110"/>
      <c r="BO31" s="110"/>
      <c r="BP31" s="110"/>
      <c r="BQ31" s="110"/>
      <c r="BR31" s="110"/>
      <c r="BS31" s="110"/>
      <c r="BT31" s="110"/>
      <c r="BU31" s="110"/>
      <c r="BV31" s="110"/>
      <c r="BW31" s="110"/>
      <c r="BX31" s="110"/>
      <c r="BY31" s="110"/>
      <c r="BZ31" s="110">
        <f>データ!AB7</f>
        <v>73.400000000000006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69.599999999999994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65.5</v>
      </c>
      <c r="JD31" s="81"/>
      <c r="JE31" s="81"/>
      <c r="JF31" s="81"/>
      <c r="JG31" s="81"/>
      <c r="JH31" s="81"/>
      <c r="JI31" s="81"/>
      <c r="JJ31" s="81"/>
      <c r="JK31" s="81"/>
      <c r="JL31" s="81"/>
      <c r="JM31" s="81"/>
      <c r="JN31" s="81"/>
      <c r="JO31" s="81"/>
      <c r="JP31" s="81"/>
      <c r="JQ31" s="81"/>
      <c r="JR31" s="81"/>
      <c r="JS31" s="81"/>
      <c r="JT31" s="81"/>
      <c r="JU31" s="82"/>
      <c r="JV31" s="80">
        <f>データ!DL7</f>
        <v>72.400000000000006</v>
      </c>
      <c r="JW31" s="81"/>
      <c r="JX31" s="81"/>
      <c r="JY31" s="81"/>
      <c r="JZ31" s="81"/>
      <c r="KA31" s="81"/>
      <c r="KB31" s="81"/>
      <c r="KC31" s="81"/>
      <c r="KD31" s="81"/>
      <c r="KE31" s="81"/>
      <c r="KF31" s="81"/>
      <c r="KG31" s="81"/>
      <c r="KH31" s="81"/>
      <c r="KI31" s="81"/>
      <c r="KJ31" s="81"/>
      <c r="KK31" s="81"/>
      <c r="KL31" s="81"/>
      <c r="KM31" s="81"/>
      <c r="KN31" s="82"/>
      <c r="KO31" s="80">
        <f>データ!DM7</f>
        <v>74.099999999999994</v>
      </c>
      <c r="KP31" s="81"/>
      <c r="KQ31" s="81"/>
      <c r="KR31" s="81"/>
      <c r="KS31" s="81"/>
      <c r="KT31" s="81"/>
      <c r="KU31" s="81"/>
      <c r="KV31" s="81"/>
      <c r="KW31" s="81"/>
      <c r="KX31" s="81"/>
      <c r="KY31" s="81"/>
      <c r="KZ31" s="81"/>
      <c r="LA31" s="81"/>
      <c r="LB31" s="81"/>
      <c r="LC31" s="81"/>
      <c r="LD31" s="81"/>
      <c r="LE31" s="81"/>
      <c r="LF31" s="81"/>
      <c r="LG31" s="82"/>
      <c r="LH31" s="80">
        <f>データ!DN7</f>
        <v>77.2</v>
      </c>
      <c r="LI31" s="81"/>
      <c r="LJ31" s="81"/>
      <c r="LK31" s="81"/>
      <c r="LL31" s="81"/>
      <c r="LM31" s="81"/>
      <c r="LN31" s="81"/>
      <c r="LO31" s="81"/>
      <c r="LP31" s="81"/>
      <c r="LQ31" s="81"/>
      <c r="LR31" s="81"/>
      <c r="LS31" s="81"/>
      <c r="LT31" s="81"/>
      <c r="LU31" s="81"/>
      <c r="LV31" s="81"/>
      <c r="LW31" s="81"/>
      <c r="LX31" s="81"/>
      <c r="LY31" s="81"/>
      <c r="LZ31" s="82"/>
      <c r="MA31" s="80">
        <f>データ!DO7</f>
        <v>80.7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-63.3</v>
      </c>
      <c r="EM52" s="110"/>
      <c r="EN52" s="110"/>
      <c r="EO52" s="110"/>
      <c r="EP52" s="110"/>
      <c r="EQ52" s="110"/>
      <c r="ER52" s="110"/>
      <c r="ES52" s="110"/>
      <c r="ET52" s="110"/>
      <c r="EU52" s="110"/>
      <c r="EV52" s="110"/>
      <c r="EW52" s="110"/>
      <c r="EX52" s="110"/>
      <c r="EY52" s="110"/>
      <c r="EZ52" s="110"/>
      <c r="FA52" s="110"/>
      <c r="FB52" s="110"/>
      <c r="FC52" s="110"/>
      <c r="FD52" s="110"/>
      <c r="FE52" s="110">
        <f>データ!BG7</f>
        <v>-65.7</v>
      </c>
      <c r="FF52" s="110"/>
      <c r="FG52" s="110"/>
      <c r="FH52" s="110"/>
      <c r="FI52" s="110"/>
      <c r="FJ52" s="110"/>
      <c r="FK52" s="110"/>
      <c r="FL52" s="110"/>
      <c r="FM52" s="110"/>
      <c r="FN52" s="110"/>
      <c r="FO52" s="110"/>
      <c r="FP52" s="110"/>
      <c r="FQ52" s="110"/>
      <c r="FR52" s="110"/>
      <c r="FS52" s="110"/>
      <c r="FT52" s="110"/>
      <c r="FU52" s="110"/>
      <c r="FV52" s="110"/>
      <c r="FW52" s="110"/>
      <c r="FX52" s="110">
        <f>データ!BH7</f>
        <v>-166</v>
      </c>
      <c r="FY52" s="110"/>
      <c r="FZ52" s="110"/>
      <c r="GA52" s="110"/>
      <c r="GB52" s="110"/>
      <c r="GC52" s="110"/>
      <c r="GD52" s="110"/>
      <c r="GE52" s="110"/>
      <c r="GF52" s="110"/>
      <c r="GG52" s="110"/>
      <c r="GH52" s="110"/>
      <c r="GI52" s="110"/>
      <c r="GJ52" s="110"/>
      <c r="GK52" s="110"/>
      <c r="GL52" s="110"/>
      <c r="GM52" s="110"/>
      <c r="GN52" s="110"/>
      <c r="GO52" s="110"/>
      <c r="GP52" s="110"/>
      <c r="GQ52" s="110">
        <f>データ!BI7</f>
        <v>-36.299999999999997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-43.6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-2543</v>
      </c>
      <c r="JD52" s="106"/>
      <c r="JE52" s="106"/>
      <c r="JF52" s="106"/>
      <c r="JG52" s="106"/>
      <c r="JH52" s="106"/>
      <c r="JI52" s="106"/>
      <c r="JJ52" s="106"/>
      <c r="JK52" s="106"/>
      <c r="JL52" s="106"/>
      <c r="JM52" s="106"/>
      <c r="JN52" s="106"/>
      <c r="JO52" s="106"/>
      <c r="JP52" s="106"/>
      <c r="JQ52" s="106"/>
      <c r="JR52" s="106"/>
      <c r="JS52" s="106"/>
      <c r="JT52" s="106"/>
      <c r="JU52" s="106"/>
      <c r="JV52" s="106">
        <f>データ!BR7</f>
        <v>-2800</v>
      </c>
      <c r="JW52" s="106"/>
      <c r="JX52" s="106"/>
      <c r="JY52" s="106"/>
      <c r="JZ52" s="106"/>
      <c r="KA52" s="106"/>
      <c r="KB52" s="106"/>
      <c r="KC52" s="106"/>
      <c r="KD52" s="106"/>
      <c r="KE52" s="106"/>
      <c r="KF52" s="106"/>
      <c r="KG52" s="106"/>
      <c r="KH52" s="106"/>
      <c r="KI52" s="106"/>
      <c r="KJ52" s="106"/>
      <c r="KK52" s="106"/>
      <c r="KL52" s="106"/>
      <c r="KM52" s="106"/>
      <c r="KN52" s="106"/>
      <c r="KO52" s="106">
        <f>データ!BS7</f>
        <v>-7753</v>
      </c>
      <c r="KP52" s="106"/>
      <c r="KQ52" s="106"/>
      <c r="KR52" s="106"/>
      <c r="KS52" s="106"/>
      <c r="KT52" s="106"/>
      <c r="KU52" s="106"/>
      <c r="KV52" s="106"/>
      <c r="KW52" s="106"/>
      <c r="KX52" s="106"/>
      <c r="KY52" s="106"/>
      <c r="KZ52" s="106"/>
      <c r="LA52" s="106"/>
      <c r="LB52" s="106"/>
      <c r="LC52" s="106"/>
      <c r="LD52" s="106"/>
      <c r="LE52" s="106"/>
      <c r="LF52" s="106"/>
      <c r="LG52" s="106"/>
      <c r="LH52" s="106">
        <f>データ!BT7</f>
        <v>-1807</v>
      </c>
      <c r="LI52" s="106"/>
      <c r="LJ52" s="106"/>
      <c r="LK52" s="106"/>
      <c r="LL52" s="106"/>
      <c r="LM52" s="106"/>
      <c r="LN52" s="106"/>
      <c r="LO52" s="106"/>
      <c r="LP52" s="106"/>
      <c r="LQ52" s="106"/>
      <c r="LR52" s="106"/>
      <c r="LS52" s="106"/>
      <c r="LT52" s="106"/>
      <c r="LU52" s="106"/>
      <c r="LV52" s="106"/>
      <c r="LW52" s="106"/>
      <c r="LX52" s="106"/>
      <c r="LY52" s="106"/>
      <c r="LZ52" s="106"/>
      <c r="MA52" s="106">
        <f>データ!BU7</f>
        <v>-2164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97627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295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dd8ru+W6n12uPca5cbVd6u6Sg6ZB9J1AeBdpU5ap0fCV7QX2J1IgFXZU0DIi7ZhLqB+DbNt5vHvyMQd35qLmA==" saltValue="0+5knA4EjBHc8IP63vrCZ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89</v>
      </c>
      <c r="BS5" s="59" t="s">
        <v>90</v>
      </c>
      <c r="BT5" s="59" t="s">
        <v>91</v>
      </c>
      <c r="BU5" s="59" t="s">
        <v>92</v>
      </c>
      <c r="BV5" s="59" t="s">
        <v>93</v>
      </c>
      <c r="BW5" s="59" t="s">
        <v>94</v>
      </c>
      <c r="BX5" s="59" t="s">
        <v>95</v>
      </c>
      <c r="BY5" s="59" t="s">
        <v>96</v>
      </c>
      <c r="BZ5" s="59" t="s">
        <v>97</v>
      </c>
      <c r="CA5" s="59" t="s">
        <v>98</v>
      </c>
      <c r="CB5" s="59" t="s">
        <v>88</v>
      </c>
      <c r="CC5" s="59" t="s">
        <v>89</v>
      </c>
      <c r="CD5" s="59" t="s">
        <v>90</v>
      </c>
      <c r="CE5" s="59" t="s">
        <v>91</v>
      </c>
      <c r="CF5" s="59" t="s">
        <v>92</v>
      </c>
      <c r="CG5" s="59" t="s">
        <v>93</v>
      </c>
      <c r="CH5" s="59" t="s">
        <v>94</v>
      </c>
      <c r="CI5" s="59" t="s">
        <v>95</v>
      </c>
      <c r="CJ5" s="59" t="s">
        <v>96</v>
      </c>
      <c r="CK5" s="59" t="s">
        <v>97</v>
      </c>
      <c r="CL5" s="59" t="s">
        <v>98</v>
      </c>
      <c r="CM5" s="150"/>
      <c r="CN5" s="150"/>
      <c r="CO5" s="59" t="s">
        <v>88</v>
      </c>
      <c r="CP5" s="59" t="s">
        <v>89</v>
      </c>
      <c r="CQ5" s="59" t="s">
        <v>90</v>
      </c>
      <c r="CR5" s="59" t="s">
        <v>91</v>
      </c>
      <c r="CS5" s="59" t="s">
        <v>92</v>
      </c>
      <c r="CT5" s="59" t="s">
        <v>93</v>
      </c>
      <c r="CU5" s="59" t="s">
        <v>94</v>
      </c>
      <c r="CV5" s="59" t="s">
        <v>95</v>
      </c>
      <c r="CW5" s="59" t="s">
        <v>96</v>
      </c>
      <c r="CX5" s="59" t="s">
        <v>97</v>
      </c>
      <c r="CY5" s="59" t="s">
        <v>98</v>
      </c>
      <c r="CZ5" s="59" t="s">
        <v>88</v>
      </c>
      <c r="DA5" s="59" t="s">
        <v>89</v>
      </c>
      <c r="DB5" s="59" t="s">
        <v>90</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99</v>
      </c>
      <c r="B6" s="60">
        <f>B8</f>
        <v>2019</v>
      </c>
      <c r="C6" s="60">
        <f t="shared" ref="C6:X6" si="1">C8</f>
        <v>232122</v>
      </c>
      <c r="D6" s="60">
        <f t="shared" si="1"/>
        <v>47</v>
      </c>
      <c r="E6" s="60">
        <f t="shared" si="1"/>
        <v>14</v>
      </c>
      <c r="F6" s="60">
        <f t="shared" si="1"/>
        <v>0</v>
      </c>
      <c r="G6" s="60">
        <f t="shared" si="1"/>
        <v>12</v>
      </c>
      <c r="H6" s="60" t="str">
        <f>SUBSTITUTE(H8,"　","")</f>
        <v>愛知県安城市</v>
      </c>
      <c r="I6" s="60" t="str">
        <f t="shared" si="1"/>
        <v>北明治駐車場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駅</v>
      </c>
      <c r="T6" s="62" t="str">
        <f t="shared" si="1"/>
        <v>無</v>
      </c>
      <c r="U6" s="63">
        <f t="shared" si="1"/>
        <v>1509</v>
      </c>
      <c r="V6" s="63">
        <f t="shared" si="1"/>
        <v>57</v>
      </c>
      <c r="W6" s="63">
        <f t="shared" si="1"/>
        <v>140</v>
      </c>
      <c r="X6" s="62" t="str">
        <f t="shared" si="1"/>
        <v>代行制</v>
      </c>
      <c r="Y6" s="64">
        <f>IF(Y8="-",NA(),Y8)</f>
        <v>61.7</v>
      </c>
      <c r="Z6" s="64">
        <f t="shared" ref="Z6:AH6" si="2">IF(Z8="-",NA(),Z8)</f>
        <v>60.3</v>
      </c>
      <c r="AA6" s="64">
        <f t="shared" si="2"/>
        <v>37.6</v>
      </c>
      <c r="AB6" s="64">
        <f t="shared" si="2"/>
        <v>73.400000000000006</v>
      </c>
      <c r="AC6" s="64">
        <f t="shared" si="2"/>
        <v>69.599999999999994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-63.3</v>
      </c>
      <c r="BG6" s="64">
        <f t="shared" ref="BG6:BO6" si="5">IF(BG8="-",NA(),BG8)</f>
        <v>-65.7</v>
      </c>
      <c r="BH6" s="64">
        <f t="shared" si="5"/>
        <v>-166</v>
      </c>
      <c r="BI6" s="64">
        <f t="shared" si="5"/>
        <v>-36.299999999999997</v>
      </c>
      <c r="BJ6" s="64">
        <f t="shared" si="5"/>
        <v>-43.6</v>
      </c>
      <c r="BK6" s="64">
        <f t="shared" si="5"/>
        <v>38.200000000000003</v>
      </c>
      <c r="BL6" s="64">
        <f t="shared" si="5"/>
        <v>34.6</v>
      </c>
      <c r="BM6" s="64">
        <f t="shared" si="5"/>
        <v>37.6</v>
      </c>
      <c r="BN6" s="64">
        <f t="shared" si="5"/>
        <v>30.2</v>
      </c>
      <c r="BO6" s="64">
        <f t="shared" si="5"/>
        <v>33.9</v>
      </c>
      <c r="BP6" s="61" t="str">
        <f>IF(BP8="-","",IF(BP8="-","【-】","【"&amp;SUBSTITUTE(TEXT(BP8,"#,##0.0"),"-","△")&amp;"】"))</f>
        <v>【20.8】</v>
      </c>
      <c r="BQ6" s="65">
        <f>IF(BQ8="-",NA(),BQ8)</f>
        <v>-2543</v>
      </c>
      <c r="BR6" s="65">
        <f t="shared" ref="BR6:BZ6" si="6">IF(BR8="-",NA(),BR8)</f>
        <v>-2800</v>
      </c>
      <c r="BS6" s="65">
        <f t="shared" si="6"/>
        <v>-7753</v>
      </c>
      <c r="BT6" s="65">
        <f t="shared" si="6"/>
        <v>-1807</v>
      </c>
      <c r="BU6" s="65">
        <f t="shared" si="6"/>
        <v>-2164</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100</v>
      </c>
      <c r="CM6" s="63">
        <f t="shared" ref="CM6:CN6" si="7">CM8</f>
        <v>97627</v>
      </c>
      <c r="CN6" s="63">
        <f t="shared" si="7"/>
        <v>295</v>
      </c>
      <c r="CO6" s="64"/>
      <c r="CP6" s="64"/>
      <c r="CQ6" s="64"/>
      <c r="CR6" s="64"/>
      <c r="CS6" s="64"/>
      <c r="CT6" s="64"/>
      <c r="CU6" s="64"/>
      <c r="CV6" s="64"/>
      <c r="CW6" s="64"/>
      <c r="CX6" s="64"/>
      <c r="CY6" s="61" t="s">
        <v>100</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65.5</v>
      </c>
      <c r="DL6" s="64">
        <f t="shared" ref="DL6:DT6" si="9">IF(DL8="-",NA(),DL8)</f>
        <v>72.400000000000006</v>
      </c>
      <c r="DM6" s="64">
        <f t="shared" si="9"/>
        <v>74.099999999999994</v>
      </c>
      <c r="DN6" s="64">
        <f t="shared" si="9"/>
        <v>77.2</v>
      </c>
      <c r="DO6" s="64">
        <f t="shared" si="9"/>
        <v>80.7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101</v>
      </c>
      <c r="B7" s="60">
        <f t="shared" ref="B7:X7" si="10">B8</f>
        <v>2019</v>
      </c>
      <c r="C7" s="60">
        <f t="shared" si="10"/>
        <v>232122</v>
      </c>
      <c r="D7" s="60">
        <f t="shared" si="10"/>
        <v>47</v>
      </c>
      <c r="E7" s="60">
        <f t="shared" si="10"/>
        <v>14</v>
      </c>
      <c r="F7" s="60">
        <f t="shared" si="10"/>
        <v>0</v>
      </c>
      <c r="G7" s="60">
        <f t="shared" si="10"/>
        <v>12</v>
      </c>
      <c r="H7" s="60" t="str">
        <f t="shared" si="10"/>
        <v>愛知県　安城市</v>
      </c>
      <c r="I7" s="60" t="str">
        <f t="shared" si="10"/>
        <v>北明治駐車場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駅</v>
      </c>
      <c r="T7" s="62" t="str">
        <f t="shared" si="10"/>
        <v>無</v>
      </c>
      <c r="U7" s="63">
        <f t="shared" si="10"/>
        <v>1509</v>
      </c>
      <c r="V7" s="63">
        <f t="shared" si="10"/>
        <v>57</v>
      </c>
      <c r="W7" s="63">
        <f t="shared" si="10"/>
        <v>140</v>
      </c>
      <c r="X7" s="62" t="str">
        <f t="shared" si="10"/>
        <v>代行制</v>
      </c>
      <c r="Y7" s="64">
        <f>Y8</f>
        <v>61.7</v>
      </c>
      <c r="Z7" s="64">
        <f t="shared" ref="Z7:AH7" si="11">Z8</f>
        <v>60.3</v>
      </c>
      <c r="AA7" s="64">
        <f t="shared" si="11"/>
        <v>37.6</v>
      </c>
      <c r="AB7" s="64">
        <f t="shared" si="11"/>
        <v>73.400000000000006</v>
      </c>
      <c r="AC7" s="64">
        <f t="shared" si="11"/>
        <v>69.599999999999994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-63.3</v>
      </c>
      <c r="BG7" s="64">
        <f t="shared" ref="BG7:BO7" si="14">BG8</f>
        <v>-65.7</v>
      </c>
      <c r="BH7" s="64">
        <f t="shared" si="14"/>
        <v>-166</v>
      </c>
      <c r="BI7" s="64">
        <f t="shared" si="14"/>
        <v>-36.299999999999997</v>
      </c>
      <c r="BJ7" s="64">
        <f t="shared" si="14"/>
        <v>-43.6</v>
      </c>
      <c r="BK7" s="64">
        <f t="shared" si="14"/>
        <v>38.200000000000003</v>
      </c>
      <c r="BL7" s="64">
        <f t="shared" si="14"/>
        <v>34.6</v>
      </c>
      <c r="BM7" s="64">
        <f t="shared" si="14"/>
        <v>37.6</v>
      </c>
      <c r="BN7" s="64">
        <f t="shared" si="14"/>
        <v>30.2</v>
      </c>
      <c r="BO7" s="64">
        <f t="shared" si="14"/>
        <v>33.9</v>
      </c>
      <c r="BP7" s="61"/>
      <c r="BQ7" s="65">
        <f>BQ8</f>
        <v>-2543</v>
      </c>
      <c r="BR7" s="65">
        <f t="shared" ref="BR7:BZ7" si="15">BR8</f>
        <v>-2800</v>
      </c>
      <c r="BS7" s="65">
        <f t="shared" si="15"/>
        <v>-7753</v>
      </c>
      <c r="BT7" s="65">
        <f t="shared" si="15"/>
        <v>-1807</v>
      </c>
      <c r="BU7" s="65">
        <f t="shared" si="15"/>
        <v>-2164</v>
      </c>
      <c r="BV7" s="65">
        <f t="shared" si="15"/>
        <v>6967</v>
      </c>
      <c r="BW7" s="65">
        <f t="shared" si="15"/>
        <v>7138</v>
      </c>
      <c r="BX7" s="65">
        <f t="shared" si="15"/>
        <v>8131</v>
      </c>
      <c r="BY7" s="65">
        <f t="shared" si="15"/>
        <v>8076</v>
      </c>
      <c r="BZ7" s="65">
        <f t="shared" si="15"/>
        <v>8265</v>
      </c>
      <c r="CA7" s="63"/>
      <c r="CB7" s="64" t="s">
        <v>102</v>
      </c>
      <c r="CC7" s="64" t="s">
        <v>102</v>
      </c>
      <c r="CD7" s="64" t="s">
        <v>102</v>
      </c>
      <c r="CE7" s="64" t="s">
        <v>102</v>
      </c>
      <c r="CF7" s="64" t="s">
        <v>102</v>
      </c>
      <c r="CG7" s="64" t="s">
        <v>102</v>
      </c>
      <c r="CH7" s="64" t="s">
        <v>102</v>
      </c>
      <c r="CI7" s="64" t="s">
        <v>102</v>
      </c>
      <c r="CJ7" s="64" t="s">
        <v>102</v>
      </c>
      <c r="CK7" s="64" t="s">
        <v>100</v>
      </c>
      <c r="CL7" s="61"/>
      <c r="CM7" s="63">
        <f>CM8</f>
        <v>97627</v>
      </c>
      <c r="CN7" s="63">
        <f>CN8</f>
        <v>295</v>
      </c>
      <c r="CO7" s="64" t="s">
        <v>102</v>
      </c>
      <c r="CP7" s="64" t="s">
        <v>102</v>
      </c>
      <c r="CQ7" s="64" t="s">
        <v>102</v>
      </c>
      <c r="CR7" s="64" t="s">
        <v>102</v>
      </c>
      <c r="CS7" s="64" t="s">
        <v>102</v>
      </c>
      <c r="CT7" s="64" t="s">
        <v>102</v>
      </c>
      <c r="CU7" s="64" t="s">
        <v>102</v>
      </c>
      <c r="CV7" s="64" t="s">
        <v>102</v>
      </c>
      <c r="CW7" s="64" t="s">
        <v>102</v>
      </c>
      <c r="CX7" s="64" t="s">
        <v>100</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65.5</v>
      </c>
      <c r="DL7" s="64">
        <f t="shared" ref="DL7:DT7" si="17">DL8</f>
        <v>72.400000000000006</v>
      </c>
      <c r="DM7" s="64">
        <f t="shared" si="17"/>
        <v>74.099999999999994</v>
      </c>
      <c r="DN7" s="64">
        <f t="shared" si="17"/>
        <v>77.2</v>
      </c>
      <c r="DO7" s="64">
        <f t="shared" si="17"/>
        <v>80.7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232122</v>
      </c>
      <c r="D8" s="67">
        <v>47</v>
      </c>
      <c r="E8" s="67">
        <v>14</v>
      </c>
      <c r="F8" s="67">
        <v>0</v>
      </c>
      <c r="G8" s="67">
        <v>12</v>
      </c>
      <c r="H8" s="67" t="s">
        <v>103</v>
      </c>
      <c r="I8" s="67" t="s">
        <v>104</v>
      </c>
      <c r="J8" s="67" t="s">
        <v>105</v>
      </c>
      <c r="K8" s="67" t="s">
        <v>106</v>
      </c>
      <c r="L8" s="67" t="s">
        <v>107</v>
      </c>
      <c r="M8" s="67" t="s">
        <v>108</v>
      </c>
      <c r="N8" s="67" t="s">
        <v>109</v>
      </c>
      <c r="O8" s="68" t="s">
        <v>110</v>
      </c>
      <c r="P8" s="69" t="s">
        <v>111</v>
      </c>
      <c r="Q8" s="69" t="s">
        <v>112</v>
      </c>
      <c r="R8" s="70">
        <v>25</v>
      </c>
      <c r="S8" s="69" t="s">
        <v>113</v>
      </c>
      <c r="T8" s="69" t="s">
        <v>114</v>
      </c>
      <c r="U8" s="70">
        <v>1509</v>
      </c>
      <c r="V8" s="70">
        <v>57</v>
      </c>
      <c r="W8" s="70">
        <v>140</v>
      </c>
      <c r="X8" s="69" t="s">
        <v>115</v>
      </c>
      <c r="Y8" s="71">
        <v>61.7</v>
      </c>
      <c r="Z8" s="71">
        <v>60.3</v>
      </c>
      <c r="AA8" s="71">
        <v>37.6</v>
      </c>
      <c r="AB8" s="71">
        <v>73.400000000000006</v>
      </c>
      <c r="AC8" s="71">
        <v>69.599999999999994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-63.3</v>
      </c>
      <c r="BG8" s="71">
        <v>-65.7</v>
      </c>
      <c r="BH8" s="71">
        <v>-166</v>
      </c>
      <c r="BI8" s="71">
        <v>-36.299999999999997</v>
      </c>
      <c r="BJ8" s="71">
        <v>-43.6</v>
      </c>
      <c r="BK8" s="71">
        <v>38.200000000000003</v>
      </c>
      <c r="BL8" s="71">
        <v>34.6</v>
      </c>
      <c r="BM8" s="71">
        <v>37.6</v>
      </c>
      <c r="BN8" s="71">
        <v>30.2</v>
      </c>
      <c r="BO8" s="71">
        <v>33.9</v>
      </c>
      <c r="BP8" s="68">
        <v>20.8</v>
      </c>
      <c r="BQ8" s="72">
        <v>-2543</v>
      </c>
      <c r="BR8" s="72">
        <v>-2800</v>
      </c>
      <c r="BS8" s="72">
        <v>-7753</v>
      </c>
      <c r="BT8" s="73">
        <v>-1807</v>
      </c>
      <c r="BU8" s="73">
        <v>-2164</v>
      </c>
      <c r="BV8" s="72">
        <v>6967</v>
      </c>
      <c r="BW8" s="72">
        <v>7138</v>
      </c>
      <c r="BX8" s="72">
        <v>8131</v>
      </c>
      <c r="BY8" s="72">
        <v>8076</v>
      </c>
      <c r="BZ8" s="72">
        <v>8265</v>
      </c>
      <c r="CA8" s="70">
        <v>14290</v>
      </c>
      <c r="CB8" s="71" t="s">
        <v>107</v>
      </c>
      <c r="CC8" s="71" t="s">
        <v>107</v>
      </c>
      <c r="CD8" s="71" t="s">
        <v>107</v>
      </c>
      <c r="CE8" s="71" t="s">
        <v>107</v>
      </c>
      <c r="CF8" s="71" t="s">
        <v>107</v>
      </c>
      <c r="CG8" s="71" t="s">
        <v>107</v>
      </c>
      <c r="CH8" s="71" t="s">
        <v>107</v>
      </c>
      <c r="CI8" s="71" t="s">
        <v>107</v>
      </c>
      <c r="CJ8" s="71" t="s">
        <v>107</v>
      </c>
      <c r="CK8" s="71" t="s">
        <v>107</v>
      </c>
      <c r="CL8" s="68" t="s">
        <v>107</v>
      </c>
      <c r="CM8" s="70">
        <v>97627</v>
      </c>
      <c r="CN8" s="70">
        <v>295</v>
      </c>
      <c r="CO8" s="71" t="s">
        <v>107</v>
      </c>
      <c r="CP8" s="71" t="s">
        <v>107</v>
      </c>
      <c r="CQ8" s="71" t="s">
        <v>107</v>
      </c>
      <c r="CR8" s="71" t="s">
        <v>107</v>
      </c>
      <c r="CS8" s="71" t="s">
        <v>107</v>
      </c>
      <c r="CT8" s="71" t="s">
        <v>107</v>
      </c>
      <c r="CU8" s="71" t="s">
        <v>107</v>
      </c>
      <c r="CV8" s="71" t="s">
        <v>107</v>
      </c>
      <c r="CW8" s="71" t="s">
        <v>107</v>
      </c>
      <c r="CX8" s="71" t="s">
        <v>107</v>
      </c>
      <c r="CY8" s="68" t="s">
        <v>107</v>
      </c>
      <c r="CZ8" s="71">
        <v>0</v>
      </c>
      <c r="DA8" s="71">
        <v>0</v>
      </c>
      <c r="DB8" s="71">
        <v>0</v>
      </c>
      <c r="DC8" s="71">
        <v>0</v>
      </c>
      <c r="DD8" s="71">
        <v>0</v>
      </c>
      <c r="DE8" s="71">
        <v>70.5</v>
      </c>
      <c r="DF8" s="71">
        <v>59.2</v>
      </c>
      <c r="DG8" s="71">
        <v>62.4</v>
      </c>
      <c r="DH8" s="71">
        <v>83.1</v>
      </c>
      <c r="DI8" s="71">
        <v>54.7</v>
      </c>
      <c r="DJ8" s="68">
        <v>425.4</v>
      </c>
      <c r="DK8" s="71">
        <v>65.5</v>
      </c>
      <c r="DL8" s="71">
        <v>72.400000000000006</v>
      </c>
      <c r="DM8" s="71">
        <v>74.099999999999994</v>
      </c>
      <c r="DN8" s="71">
        <v>77.2</v>
      </c>
      <c r="DO8" s="71">
        <v>80.7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2020-12-04T03:32:37Z</dcterms:created>
  <dcterms:modified xsi:type="dcterms:W3CDTF">2021-02-22T02:54:34Z</dcterms:modified>
  <cp:category/>
</cp:coreProperties>
</file>