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gGjBxf5ApjG+838YbBQYYAu82VPjPO0ZbP8adZsJkuCSblFT9Cgnhuaf4o2uQ7jOVtsSsRv4cjfx6jfCYr79yA==" workbookSaltValue="V3RvsfCxTLGZ92jacS18Uw==" workbookSpinCount="100000" lockStructure="1"/>
  <bookViews>
    <workbookView xWindow="0" yWindow="0" windowWidth="20490" windowHeight="7530"/>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B12" i="4"/>
  <c r="LP10" i="4"/>
  <c r="JW10" i="4"/>
  <c r="ID10" i="4"/>
  <c r="FZ10" i="4"/>
  <c r="EG10" i="4"/>
  <c r="CN10" i="4"/>
  <c r="AU10" i="4"/>
  <c r="B10" i="4"/>
  <c r="LP8" i="4"/>
  <c r="JW8" i="4"/>
  <c r="ID8" i="4"/>
  <c r="FZ8" i="4"/>
  <c r="EG8" i="4"/>
  <c r="CN8" i="4"/>
  <c r="AU8" i="4"/>
  <c r="B6" i="4"/>
  <c r="C11" i="5" l="1"/>
  <c r="AN78" i="4" s="1"/>
  <c r="MN54" i="4"/>
  <c r="MN32" i="4"/>
  <c r="MH78" i="4"/>
  <c r="IZ54" i="4"/>
  <c r="IZ32" i="4"/>
  <c r="FL32" i="4"/>
  <c r="BX32" i="4"/>
  <c r="HM78" i="4"/>
  <c r="FL54" i="4"/>
  <c r="CS78" i="4"/>
  <c r="BX54" i="4"/>
  <c r="AE54" i="4"/>
  <c r="D11" i="5"/>
  <c r="AE32" i="4"/>
  <c r="DS32" i="4"/>
  <c r="E11" i="5"/>
  <c r="B11" i="5"/>
  <c r="DS54" i="4" l="1"/>
  <c r="FH78" i="4"/>
  <c r="HG54" i="4"/>
  <c r="KU32" i="4"/>
  <c r="HG32" i="4"/>
  <c r="KU54" i="4"/>
  <c r="KC78" i="4"/>
  <c r="BZ78" i="4"/>
  <c r="BI54" i="4"/>
  <c r="BI32" i="4"/>
  <c r="LY54" i="4"/>
  <c r="LY32" i="4"/>
  <c r="IK54" i="4"/>
  <c r="IK32" i="4"/>
  <c r="GT78" i="4"/>
  <c r="EW54" i="4"/>
  <c r="LO78" i="4"/>
  <c r="EW32" i="4"/>
  <c r="KF54" i="4"/>
  <c r="KF32" i="4"/>
  <c r="JJ78" i="4"/>
  <c r="GR54" i="4"/>
  <c r="GR32" i="4"/>
  <c r="DD54" i="4"/>
  <c r="U78" i="4"/>
  <c r="P54" i="4"/>
  <c r="EO78" i="4"/>
  <c r="DD32" i="4"/>
  <c r="P32" i="4"/>
  <c r="GA78" i="4"/>
  <c r="EH54" i="4"/>
  <c r="EH32" i="4"/>
  <c r="BG78" i="4"/>
  <c r="AT54" i="4"/>
  <c r="AT32" i="4"/>
  <c r="HV54" i="4"/>
  <c r="LJ54" i="4"/>
  <c r="LJ32" i="4"/>
  <c r="KV78" i="4"/>
  <c r="HV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<sst xmlns="http://schemas.openxmlformats.org/spreadsheetml/2006/main" count="320" uniqueCount="181">
  <si>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</si>
  <si>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</si>
  <si>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</si>
  <si>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</si>
  <si>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</si>
  <si>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</si>
  <si>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</si>
  <si>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</si>
  <si>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</si>
  <si>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</si>
  <si>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</si>
  <si>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</si>
  <si>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</si>
  <si>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</si>
  <si>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</si>
  <si>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</si>
  <si>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</si>
  <si>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</si>
  <si>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</si>
  <si>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</si>
  <si>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</si>
  <si>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</si>
  <si>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</si>
  <si>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</si>
  <si>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</si>
  <si>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</si>
  <si>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</si>
  <si>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</si>
  <si>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</si>
  <si>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</si>
  <si>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</si>
  <si>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</si>
  <si>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</si>
  <si>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</si>
  <si>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</si>
  <si>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</si>
  <si>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</si>
  <si>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</si>
  <si>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</si>
  <si>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</si>
  <si>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</si>
  <si>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</si>
  <si>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</si>
  <si>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</si>
  <si>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</si>
  <si>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</si>
  <si>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</si>
  <si>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</si>
  <si>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</si>
  <si>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</si>
  <si>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</si>
  <si>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</si>
  <si>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</si>
  <si>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</si>
  <si>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</si>
  <si>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</si>
  <si>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</si>
  <si>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</si>
  <si>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</si>
  <si>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</si>
  <si>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</si>
  <si>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</si>
  <si>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</si>
  <si>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</si>
  <si>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</si>
  <si>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</si>
  <si>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</si>
  <si>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</si>
  <si>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</si>
  <si>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</si>
  <si>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</si>
  <si>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</si>
  <si>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</si>
  <si>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</si>
  <si>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</si>
  <si>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</si>
  <si>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</si>
  <si>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</si>
  <si>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</si>
  <si>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</si>
  <si>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</si>
  <si>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</si>
  <si>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</si>
  <si>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</si>
  <si>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</si>
  <si>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</si>
  <si>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</si>
  <si>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</si>
  <si>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</si>
  <si>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</si>
  <si>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</si>
  <si>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</si>
  <si>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</si>
  <si>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</si>
  <si>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</si>
  <si>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</si>
  <si>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</si>
  <si>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</si>
  <si>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</si>
  <si>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</si>
  <si>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</si>
  <si>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</si>
  <si>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</si>
  <si>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</si>
  <si>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</si>
  <si>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</si>
  <si>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</si>
  <si>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</si>
  <si>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</si>
  <si>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</si>
  <si>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</si>
  <si>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</si>
  <si>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</si>
  <si>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</si>
  <si>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</si>
  <si>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</si>
  <si>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</si>
  <si>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</si>
  <si>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</si>
  <si>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</si>
  <si>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</si>
  <si>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</si>
  <si>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</si>
  <si>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</si>
  <si>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</si>
  <si>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</si>
  <si>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</si>
  <si>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</si>
  <si>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</si>
  <si>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</si>
  <si>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</si>
  <si>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</si>
  <si>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</si>
  <si>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</si>
  <si>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</si>
  <si>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</si>
  <si>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</si>
  <si>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</si>
  <si>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</si>
  <si>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</si>
  <si>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</si>
  <si>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</si>
  <si>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</si>
  <si>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</si>
  <si>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</si>
  <si>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</si>
  <si>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</si>
  <si>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</si>
  <si>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</si>
  <si>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</si>
  <si>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</si>
  <si>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</si>
  <si>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</si>
  <si>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</si>
  <si>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</si>
  <si>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</si>
  <si>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</si>
  <si>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</si>
  <si>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</si>
  <si>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</si>
  <si>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</si>
  <si>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</si>
  <si>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</si>
  <si>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</si>
  <si>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</si>
  <si>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</si>
  <si>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</si>
  <si>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</si>
  <si>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</si>
  <si>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</si>
  <si>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</si>
  <si>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</si>
  <si>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</si>
  <si>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</si>
  <si>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</si>
  <si>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</si>
  <si>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</si>
  <si>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高度急性期・急性期機能を担うとともに、回復期機能も補完している。
また、当該医療圏唯一となる精神病床を有する総合病院である。</t>
    <phoneticPr fontId="5"/>
  </si>
  <si>
    <t xml:space="preserve">「①有形固定資産減価償却率」が年々上昇しているのは、移転新築から６年が経ち、移転新築時に購入した器械備品が、順次法定耐用年数を経過していることが要因である。
「②器械備品減価償却率」は、全国平均値、類似病院平均値を上回っている。これについても移転新築から６年が経ち、移転新築時に購入した器械備品が、順次法定耐用年数を経過していることが要因である。
他の指標については、概ね良好な状況にあるものの将来の老朽化を考慮した計画的な施設・設備や医療機器等の保全・更新を図る。
</t>
    <rPh sb="15" eb="17">
      <t>ネンネン</t>
    </rPh>
    <rPh sb="17" eb="19">
      <t>ジョウショウ</t>
    </rPh>
    <rPh sb="93" eb="95">
      <t>ゼンコク</t>
    </rPh>
    <rPh sb="95" eb="97">
      <t>ヘイキン</t>
    </rPh>
    <rPh sb="97" eb="98">
      <t>チ</t>
    </rPh>
    <rPh sb="130" eb="131">
      <t>タ</t>
    </rPh>
    <rPh sb="133" eb="135">
      <t>イテン</t>
    </rPh>
    <rPh sb="135" eb="137">
      <t>シンチク</t>
    </rPh>
    <rPh sb="137" eb="138">
      <t>ジ</t>
    </rPh>
    <rPh sb="139" eb="141">
      <t>コウニュウ</t>
    </rPh>
    <rPh sb="149" eb="151">
      <t>ジュンジ</t>
    </rPh>
    <rPh sb="151" eb="153">
      <t>ホウテイ</t>
    </rPh>
    <rPh sb="153" eb="155">
      <t>タイヨウ</t>
    </rPh>
    <rPh sb="155" eb="157">
      <t>ネンスウ</t>
    </rPh>
    <rPh sb="158" eb="160">
      <t>ケイカ</t>
    </rPh>
    <rPh sb="184" eb="185">
      <t>オオム</t>
    </rPh>
    <phoneticPr fontId="5"/>
  </si>
  <si>
    <t xml:space="preserve">当院は、平成２９年３月に「豊川市民病院新改革プラン」を策定し、医療を安定的に提供するために病院改革を進めている。
令和元年度は、前年度に比べ入院・外来単価の向上により収支比率の改善が見られたが、「⑦職員給与費対医業収益比率」は類似病院平均値を上回っており、効果的な人員配置による施設基準等の診療報酬の確保が課題となっている。
今後は大学医局等との連携を更に深め、診療科毎の医師の偏在を解消するとともに、地域医療連携体制の強化を図る。そして新たな施設基準や診療報酬項目の着実な取得により収益の向上を図るとともに、経費の適正化に向けた取組を推進し、経営の健全性、効率性を高めていく。
</t>
    <phoneticPr fontId="5"/>
  </si>
  <si>
    <t xml:space="preserve">「①経常収支比率」は、職員増に伴い人件費が増加し、平均値を下回っている。今後は、院内の部会で診療報酬請求の適正化などの検討を進め収益向上を図るとともに、材料費・委託料を中心とした費用の適正化を図る。
「④病床利用率」は、入院患者数が増加し利用率が回復してきた。引き続き、地域医療連携体制の強化を進め、紹介患者数の増加を図る。
「⑤入院患者１人１日当たり収益」は、当院が精神病床を有する医療圏内唯一の総合病院であることが一因となり、類似病院平均値を下回っている。増加傾向にあるがん脳卒中等の疾病に対して、高度医療機器による診療体制や地域医療連携体制の強化を進め収益の効率性の向上を図る。
「⑥外来患者１人１日当たり収益」は、一次医療に係る外来患者数が比較的多いことから全国平均値、類似病院平均値ともに下回っている。今後は、地域医療連携体制の強化を図り、収益の向上を図る。
「⑦職員給与費対医業収益比率」は、職員増加に伴い人件費が増加したことにより類似病院平均値を上回っている。今後は、院内の部会で診療報酬請求の適正化などの検討を進め、収益向上を図る。
「⑧材料費対医業収益比率」は、後発医薬品の導入拡大や診療材料調達支援業務の活用によって材料費を抑制している。今後は、医薬品も調達支援業務を活用し、材料費の抑制を図る。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</si>
</sst>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81.7</c:v>
                </c:pt>
                <c:pt idx="1">
                  <c:v>86.1</c:v>
                </c:pt>
                <c:pt idx="2">
                  <c:v>85.7</c:v>
                </c:pt>
                <c:pt idx="3">
                  <c:v>82.9</c:v>
                </c:pt>
                <c:pt idx="4">
                  <c:v>84.6</c:v>
                </c:pt>
              </c:numCache>
            </c:numRef>
          </c:val>
          <c:extLst>
            <c:ext xmlns:c16="http://schemas.microsoft.com/office/drawing/2014/chart" uri="{C3380CC4-5D6E-409C-BE32-E72D297353CC}">
              <c16:uniqueId val="{00000000-FFDD-4809-8DF0-EB005CC6A1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FFDD-4809-8DF0-EB005CC6A1F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c:v>
                </c:pt>
                <c:pt idx="1">
                  <c:v>1.3</c:v>
                </c:pt>
                <c:pt idx="2">
                  <c:v>5.3</c:v>
                </c:pt>
                <c:pt idx="3">
                  <c:v>9.1999999999999993</c:v>
                </c:pt>
                <c:pt idx="4">
                  <c:v>12.3</c:v>
                </c:pt>
              </c:numCache>
            </c:numRef>
          </c:val>
          <c:extLst>
            <c:ext xmlns:c16="http://schemas.microsoft.com/office/drawing/2014/chart" uri="{C3380CC4-5D6E-409C-BE32-E72D297353CC}">
              <c16:uniqueId val="{00000000-D881-42A0-80E3-CB5F0CE2D5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D881-42A0-80E3-CB5F0CE2D5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95.7</c:v>
                </c:pt>
                <c:pt idx="1">
                  <c:v>93.7</c:v>
                </c:pt>
                <c:pt idx="2">
                  <c:v>92.2</c:v>
                </c:pt>
                <c:pt idx="3">
                  <c:v>93.1</c:v>
                </c:pt>
                <c:pt idx="4">
                  <c:v>94</c:v>
                </c:pt>
              </c:numCache>
            </c:numRef>
          </c:val>
          <c:extLst>
            <c:ext xmlns:c16="http://schemas.microsoft.com/office/drawing/2014/chart" uri="{C3380CC4-5D6E-409C-BE32-E72D297353CC}">
              <c16:uniqueId val="{00000000-BFCB-4177-93AA-1AE0AE9610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BFCB-4177-93AA-1AE0AE9610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99.4</c:v>
                </c:pt>
                <c:pt idx="2">
                  <c:v>96.4</c:v>
                </c:pt>
                <c:pt idx="3">
                  <c:v>96.5</c:v>
                </c:pt>
                <c:pt idx="4">
                  <c:v>97</c:v>
                </c:pt>
              </c:numCache>
            </c:numRef>
          </c:val>
          <c:extLst>
            <c:ext xmlns:c16="http://schemas.microsoft.com/office/drawing/2014/chart" uri="{C3380CC4-5D6E-409C-BE32-E72D297353CC}">
              <c16:uniqueId val="{00000000-9CF3-43B6-B87A-1501547A771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CF3-43B6-B87A-1501547A771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25.8</c:v>
                </c:pt>
                <c:pt idx="1">
                  <c:v>31.3</c:v>
                </c:pt>
                <c:pt idx="2">
                  <c:v>36.200000000000003</c:v>
                </c:pt>
                <c:pt idx="3">
                  <c:v>40.9</c:v>
                </c:pt>
                <c:pt idx="4">
                  <c:v>45.4</c:v>
                </c:pt>
              </c:numCache>
            </c:numRef>
          </c:val>
          <c:extLst>
            <c:ext xmlns:c16="http://schemas.microsoft.com/office/drawing/2014/chart" uri="{C3380CC4-5D6E-409C-BE32-E72D297353CC}">
              <c16:uniqueId val="{00000000-A45A-4DA0-839D-DB1536AB52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A45A-4DA0-839D-DB1536AB52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52.8</c:v>
                </c:pt>
                <c:pt idx="1">
                  <c:v>59.7</c:v>
                </c:pt>
                <c:pt idx="2">
                  <c:v>66.3</c:v>
                </c:pt>
                <c:pt idx="3">
                  <c:v>71.2</c:v>
                </c:pt>
                <c:pt idx="4">
                  <c:v>76.599999999999994</c:v>
                </c:pt>
              </c:numCache>
            </c:numRef>
          </c:val>
          <c:extLst>
            <c:ext xmlns:c16="http://schemas.microsoft.com/office/drawing/2014/chart" uri="{C3380CC4-5D6E-409C-BE32-E72D297353CC}">
              <c16:uniqueId val="{00000000-3F6C-48CE-BE20-B59A97CCB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3F6C-48CE-BE20-B59A97CCB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37038944</c:v>
                </c:pt>
                <c:pt idx="1">
                  <c:v>37493588</c:v>
                </c:pt>
                <c:pt idx="2">
                  <c:v>40635004</c:v>
                </c:pt>
                <c:pt idx="3">
                  <c:v>41015074</c:v>
                </c:pt>
                <c:pt idx="4">
                  <c:v>40897603</c:v>
                </c:pt>
              </c:numCache>
            </c:numRef>
          </c:val>
          <c:extLst>
            <c:ext xmlns:c16="http://schemas.microsoft.com/office/drawing/2014/chart" uri="{C3380CC4-5D6E-409C-BE32-E72D297353CC}">
              <c16:uniqueId val="{00000000-F23B-4E0D-A6AB-989EF0C229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F23B-4E0D-A6AB-989EF0C229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24.8</c:v>
                </c:pt>
                <c:pt idx="1">
                  <c:v>25.3</c:v>
                </c:pt>
                <c:pt idx="2">
                  <c:v>25</c:v>
                </c:pt>
                <c:pt idx="3">
                  <c:v>24.3</c:v>
                </c:pt>
                <c:pt idx="4">
                  <c:v>24.5</c:v>
                </c:pt>
              </c:numCache>
            </c:numRef>
          </c:val>
          <c:extLst>
            <c:ext xmlns:c16="http://schemas.microsoft.com/office/drawing/2014/chart" uri="{C3380CC4-5D6E-409C-BE32-E72D297353CC}">
              <c16:uniqueId val="{00000000-2568-4B24-AE00-4DC8A2FA8B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2568-4B24-AE00-4DC8A2FA8B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47.9</c:v>
                </c:pt>
                <c:pt idx="1">
                  <c:v>48.3</c:v>
                </c:pt>
                <c:pt idx="2">
                  <c:v>49.6</c:v>
                </c:pt>
                <c:pt idx="3">
                  <c:v>50</c:v>
                </c:pt>
                <c:pt idx="4">
                  <c:v>50.1</c:v>
                </c:pt>
              </c:numCache>
            </c:numRef>
          </c:val>
          <c:extLst>
            <c:ext xmlns:c16="http://schemas.microsoft.com/office/drawing/2014/chart" uri="{C3380CC4-5D6E-409C-BE32-E72D297353CC}">
              <c16:uniqueId val="{00000000-F3E3-4B50-A543-DB712B9187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F3E3-4B50-A543-DB712B9187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11803</c:v>
                </c:pt>
                <c:pt idx="1">
                  <c:v>12486</c:v>
                </c:pt>
                <c:pt idx="2">
                  <c:v>13377</c:v>
                </c:pt>
                <c:pt idx="3">
                  <c:v>13432</c:v>
                </c:pt>
                <c:pt idx="4">
                  <c:v>14147</c:v>
                </c:pt>
              </c:numCache>
            </c:numRef>
          </c:val>
          <c:extLst>
            <c:ext xmlns:c16="http://schemas.microsoft.com/office/drawing/2014/chart" uri="{C3380CC4-5D6E-409C-BE32-E72D297353CC}">
              <c16:uniqueId val="{00000000-1E39-40A9-8BC7-43A16116F6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1E39-40A9-8BC7-43A16116F6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51696</c:v>
                </c:pt>
                <c:pt idx="1">
                  <c:v>52061</c:v>
                </c:pt>
                <c:pt idx="2">
                  <c:v>51815</c:v>
                </c:pt>
                <c:pt idx="3">
                  <c:v>55081</c:v>
                </c:pt>
                <c:pt idx="4">
                  <c:v>55871</c:v>
                </c:pt>
              </c:numCache>
            </c:numRef>
          </c:val>
          <c:extLst>
            <c:ext xmlns:c16="http://schemas.microsoft.com/office/drawing/2014/chart" uri="{C3380CC4-5D6E-409C-BE32-E72D297353CC}">
              <c16:uniqueId val="{00000000-F6F1-4DDE-9CE8-9F1126CF26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F6F1-4DDE-9CE8-9F1126CF26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愛知県豊川市　豊川市民病院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454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8</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65</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527</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186802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44670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454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454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100.8</v>
      </c>
      <c r="Q33" s="86"/>
      <c r="R33" s="86"/>
      <c r="S33" s="86"/>
      <c r="T33" s="86"/>
      <c r="U33" s="86"/>
      <c r="V33" s="86"/>
      <c r="W33" s="86"/>
      <c r="X33" s="86"/>
      <c r="Y33" s="86"/>
      <c r="Z33" s="86"/>
      <c r="AA33" s="86"/>
      <c r="AB33" s="86"/>
      <c r="AC33" s="86"/>
      <c r="AD33" s="87"/>
      <c r="AE33" s="85">
        <f>データ!AI7</f>
        <v>99.4</v>
      </c>
      <c r="AF33" s="86"/>
      <c r="AG33" s="86"/>
      <c r="AH33" s="86"/>
      <c r="AI33" s="86"/>
      <c r="AJ33" s="86"/>
      <c r="AK33" s="86"/>
      <c r="AL33" s="86"/>
      <c r="AM33" s="86"/>
      <c r="AN33" s="86"/>
      <c r="AO33" s="86"/>
      <c r="AP33" s="86"/>
      <c r="AQ33" s="86"/>
      <c r="AR33" s="86"/>
      <c r="AS33" s="87"/>
      <c r="AT33" s="85">
        <f>データ!AJ7</f>
        <v>96.4</v>
      </c>
      <c r="AU33" s="86"/>
      <c r="AV33" s="86"/>
      <c r="AW33" s="86"/>
      <c r="AX33" s="86"/>
      <c r="AY33" s="86"/>
      <c r="AZ33" s="86"/>
      <c r="BA33" s="86"/>
      <c r="BB33" s="86"/>
      <c r="BC33" s="86"/>
      <c r="BD33" s="86"/>
      <c r="BE33" s="86"/>
      <c r="BF33" s="86"/>
      <c r="BG33" s="86"/>
      <c r="BH33" s="87"/>
      <c r="BI33" s="85">
        <f>データ!AK7</f>
        <v>96.5</v>
      </c>
      <c r="BJ33" s="86"/>
      <c r="BK33" s="86"/>
      <c r="BL33" s="86"/>
      <c r="BM33" s="86"/>
      <c r="BN33" s="86"/>
      <c r="BO33" s="86"/>
      <c r="BP33" s="86"/>
      <c r="BQ33" s="86"/>
      <c r="BR33" s="86"/>
      <c r="BS33" s="86"/>
      <c r="BT33" s="86"/>
      <c r="BU33" s="86"/>
      <c r="BV33" s="86"/>
      <c r="BW33" s="87"/>
      <c r="BX33" s="85">
        <f>データ!AL7</f>
        <v>97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95.7</v>
      </c>
      <c r="DE33" s="86"/>
      <c r="DF33" s="86"/>
      <c r="DG33" s="86"/>
      <c r="DH33" s="86"/>
      <c r="DI33" s="86"/>
      <c r="DJ33" s="86"/>
      <c r="DK33" s="86"/>
      <c r="DL33" s="86"/>
      <c r="DM33" s="86"/>
      <c r="DN33" s="86"/>
      <c r="DO33" s="86"/>
      <c r="DP33" s="86"/>
      <c r="DQ33" s="86"/>
      <c r="DR33" s="87"/>
      <c r="DS33" s="85">
        <f>データ!AT7</f>
        <v>93.7</v>
      </c>
      <c r="DT33" s="86"/>
      <c r="DU33" s="86"/>
      <c r="DV33" s="86"/>
      <c r="DW33" s="86"/>
      <c r="DX33" s="86"/>
      <c r="DY33" s="86"/>
      <c r="DZ33" s="86"/>
      <c r="EA33" s="86"/>
      <c r="EB33" s="86"/>
      <c r="EC33" s="86"/>
      <c r="ED33" s="86"/>
      <c r="EE33" s="86"/>
      <c r="EF33" s="86"/>
      <c r="EG33" s="87"/>
      <c r="EH33" s="85">
        <f>データ!AU7</f>
        <v>92.2</v>
      </c>
      <c r="EI33" s="86"/>
      <c r="EJ33" s="86"/>
      <c r="EK33" s="86"/>
      <c r="EL33" s="86"/>
      <c r="EM33" s="86"/>
      <c r="EN33" s="86"/>
      <c r="EO33" s="86"/>
      <c r="EP33" s="86"/>
      <c r="EQ33" s="86"/>
      <c r="ER33" s="86"/>
      <c r="ES33" s="86"/>
      <c r="ET33" s="86"/>
      <c r="EU33" s="86"/>
      <c r="EV33" s="87"/>
      <c r="EW33" s="85">
        <f>データ!AV7</f>
        <v>93.1</v>
      </c>
      <c r="EX33" s="86"/>
      <c r="EY33" s="86"/>
      <c r="EZ33" s="86"/>
      <c r="FA33" s="86"/>
      <c r="FB33" s="86"/>
      <c r="FC33" s="86"/>
      <c r="FD33" s="86"/>
      <c r="FE33" s="86"/>
      <c r="FF33" s="86"/>
      <c r="FG33" s="86"/>
      <c r="FH33" s="86"/>
      <c r="FI33" s="86"/>
      <c r="FJ33" s="86"/>
      <c r="FK33" s="87"/>
      <c r="FL33" s="85">
        <f>データ!AW7</f>
        <v>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v>
      </c>
      <c r="GS33" s="86"/>
      <c r="GT33" s="86"/>
      <c r="GU33" s="86"/>
      <c r="GV33" s="86"/>
      <c r="GW33" s="86"/>
      <c r="GX33" s="86"/>
      <c r="GY33" s="86"/>
      <c r="GZ33" s="86"/>
      <c r="HA33" s="86"/>
      <c r="HB33" s="86"/>
      <c r="HC33" s="86"/>
      <c r="HD33" s="86"/>
      <c r="HE33" s="86"/>
      <c r="HF33" s="87"/>
      <c r="HG33" s="85">
        <f>データ!BE7</f>
        <v>1.3</v>
      </c>
      <c r="HH33" s="86"/>
      <c r="HI33" s="86"/>
      <c r="HJ33" s="86"/>
      <c r="HK33" s="86"/>
      <c r="HL33" s="86"/>
      <c r="HM33" s="86"/>
      <c r="HN33" s="86"/>
      <c r="HO33" s="86"/>
      <c r="HP33" s="86"/>
      <c r="HQ33" s="86"/>
      <c r="HR33" s="86"/>
      <c r="HS33" s="86"/>
      <c r="HT33" s="86"/>
      <c r="HU33" s="87"/>
      <c r="HV33" s="85">
        <f>データ!BF7</f>
        <v>5.3</v>
      </c>
      <c r="HW33" s="86"/>
      <c r="HX33" s="86"/>
      <c r="HY33" s="86"/>
      <c r="HZ33" s="86"/>
      <c r="IA33" s="86"/>
      <c r="IB33" s="86"/>
      <c r="IC33" s="86"/>
      <c r="ID33" s="86"/>
      <c r="IE33" s="86"/>
      <c r="IF33" s="86"/>
      <c r="IG33" s="86"/>
      <c r="IH33" s="86"/>
      <c r="II33" s="86"/>
      <c r="IJ33" s="87"/>
      <c r="IK33" s="85">
        <f>データ!BG7</f>
        <v>9.1999999999999993</v>
      </c>
      <c r="IL33" s="86"/>
      <c r="IM33" s="86"/>
      <c r="IN33" s="86"/>
      <c r="IO33" s="86"/>
      <c r="IP33" s="86"/>
      <c r="IQ33" s="86"/>
      <c r="IR33" s="86"/>
      <c r="IS33" s="86"/>
      <c r="IT33" s="86"/>
      <c r="IU33" s="86"/>
      <c r="IV33" s="86"/>
      <c r="IW33" s="86"/>
      <c r="IX33" s="86"/>
      <c r="IY33" s="87"/>
      <c r="IZ33" s="85">
        <f>データ!BH7</f>
        <v>12.3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81.7</v>
      </c>
      <c r="KG33" s="86"/>
      <c r="KH33" s="86"/>
      <c r="KI33" s="86"/>
      <c r="KJ33" s="86"/>
      <c r="KK33" s="86"/>
      <c r="KL33" s="86"/>
      <c r="KM33" s="86"/>
      <c r="KN33" s="86"/>
      <c r="KO33" s="86"/>
      <c r="KP33" s="86"/>
      <c r="KQ33" s="86"/>
      <c r="KR33" s="86"/>
      <c r="KS33" s="86"/>
      <c r="KT33" s="87"/>
      <c r="KU33" s="85">
        <f>データ!BP7</f>
        <v>86.1</v>
      </c>
      <c r="KV33" s="86"/>
      <c r="KW33" s="86"/>
      <c r="KX33" s="86"/>
      <c r="KY33" s="86"/>
      <c r="KZ33" s="86"/>
      <c r="LA33" s="86"/>
      <c r="LB33" s="86"/>
      <c r="LC33" s="86"/>
      <c r="LD33" s="86"/>
      <c r="LE33" s="86"/>
      <c r="LF33" s="86"/>
      <c r="LG33" s="86"/>
      <c r="LH33" s="86"/>
      <c r="LI33" s="87"/>
      <c r="LJ33" s="85">
        <f>データ!BQ7</f>
        <v>85.7</v>
      </c>
      <c r="LK33" s="86"/>
      <c r="LL33" s="86"/>
      <c r="LM33" s="86"/>
      <c r="LN33" s="86"/>
      <c r="LO33" s="86"/>
      <c r="LP33" s="86"/>
      <c r="LQ33" s="86"/>
      <c r="LR33" s="86"/>
      <c r="LS33" s="86"/>
      <c r="LT33" s="86"/>
      <c r="LU33" s="86"/>
      <c r="LV33" s="86"/>
      <c r="LW33" s="86"/>
      <c r="LX33" s="87"/>
      <c r="LY33" s="85">
        <f>データ!BR7</f>
        <v>82.9</v>
      </c>
      <c r="LZ33" s="86"/>
      <c r="MA33" s="86"/>
      <c r="MB33" s="86"/>
      <c r="MC33" s="86"/>
      <c r="MD33" s="86"/>
      <c r="ME33" s="86"/>
      <c r="MF33" s="86"/>
      <c r="MG33" s="86"/>
      <c r="MH33" s="86"/>
      <c r="MI33" s="86"/>
      <c r="MJ33" s="86"/>
      <c r="MK33" s="86"/>
      <c r="ML33" s="86"/>
      <c r="MM33" s="87"/>
      <c r="MN33" s="85">
        <f>データ!BS7</f>
        <v>84.6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51696</v>
      </c>
      <c r="Q55" s="104"/>
      <c r="R55" s="104"/>
      <c r="S55" s="104"/>
      <c r="T55" s="104"/>
      <c r="U55" s="104"/>
      <c r="V55" s="104"/>
      <c r="W55" s="104"/>
      <c r="X55" s="104"/>
      <c r="Y55" s="104"/>
      <c r="Z55" s="104"/>
      <c r="AA55" s="104"/>
      <c r="AB55" s="104"/>
      <c r="AC55" s="104"/>
      <c r="AD55" s="105"/>
      <c r="AE55" s="103">
        <f>データ!CA7</f>
        <v>52061</v>
      </c>
      <c r="AF55" s="104"/>
      <c r="AG55" s="104"/>
      <c r="AH55" s="104"/>
      <c r="AI55" s="104"/>
      <c r="AJ55" s="104"/>
      <c r="AK55" s="104"/>
      <c r="AL55" s="104"/>
      <c r="AM55" s="104"/>
      <c r="AN55" s="104"/>
      <c r="AO55" s="104"/>
      <c r="AP55" s="104"/>
      <c r="AQ55" s="104"/>
      <c r="AR55" s="104"/>
      <c r="AS55" s="105"/>
      <c r="AT55" s="103">
        <f>データ!CB7</f>
        <v>51815</v>
      </c>
      <c r="AU55" s="104"/>
      <c r="AV55" s="104"/>
      <c r="AW55" s="104"/>
      <c r="AX55" s="104"/>
      <c r="AY55" s="104"/>
      <c r="AZ55" s="104"/>
      <c r="BA55" s="104"/>
      <c r="BB55" s="104"/>
      <c r="BC55" s="104"/>
      <c r="BD55" s="104"/>
      <c r="BE55" s="104"/>
      <c r="BF55" s="104"/>
      <c r="BG55" s="104"/>
      <c r="BH55" s="105"/>
      <c r="BI55" s="103">
        <f>データ!CC7</f>
        <v>55081</v>
      </c>
      <c r="BJ55" s="104"/>
      <c r="BK55" s="104"/>
      <c r="BL55" s="104"/>
      <c r="BM55" s="104"/>
      <c r="BN55" s="104"/>
      <c r="BO55" s="104"/>
      <c r="BP55" s="104"/>
      <c r="BQ55" s="104"/>
      <c r="BR55" s="104"/>
      <c r="BS55" s="104"/>
      <c r="BT55" s="104"/>
      <c r="BU55" s="104"/>
      <c r="BV55" s="104"/>
      <c r="BW55" s="105"/>
      <c r="BX55" s="103">
        <f>データ!CD7</f>
        <v>55871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11803</v>
      </c>
      <c r="DE55" s="104"/>
      <c r="DF55" s="104"/>
      <c r="DG55" s="104"/>
      <c r="DH55" s="104"/>
      <c r="DI55" s="104"/>
      <c r="DJ55" s="104"/>
      <c r="DK55" s="104"/>
      <c r="DL55" s="104"/>
      <c r="DM55" s="104"/>
      <c r="DN55" s="104"/>
      <c r="DO55" s="104"/>
      <c r="DP55" s="104"/>
      <c r="DQ55" s="104"/>
      <c r="DR55" s="105"/>
      <c r="DS55" s="103">
        <f>データ!CL7</f>
        <v>12486</v>
      </c>
      <c r="DT55" s="104"/>
      <c r="DU55" s="104"/>
      <c r="DV55" s="104"/>
      <c r="DW55" s="104"/>
      <c r="DX55" s="104"/>
      <c r="DY55" s="104"/>
      <c r="DZ55" s="104"/>
      <c r="EA55" s="104"/>
      <c r="EB55" s="104"/>
      <c r="EC55" s="104"/>
      <c r="ED55" s="104"/>
      <c r="EE55" s="104"/>
      <c r="EF55" s="104"/>
      <c r="EG55" s="105"/>
      <c r="EH55" s="103">
        <f>データ!CM7</f>
        <v>13377</v>
      </c>
      <c r="EI55" s="104"/>
      <c r="EJ55" s="104"/>
      <c r="EK55" s="104"/>
      <c r="EL55" s="104"/>
      <c r="EM55" s="104"/>
      <c r="EN55" s="104"/>
      <c r="EO55" s="104"/>
      <c r="EP55" s="104"/>
      <c r="EQ55" s="104"/>
      <c r="ER55" s="104"/>
      <c r="ES55" s="104"/>
      <c r="ET55" s="104"/>
      <c r="EU55" s="104"/>
      <c r="EV55" s="105"/>
      <c r="EW55" s="103">
        <f>データ!CN7</f>
        <v>13432</v>
      </c>
      <c r="EX55" s="104"/>
      <c r="EY55" s="104"/>
      <c r="EZ55" s="104"/>
      <c r="FA55" s="104"/>
      <c r="FB55" s="104"/>
      <c r="FC55" s="104"/>
      <c r="FD55" s="104"/>
      <c r="FE55" s="104"/>
      <c r="FF55" s="104"/>
      <c r="FG55" s="104"/>
      <c r="FH55" s="104"/>
      <c r="FI55" s="104"/>
      <c r="FJ55" s="104"/>
      <c r="FK55" s="105"/>
      <c r="FL55" s="103">
        <f>データ!CO7</f>
        <v>14147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47.9</v>
      </c>
      <c r="GS55" s="86"/>
      <c r="GT55" s="86"/>
      <c r="GU55" s="86"/>
      <c r="GV55" s="86"/>
      <c r="GW55" s="86"/>
      <c r="GX55" s="86"/>
      <c r="GY55" s="86"/>
      <c r="GZ55" s="86"/>
      <c r="HA55" s="86"/>
      <c r="HB55" s="86"/>
      <c r="HC55" s="86"/>
      <c r="HD55" s="86"/>
      <c r="HE55" s="86"/>
      <c r="HF55" s="87"/>
      <c r="HG55" s="85">
        <f>データ!CW7</f>
        <v>48.3</v>
      </c>
      <c r="HH55" s="86"/>
      <c r="HI55" s="86"/>
      <c r="HJ55" s="86"/>
      <c r="HK55" s="86"/>
      <c r="HL55" s="86"/>
      <c r="HM55" s="86"/>
      <c r="HN55" s="86"/>
      <c r="HO55" s="86"/>
      <c r="HP55" s="86"/>
      <c r="HQ55" s="86"/>
      <c r="HR55" s="86"/>
      <c r="HS55" s="86"/>
      <c r="HT55" s="86"/>
      <c r="HU55" s="87"/>
      <c r="HV55" s="85">
        <f>データ!CX7</f>
        <v>49.6</v>
      </c>
      <c r="HW55" s="86"/>
      <c r="HX55" s="86"/>
      <c r="HY55" s="86"/>
      <c r="HZ55" s="86"/>
      <c r="IA55" s="86"/>
      <c r="IB55" s="86"/>
      <c r="IC55" s="86"/>
      <c r="ID55" s="86"/>
      <c r="IE55" s="86"/>
      <c r="IF55" s="86"/>
      <c r="IG55" s="86"/>
      <c r="IH55" s="86"/>
      <c r="II55" s="86"/>
      <c r="IJ55" s="87"/>
      <c r="IK55" s="85">
        <f>データ!CY7</f>
        <v>50</v>
      </c>
      <c r="IL55" s="86"/>
      <c r="IM55" s="86"/>
      <c r="IN55" s="86"/>
      <c r="IO55" s="86"/>
      <c r="IP55" s="86"/>
      <c r="IQ55" s="86"/>
      <c r="IR55" s="86"/>
      <c r="IS55" s="86"/>
      <c r="IT55" s="86"/>
      <c r="IU55" s="86"/>
      <c r="IV55" s="86"/>
      <c r="IW55" s="86"/>
      <c r="IX55" s="86"/>
      <c r="IY55" s="87"/>
      <c r="IZ55" s="85">
        <f>データ!CZ7</f>
        <v>50.1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24.8</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25</v>
      </c>
      <c r="LK55" s="86"/>
      <c r="LL55" s="86"/>
      <c r="LM55" s="86"/>
      <c r="LN55" s="86"/>
      <c r="LO55" s="86"/>
      <c r="LP55" s="86"/>
      <c r="LQ55" s="86"/>
      <c r="LR55" s="86"/>
      <c r="LS55" s="86"/>
      <c r="LT55" s="86"/>
      <c r="LU55" s="86"/>
      <c r="LV55" s="86"/>
      <c r="LW55" s="86"/>
      <c r="LX55" s="87"/>
      <c r="LY55" s="85">
        <f>データ!DJ7</f>
        <v>24.3</v>
      </c>
      <c r="LZ55" s="86"/>
      <c r="MA55" s="86"/>
      <c r="MB55" s="86"/>
      <c r="MC55" s="86"/>
      <c r="MD55" s="86"/>
      <c r="ME55" s="86"/>
      <c r="MF55" s="86"/>
      <c r="MG55" s="86"/>
      <c r="MH55" s="86"/>
      <c r="MI55" s="86"/>
      <c r="MJ55" s="86"/>
      <c r="MK55" s="86"/>
      <c r="ML55" s="86"/>
      <c r="MM55" s="87"/>
      <c r="MN55" s="85">
        <f>データ!DK7</f>
        <v>24.5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25.8</v>
      </c>
      <c r="V79" s="80"/>
      <c r="W79" s="80"/>
      <c r="X79" s="80"/>
      <c r="Y79" s="80"/>
      <c r="Z79" s="80"/>
      <c r="AA79" s="80"/>
      <c r="AB79" s="80"/>
      <c r="AC79" s="80"/>
      <c r="AD79" s="80"/>
      <c r="AE79" s="80"/>
      <c r="AF79" s="80"/>
      <c r="AG79" s="80"/>
      <c r="AH79" s="80"/>
      <c r="AI79" s="80"/>
      <c r="AJ79" s="80"/>
      <c r="AK79" s="80"/>
      <c r="AL79" s="80"/>
      <c r="AM79" s="80"/>
      <c r="AN79" s="80">
        <f>データ!DS7</f>
        <v>31.3</v>
      </c>
      <c r="AO79" s="80"/>
      <c r="AP79" s="80"/>
      <c r="AQ79" s="80"/>
      <c r="AR79" s="80"/>
      <c r="AS79" s="80"/>
      <c r="AT79" s="80"/>
      <c r="AU79" s="80"/>
      <c r="AV79" s="80"/>
      <c r="AW79" s="80"/>
      <c r="AX79" s="80"/>
      <c r="AY79" s="80"/>
      <c r="AZ79" s="80"/>
      <c r="BA79" s="80"/>
      <c r="BB79" s="80"/>
      <c r="BC79" s="80"/>
      <c r="BD79" s="80"/>
      <c r="BE79" s="80"/>
      <c r="BF79" s="80"/>
      <c r="BG79" s="80">
        <f>データ!DT7</f>
        <v>36.200000000000003</v>
      </c>
      <c r="BH79" s="80"/>
      <c r="BI79" s="80"/>
      <c r="BJ79" s="80"/>
      <c r="BK79" s="80"/>
      <c r="BL79" s="80"/>
      <c r="BM79" s="80"/>
      <c r="BN79" s="80"/>
      <c r="BO79" s="80"/>
      <c r="BP79" s="80"/>
      <c r="BQ79" s="80"/>
      <c r="BR79" s="80"/>
      <c r="BS79" s="80"/>
      <c r="BT79" s="80"/>
      <c r="BU79" s="80"/>
      <c r="BV79" s="80"/>
      <c r="BW79" s="80"/>
      <c r="BX79" s="80"/>
      <c r="BY79" s="80"/>
      <c r="BZ79" s="80">
        <f>データ!DU7</f>
        <v>40.9</v>
      </c>
      <c r="CA79" s="80"/>
      <c r="CB79" s="80"/>
      <c r="CC79" s="80"/>
      <c r="CD79" s="80"/>
      <c r="CE79" s="80"/>
      <c r="CF79" s="80"/>
      <c r="CG79" s="80"/>
      <c r="CH79" s="80"/>
      <c r="CI79" s="80"/>
      <c r="CJ79" s="80"/>
      <c r="CK79" s="80"/>
      <c r="CL79" s="80"/>
      <c r="CM79" s="80"/>
      <c r="CN79" s="80"/>
      <c r="CO79" s="80"/>
      <c r="CP79" s="80"/>
      <c r="CQ79" s="80"/>
      <c r="CR79" s="80"/>
      <c r="CS79" s="80">
        <f>データ!DV7</f>
        <v>45.4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52.8</v>
      </c>
      <c r="EP79" s="80"/>
      <c r="EQ79" s="80"/>
      <c r="ER79" s="80"/>
      <c r="ES79" s="80"/>
      <c r="ET79" s="80"/>
      <c r="EU79" s="80"/>
      <c r="EV79" s="80"/>
      <c r="EW79" s="80"/>
      <c r="EX79" s="80"/>
      <c r="EY79" s="80"/>
      <c r="EZ79" s="80"/>
      <c r="FA79" s="80"/>
      <c r="FB79" s="80"/>
      <c r="FC79" s="80"/>
      <c r="FD79" s="80"/>
      <c r="FE79" s="80"/>
      <c r="FF79" s="80"/>
      <c r="FG79" s="80"/>
      <c r="FH79" s="80">
        <f>データ!ED7</f>
        <v>59.7</v>
      </c>
      <c r="FI79" s="80"/>
      <c r="FJ79" s="80"/>
      <c r="FK79" s="80"/>
      <c r="FL79" s="80"/>
      <c r="FM79" s="80"/>
      <c r="FN79" s="80"/>
      <c r="FO79" s="80"/>
      <c r="FP79" s="80"/>
      <c r="FQ79" s="80"/>
      <c r="FR79" s="80"/>
      <c r="FS79" s="80"/>
      <c r="FT79" s="80"/>
      <c r="FU79" s="80"/>
      <c r="FV79" s="80"/>
      <c r="FW79" s="80"/>
      <c r="FX79" s="80"/>
      <c r="FY79" s="80"/>
      <c r="FZ79" s="80"/>
      <c r="GA79" s="80">
        <f>データ!EE7</f>
        <v>66.3</v>
      </c>
      <c r="GB79" s="80"/>
      <c r="GC79" s="80"/>
      <c r="GD79" s="80"/>
      <c r="GE79" s="80"/>
      <c r="GF79" s="80"/>
      <c r="GG79" s="80"/>
      <c r="GH79" s="80"/>
      <c r="GI79" s="80"/>
      <c r="GJ79" s="80"/>
      <c r="GK79" s="80"/>
      <c r="GL79" s="80"/>
      <c r="GM79" s="80"/>
      <c r="GN79" s="80"/>
      <c r="GO79" s="80"/>
      <c r="GP79" s="80"/>
      <c r="GQ79" s="80"/>
      <c r="GR79" s="80"/>
      <c r="GS79" s="80"/>
      <c r="GT79" s="80">
        <f>データ!EF7</f>
        <v>71.2</v>
      </c>
      <c r="GU79" s="80"/>
      <c r="GV79" s="80"/>
      <c r="GW79" s="80"/>
      <c r="GX79" s="80"/>
      <c r="GY79" s="80"/>
      <c r="GZ79" s="80"/>
      <c r="HA79" s="80"/>
      <c r="HB79" s="80"/>
      <c r="HC79" s="80"/>
      <c r="HD79" s="80"/>
      <c r="HE79" s="80"/>
      <c r="HF79" s="80"/>
      <c r="HG79" s="80"/>
      <c r="HH79" s="80"/>
      <c r="HI79" s="80"/>
      <c r="HJ79" s="80"/>
      <c r="HK79" s="80"/>
      <c r="HL79" s="80"/>
      <c r="HM79" s="80">
        <f>データ!EG7</f>
        <v>76.599999999999994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37038944</v>
      </c>
      <c r="JK79" s="79"/>
      <c r="JL79" s="79"/>
      <c r="JM79" s="79"/>
      <c r="JN79" s="79"/>
      <c r="JO79" s="79"/>
      <c r="JP79" s="79"/>
      <c r="JQ79" s="79"/>
      <c r="JR79" s="79"/>
      <c r="JS79" s="79"/>
      <c r="JT79" s="79"/>
      <c r="JU79" s="79"/>
      <c r="JV79" s="79"/>
      <c r="JW79" s="79"/>
      <c r="JX79" s="79"/>
      <c r="JY79" s="79"/>
      <c r="JZ79" s="79"/>
      <c r="KA79" s="79"/>
      <c r="KB79" s="79"/>
      <c r="KC79" s="79">
        <f>データ!EO7</f>
        <v>37493588</v>
      </c>
      <c r="KD79" s="79"/>
      <c r="KE79" s="79"/>
      <c r="KF79" s="79"/>
      <c r="KG79" s="79"/>
      <c r="KH79" s="79"/>
      <c r="KI79" s="79"/>
      <c r="KJ79" s="79"/>
      <c r="KK79" s="79"/>
      <c r="KL79" s="79"/>
      <c r="KM79" s="79"/>
      <c r="KN79" s="79"/>
      <c r="KO79" s="79"/>
      <c r="KP79" s="79"/>
      <c r="KQ79" s="79"/>
      <c r="KR79" s="79"/>
      <c r="KS79" s="79"/>
      <c r="KT79" s="79"/>
      <c r="KU79" s="79"/>
      <c r="KV79" s="79">
        <f>データ!EP7</f>
        <v>40635004</v>
      </c>
      <c r="KW79" s="79"/>
      <c r="KX79" s="79"/>
      <c r="KY79" s="79"/>
      <c r="KZ79" s="79"/>
      <c r="LA79" s="79"/>
      <c r="LB79" s="79"/>
      <c r="LC79" s="79"/>
      <c r="LD79" s="79"/>
      <c r="LE79" s="79"/>
      <c r="LF79" s="79"/>
      <c r="LG79" s="79"/>
      <c r="LH79" s="79"/>
      <c r="LI79" s="79"/>
      <c r="LJ79" s="79"/>
      <c r="LK79" s="79"/>
      <c r="LL79" s="79"/>
      <c r="LM79" s="79"/>
      <c r="LN79" s="79"/>
      <c r="LO79" s="79">
        <f>データ!EQ7</f>
        <v>41015074</v>
      </c>
      <c r="LP79" s="79"/>
      <c r="LQ79" s="79"/>
      <c r="LR79" s="79"/>
      <c r="LS79" s="79"/>
      <c r="LT79" s="79"/>
      <c r="LU79" s="79"/>
      <c r="LV79" s="79"/>
      <c r="LW79" s="79"/>
      <c r="LX79" s="79"/>
      <c r="LY79" s="79"/>
      <c r="LZ79" s="79"/>
      <c r="MA79" s="79"/>
      <c r="MB79" s="79"/>
      <c r="MC79" s="79"/>
      <c r="MD79" s="79"/>
      <c r="ME79" s="79"/>
      <c r="MF79" s="79"/>
      <c r="MG79" s="79"/>
      <c r="MH79" s="79">
        <f>データ!ER7</f>
        <v>40897603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N9+InEsfW3qhGH21DQNoXjjyXrF6sgT9jCLcIXOi1pc/fzv0GruRkdpf+H0nbvEz91gEHzSEVM3J7BBula+ZA==" saltValue="ggqXh3yxhaxLg2RzGtQIn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151</v>
      </c>
      <c r="AX5" s="62" t="s">
        <v>144</v>
      </c>
      <c r="AY5" s="62" t="s">
        <v>145</v>
      </c>
      <c r="AZ5" s="62" t="s">
        <v>146</v>
      </c>
      <c r="BA5" s="62" t="s">
        <v>147</v>
      </c>
      <c r="BB5" s="62" t="s">
        <v>148</v>
      </c>
      <c r="BC5" s="62" t="s">
        <v>149</v>
      </c>
      <c r="BD5" s="62" t="s">
        <v>139</v>
      </c>
      <c r="BE5" s="62" t="s">
        <v>140</v>
      </c>
      <c r="BF5" s="62" t="s">
        <v>141</v>
      </c>
      <c r="BG5" s="62" t="s">
        <v>142</v>
      </c>
      <c r="BH5" s="62" t="s">
        <v>151</v>
      </c>
      <c r="BI5" s="62" t="s">
        <v>144</v>
      </c>
      <c r="BJ5" s="62" t="s">
        <v>145</v>
      </c>
      <c r="BK5" s="62" t="s">
        <v>146</v>
      </c>
      <c r="BL5" s="62" t="s">
        <v>147</v>
      </c>
      <c r="BM5" s="62" t="s">
        <v>148</v>
      </c>
      <c r="BN5" s="62" t="s">
        <v>149</v>
      </c>
      <c r="BO5" s="62" t="s">
        <v>152</v>
      </c>
      <c r="BP5" s="62" t="s">
        <v>140</v>
      </c>
      <c r="BQ5" s="62" t="s">
        <v>141</v>
      </c>
      <c r="BR5" s="62" t="s">
        <v>142</v>
      </c>
      <c r="BS5" s="62" t="s">
        <v>151</v>
      </c>
      <c r="BT5" s="62" t="s">
        <v>144</v>
      </c>
      <c r="BU5" s="62" t="s">
        <v>145</v>
      </c>
      <c r="BV5" s="62" t="s">
        <v>146</v>
      </c>
      <c r="BW5" s="62" t="s">
        <v>147</v>
      </c>
      <c r="BX5" s="62" t="s">
        <v>148</v>
      </c>
      <c r="BY5" s="62" t="s">
        <v>149</v>
      </c>
      <c r="BZ5" s="62" t="s">
        <v>139</v>
      </c>
      <c r="CA5" s="62" t="s">
        <v>140</v>
      </c>
      <c r="CB5" s="62" t="s">
        <v>141</v>
      </c>
      <c r="CC5" s="62" t="s">
        <v>142</v>
      </c>
      <c r="CD5" s="62" t="s">
        <v>151</v>
      </c>
      <c r="CE5" s="62" t="s">
        <v>144</v>
      </c>
      <c r="CF5" s="62" t="s">
        <v>145</v>
      </c>
      <c r="CG5" s="62" t="s">
        <v>146</v>
      </c>
      <c r="CH5" s="62" t="s">
        <v>147</v>
      </c>
      <c r="CI5" s="62" t="s">
        <v>148</v>
      </c>
      <c r="CJ5" s="62" t="s">
        <v>149</v>
      </c>
      <c r="CK5" s="62" t="s">
        <v>139</v>
      </c>
      <c r="CL5" s="62" t="s">
        <v>140</v>
      </c>
      <c r="CM5" s="62" t="s">
        <v>141</v>
      </c>
      <c r="CN5" s="62" t="s">
        <v>142</v>
      </c>
      <c r="CO5" s="62" t="s">
        <v>151</v>
      </c>
      <c r="CP5" s="62" t="s">
        <v>144</v>
      </c>
      <c r="CQ5" s="62" t="s">
        <v>145</v>
      </c>
      <c r="CR5" s="62" t="s">
        <v>146</v>
      </c>
      <c r="CS5" s="62" t="s">
        <v>147</v>
      </c>
      <c r="CT5" s="62" t="s">
        <v>148</v>
      </c>
      <c r="CU5" s="62" t="s">
        <v>149</v>
      </c>
      <c r="CV5" s="62" t="s">
        <v>139</v>
      </c>
      <c r="CW5" s="62" t="s">
        <v>140</v>
      </c>
      <c r="CX5" s="62" t="s">
        <v>141</v>
      </c>
      <c r="CY5" s="62" t="s">
        <v>150</v>
      </c>
      <c r="CZ5" s="62" t="s">
        <v>151</v>
      </c>
      <c r="DA5" s="62" t="s">
        <v>144</v>
      </c>
      <c r="DB5" s="62" t="s">
        <v>145</v>
      </c>
      <c r="DC5" s="62" t="s">
        <v>146</v>
      </c>
      <c r="DD5" s="62" t="s">
        <v>147</v>
      </c>
      <c r="DE5" s="62" t="s">
        <v>148</v>
      </c>
      <c r="DF5" s="62" t="s">
        <v>149</v>
      </c>
      <c r="DG5" s="62" t="s">
        <v>139</v>
      </c>
      <c r="DH5" s="62" t="s">
        <v>153</v>
      </c>
      <c r="DI5" s="62" t="s">
        <v>141</v>
      </c>
      <c r="DJ5" s="62" t="s">
        <v>142</v>
      </c>
      <c r="DK5" s="62" t="s">
        <v>151</v>
      </c>
      <c r="DL5" s="62" t="s">
        <v>144</v>
      </c>
      <c r="DM5" s="62" t="s">
        <v>145</v>
      </c>
      <c r="DN5" s="62" t="s">
        <v>146</v>
      </c>
      <c r="DO5" s="62" t="s">
        <v>147</v>
      </c>
      <c r="DP5" s="62" t="s">
        <v>148</v>
      </c>
      <c r="DQ5" s="62" t="s">
        <v>149</v>
      </c>
      <c r="DR5" s="62" t="s">
        <v>139</v>
      </c>
      <c r="DS5" s="62" t="s">
        <v>140</v>
      </c>
      <c r="DT5" s="62" t="s">
        <v>154</v>
      </c>
      <c r="DU5" s="62" t="s">
        <v>142</v>
      </c>
      <c r="DV5" s="62" t="s">
        <v>151</v>
      </c>
      <c r="DW5" s="62" t="s">
        <v>144</v>
      </c>
      <c r="DX5" s="62" t="s">
        <v>145</v>
      </c>
      <c r="DY5" s="62" t="s">
        <v>146</v>
      </c>
      <c r="DZ5" s="62" t="s">
        <v>147</v>
      </c>
      <c r="EA5" s="62" t="s">
        <v>148</v>
      </c>
      <c r="EB5" s="62" t="s">
        <v>149</v>
      </c>
      <c r="EC5" s="62" t="s">
        <v>139</v>
      </c>
      <c r="ED5" s="62" t="s">
        <v>140</v>
      </c>
      <c r="EE5" s="62" t="s">
        <v>141</v>
      </c>
      <c r="EF5" s="62" t="s">
        <v>142</v>
      </c>
      <c r="EG5" s="62" t="s">
        <v>151</v>
      </c>
      <c r="EH5" s="62" t="s">
        <v>144</v>
      </c>
      <c r="EI5" s="62" t="s">
        <v>145</v>
      </c>
      <c r="EJ5" s="62" t="s">
        <v>146</v>
      </c>
      <c r="EK5" s="62" t="s">
        <v>147</v>
      </c>
      <c r="EL5" s="62" t="s">
        <v>148</v>
      </c>
      <c r="EM5" s="62" t="s">
        <v>155</v>
      </c>
      <c r="EN5" s="62" t="s">
        <v>139</v>
      </c>
      <c r="EO5" s="62" t="s">
        <v>140</v>
      </c>
      <c r="EP5" s="62" t="s">
        <v>141</v>
      </c>
      <c r="EQ5" s="62" t="s">
        <v>142</v>
      </c>
      <c r="ER5" s="62" t="s">
        <v>151</v>
      </c>
      <c r="ES5" s="62" t="s">
        <v>144</v>
      </c>
      <c r="ET5" s="62" t="s">
        <v>145</v>
      </c>
      <c r="EU5" s="62" t="s">
        <v>146</v>
      </c>
      <c r="EV5" s="62" t="s">
        <v>147</v>
      </c>
      <c r="EW5" s="62" t="s">
        <v>148</v>
      </c>
      <c r="EX5" s="62" t="s">
        <v>149</v>
      </c>
    </row>
    <row r="6" spans="1:154" s="67" customFormat="1" x14ac:dyDescent="0.15">
      <c r="A6" s="48" t="s">
        <v>156</v>
      </c>
      <c r="B6" s="63">
        <f>B8</f>
        <v>2019</v>
      </c>
      <c r="C6" s="63">
        <f t="shared" ref="C6:M6" si="2">C8</f>
        <v>232076</v>
      </c>
      <c r="D6" s="63">
        <f t="shared" si="2"/>
        <v>46</v>
      </c>
      <c r="E6" s="63">
        <f t="shared" si="2"/>
        <v>6</v>
      </c>
      <c r="F6" s="63">
        <f t="shared" si="2"/>
        <v>0</v>
      </c>
      <c r="G6" s="63">
        <f t="shared" si="2"/>
        <v>1</v>
      </c>
      <c r="H6" s="164" t="str">
        <f>IF(H8&lt;&gt;I8,H8,"")&amp;IF(I8&lt;&gt;J8,I8,"")&amp;"　"&amp;J8</f>
        <v>愛知県豊川市　豊川市民病院</v>
      </c>
      <c r="I6" s="165"/>
      <c r="J6" s="166"/>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30</v>
      </c>
      <c r="R6" s="63" t="str">
        <f t="shared" si="3"/>
        <v>対象</v>
      </c>
      <c r="S6" s="63" t="str">
        <f t="shared" si="3"/>
        <v>ド 透 I 訓 ガ</v>
      </c>
      <c r="T6" s="63" t="str">
        <f t="shared" si="3"/>
        <v>救 臨 へ 災 地 輪</v>
      </c>
      <c r="U6" s="64">
        <f>U8</f>
        <v>186802</v>
      </c>
      <c r="V6" s="64">
        <f>V8</f>
        <v>44670</v>
      </c>
      <c r="W6" s="63" t="str">
        <f>W8</f>
        <v>非該当</v>
      </c>
      <c r="X6" s="63" t="str">
        <f t="shared" si="3"/>
        <v>７：１</v>
      </c>
      <c r="Y6" s="64">
        <f t="shared" si="3"/>
        <v>454</v>
      </c>
      <c r="Z6" s="64" t="str">
        <f t="shared" si="3"/>
        <v>-</v>
      </c>
      <c r="AA6" s="64">
        <f t="shared" si="3"/>
        <v>8</v>
      </c>
      <c r="AB6" s="64">
        <f t="shared" si="3"/>
        <v>65</v>
      </c>
      <c r="AC6" s="64" t="str">
        <f t="shared" si="3"/>
        <v>-</v>
      </c>
      <c r="AD6" s="64">
        <f t="shared" si="3"/>
        <v>527</v>
      </c>
      <c r="AE6" s="64">
        <f t="shared" si="3"/>
        <v>454</v>
      </c>
      <c r="AF6" s="64" t="str">
        <f t="shared" si="3"/>
        <v>-</v>
      </c>
      <c r="AG6" s="64">
        <f t="shared" si="3"/>
        <v>454</v>
      </c>
      <c r="AH6" s="65">
        <f>IF(AH8="-",NA(),AH8)</f>
        <v>100.8</v>
      </c>
      <c r="AI6" s="65">
        <f t="shared" ref="AI6:AQ6" si="4">IF(AI8="-",NA(),AI8)</f>
        <v>99.4</v>
      </c>
      <c r="AJ6" s="65">
        <f t="shared" si="4"/>
        <v>96.4</v>
      </c>
      <c r="AK6" s="65">
        <f t="shared" si="4"/>
        <v>96.5</v>
      </c>
      <c r="AL6" s="65">
        <f t="shared" si="4"/>
        <v>97</v>
      </c>
      <c r="AM6" s="65">
        <f t="shared" si="4"/>
        <v>100.3</v>
      </c>
      <c r="AN6" s="65">
        <f t="shared" si="4"/>
        <v>99.8</v>
      </c>
      <c r="AO6" s="65">
        <f t="shared" si="4"/>
        <v>100.1</v>
      </c>
      <c r="AP6" s="65">
        <f t="shared" si="4"/>
        <v>100</v>
      </c>
      <c r="AQ6" s="65">
        <f t="shared" si="4"/>
        <v>99.2</v>
      </c>
      <c r="AR6" s="65" t="str">
        <f>IF(AR8="-","【-】","【"&amp;SUBSTITUTE(TEXT(AR8,"#,##0.0"),"-","△")&amp;"】")</f>
        <v>【98.2】</v>
      </c>
      <c r="AS6" s="65">
        <f>IF(AS8="-",NA(),AS8)</f>
        <v>95.7</v>
      </c>
      <c r="AT6" s="65">
        <f t="shared" ref="AT6:BB6" si="5">IF(AT8="-",NA(),AT8)</f>
        <v>93.7</v>
      </c>
      <c r="AU6" s="65">
        <f t="shared" si="5"/>
        <v>92.2</v>
      </c>
      <c r="AV6" s="65">
        <f t="shared" si="5"/>
        <v>93.1</v>
      </c>
      <c r="AW6" s="65">
        <f t="shared" si="5"/>
        <v>94</v>
      </c>
      <c r="AX6" s="65">
        <f t="shared" si="5"/>
        <v>94.4</v>
      </c>
      <c r="AY6" s="65">
        <f t="shared" si="5"/>
        <v>93.6</v>
      </c>
      <c r="AZ6" s="65">
        <f t="shared" si="5"/>
        <v>94</v>
      </c>
      <c r="BA6" s="65">
        <f t="shared" si="5"/>
        <v>94.1</v>
      </c>
      <c r="BB6" s="65">
        <f t="shared" si="5"/>
        <v>93.7</v>
      </c>
      <c r="BC6" s="65" t="str">
        <f>IF(BC8="-","【-】","【"&amp;SUBSTITUTE(TEXT(BC8,"#,##0.0"),"-","△")&amp;"】")</f>
        <v>【89.5】</v>
      </c>
      <c r="BD6" s="65">
        <f>IF(BD8="-",NA(),BD8)</f>
        <v>1.4</v>
      </c>
      <c r="BE6" s="65">
        <f t="shared" ref="BE6:BM6" si="6">IF(BE8="-",NA(),BE8)</f>
        <v>1.3</v>
      </c>
      <c r="BF6" s="65">
        <f t="shared" si="6"/>
        <v>5.3</v>
      </c>
      <c r="BG6" s="65">
        <f t="shared" si="6"/>
        <v>9.1999999999999993</v>
      </c>
      <c r="BH6" s="65">
        <f t="shared" si="6"/>
        <v>12.3</v>
      </c>
      <c r="BI6" s="65">
        <f t="shared" si="6"/>
        <v>36.799999999999997</v>
      </c>
      <c r="BJ6" s="65">
        <f t="shared" si="6"/>
        <v>33.9</v>
      </c>
      <c r="BK6" s="65">
        <f t="shared" si="6"/>
        <v>34.9</v>
      </c>
      <c r="BL6" s="65">
        <f t="shared" si="6"/>
        <v>32.6</v>
      </c>
      <c r="BM6" s="65">
        <f t="shared" si="6"/>
        <v>27</v>
      </c>
      <c r="BN6" s="65" t="str">
        <f>IF(BN8="-","【-】","【"&amp;SUBSTITUTE(TEXT(BN8,"#,##0.0"),"-","△")&amp;"】")</f>
        <v>【59.6】</v>
      </c>
      <c r="BO6" s="65">
        <f>IF(BO8="-",NA(),BO8)</f>
        <v>81.7</v>
      </c>
      <c r="BP6" s="65">
        <f t="shared" ref="BP6:BX6" si="7">IF(BP8="-",NA(),BP8)</f>
        <v>86.1</v>
      </c>
      <c r="BQ6" s="65">
        <f t="shared" si="7"/>
        <v>85.7</v>
      </c>
      <c r="BR6" s="65">
        <f t="shared" si="7"/>
        <v>82.9</v>
      </c>
      <c r="BS6" s="65">
        <f t="shared" si="7"/>
        <v>84.6</v>
      </c>
      <c r="BT6" s="65">
        <f t="shared" si="7"/>
        <v>80.7</v>
      </c>
      <c r="BU6" s="65">
        <f t="shared" si="7"/>
        <v>79.5</v>
      </c>
      <c r="BV6" s="65">
        <f t="shared" si="7"/>
        <v>79.900000000000006</v>
      </c>
      <c r="BW6" s="65">
        <f t="shared" si="7"/>
        <v>80.2</v>
      </c>
      <c r="BX6" s="65">
        <f t="shared" si="7"/>
        <v>79.8</v>
      </c>
      <c r="BY6" s="65" t="str">
        <f>IF(BY8="-","【-】","【"&amp;SUBSTITUTE(TEXT(BY8,"#,##0.0"),"-","△")&amp;"】")</f>
        <v>【74.7】</v>
      </c>
      <c r="BZ6" s="66">
        <f>IF(BZ8="-",NA(),BZ8)</f>
        <v>51696</v>
      </c>
      <c r="CA6" s="66">
        <f t="shared" ref="CA6:CI6" si="8">IF(CA8="-",NA(),CA8)</f>
        <v>52061</v>
      </c>
      <c r="CB6" s="66">
        <f t="shared" si="8"/>
        <v>51815</v>
      </c>
      <c r="CC6" s="66">
        <f t="shared" si="8"/>
        <v>55081</v>
      </c>
      <c r="CD6" s="66">
        <f t="shared" si="8"/>
        <v>55871</v>
      </c>
      <c r="CE6" s="66">
        <f t="shared" si="8"/>
        <v>62913</v>
      </c>
      <c r="CF6" s="66">
        <f t="shared" si="8"/>
        <v>64765</v>
      </c>
      <c r="CG6" s="66">
        <f t="shared" si="8"/>
        <v>66228</v>
      </c>
      <c r="CH6" s="66">
        <f t="shared" si="8"/>
        <v>68751</v>
      </c>
      <c r="CI6" s="66">
        <f t="shared" si="8"/>
        <v>70630</v>
      </c>
      <c r="CJ6" s="65" t="str">
        <f>IF(CJ8="-","【-】","【"&amp;SUBSTITUTE(TEXT(CJ8,"#,##0"),"-","△")&amp;"】")</f>
        <v>【53,621】</v>
      </c>
      <c r="CK6" s="66">
        <f>IF(CK8="-",NA(),CK8)</f>
        <v>11803</v>
      </c>
      <c r="CL6" s="66">
        <f t="shared" ref="CL6:CT6" si="9">IF(CL8="-",NA(),CL8)</f>
        <v>12486</v>
      </c>
      <c r="CM6" s="66">
        <f t="shared" si="9"/>
        <v>13377</v>
      </c>
      <c r="CN6" s="66">
        <f t="shared" si="9"/>
        <v>13432</v>
      </c>
      <c r="CO6" s="66">
        <f t="shared" si="9"/>
        <v>14147</v>
      </c>
      <c r="CP6" s="66">
        <f t="shared" si="9"/>
        <v>16993</v>
      </c>
      <c r="CQ6" s="66">
        <f t="shared" si="9"/>
        <v>17680</v>
      </c>
      <c r="CR6" s="66">
        <f t="shared" si="9"/>
        <v>18393</v>
      </c>
      <c r="CS6" s="66">
        <f t="shared" si="9"/>
        <v>19207</v>
      </c>
      <c r="CT6" s="66">
        <f t="shared" si="9"/>
        <v>20687</v>
      </c>
      <c r="CU6" s="65" t="str">
        <f>IF(CU8="-","【-】","【"&amp;SUBSTITUTE(TEXT(CU8,"#,##0"),"-","△")&amp;"】")</f>
        <v>【15,586】</v>
      </c>
      <c r="CV6" s="65">
        <f>IF(CV8="-",NA(),CV8)</f>
        <v>47.9</v>
      </c>
      <c r="CW6" s="65">
        <f t="shared" ref="CW6:DE6" si="10">IF(CW8="-",NA(),CW8)</f>
        <v>48.3</v>
      </c>
      <c r="CX6" s="65">
        <f t="shared" si="10"/>
        <v>49.6</v>
      </c>
      <c r="CY6" s="65">
        <f t="shared" si="10"/>
        <v>50</v>
      </c>
      <c r="CZ6" s="65">
        <f t="shared" si="10"/>
        <v>50.1</v>
      </c>
      <c r="DA6" s="65">
        <f t="shared" si="10"/>
        <v>48.5</v>
      </c>
      <c r="DB6" s="65">
        <f t="shared" si="10"/>
        <v>49.2</v>
      </c>
      <c r="DC6" s="65">
        <f t="shared" si="10"/>
        <v>48.7</v>
      </c>
      <c r="DD6" s="65">
        <f t="shared" si="10"/>
        <v>48.3</v>
      </c>
      <c r="DE6" s="65">
        <f t="shared" si="10"/>
        <v>47.7</v>
      </c>
      <c r="DF6" s="65" t="str">
        <f>IF(DF8="-","【-】","【"&amp;SUBSTITUTE(TEXT(DF8,"#,##0.0"),"-","△")&amp;"】")</f>
        <v>【54.6】</v>
      </c>
      <c r="DG6" s="65">
        <f>IF(DG8="-",NA(),DG8)</f>
        <v>24.8</v>
      </c>
      <c r="DH6" s="65">
        <f t="shared" ref="DH6:DP6" si="11">IF(DH8="-",NA(),DH8)</f>
        <v>25.3</v>
      </c>
      <c r="DI6" s="65">
        <f t="shared" si="11"/>
        <v>25</v>
      </c>
      <c r="DJ6" s="65">
        <f t="shared" si="11"/>
        <v>24.3</v>
      </c>
      <c r="DK6" s="65">
        <f t="shared" si="11"/>
        <v>24.5</v>
      </c>
      <c r="DL6" s="65">
        <f t="shared" si="11"/>
        <v>27.5</v>
      </c>
      <c r="DM6" s="65">
        <f t="shared" si="11"/>
        <v>27.4</v>
      </c>
      <c r="DN6" s="65">
        <f t="shared" si="11"/>
        <v>27.8</v>
      </c>
      <c r="DO6" s="65">
        <f t="shared" si="11"/>
        <v>28.1</v>
      </c>
      <c r="DP6" s="65">
        <f t="shared" si="11"/>
        <v>29.2</v>
      </c>
      <c r="DQ6" s="65" t="str">
        <f>IF(DQ8="-","【-】","【"&amp;SUBSTITUTE(TEXT(DQ8,"#,##0.0"),"-","△")&amp;"】")</f>
        <v>【25.0】</v>
      </c>
      <c r="DR6" s="65">
        <f>IF(DR8="-",NA(),DR8)</f>
        <v>25.8</v>
      </c>
      <c r="DS6" s="65">
        <f t="shared" ref="DS6:EA6" si="12">IF(DS8="-",NA(),DS8)</f>
        <v>31.3</v>
      </c>
      <c r="DT6" s="65">
        <f t="shared" si="12"/>
        <v>36.200000000000003</v>
      </c>
      <c r="DU6" s="65">
        <f t="shared" si="12"/>
        <v>40.9</v>
      </c>
      <c r="DV6" s="65">
        <f t="shared" si="12"/>
        <v>45.4</v>
      </c>
      <c r="DW6" s="65">
        <f t="shared" si="12"/>
        <v>51.3</v>
      </c>
      <c r="DX6" s="65">
        <f t="shared" si="12"/>
        <v>51.2</v>
      </c>
      <c r="DY6" s="65">
        <f t="shared" si="12"/>
        <v>52</v>
      </c>
      <c r="DZ6" s="65">
        <f t="shared" si="12"/>
        <v>52.5</v>
      </c>
      <c r="EA6" s="65">
        <f t="shared" si="12"/>
        <v>52.5</v>
      </c>
      <c r="EB6" s="65" t="str">
        <f>IF(EB8="-","【-】","【"&amp;SUBSTITUTE(TEXT(EB8,"#,##0.0"),"-","△")&amp;"】")</f>
        <v>【53.5】</v>
      </c>
      <c r="EC6" s="65">
        <f>IF(EC8="-",NA(),EC8)</f>
        <v>52.8</v>
      </c>
      <c r="ED6" s="65">
        <f t="shared" ref="ED6:EL6" si="13">IF(ED8="-",NA(),ED8)</f>
        <v>59.7</v>
      </c>
      <c r="EE6" s="65">
        <f t="shared" si="13"/>
        <v>66.3</v>
      </c>
      <c r="EF6" s="65">
        <f t="shared" si="13"/>
        <v>71.2</v>
      </c>
      <c r="EG6" s="65">
        <f t="shared" si="13"/>
        <v>76.599999999999994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37038944</v>
      </c>
      <c r="EO6" s="66">
        <f t="shared" ref="EO6:EW6" si="14">IF(EO8="-",NA(),EO8)</f>
        <v>37493588</v>
      </c>
      <c r="EP6" s="66">
        <f t="shared" si="14"/>
        <v>40635004</v>
      </c>
      <c r="EQ6" s="66">
        <f t="shared" si="14"/>
        <v>41015074</v>
      </c>
      <c r="ER6" s="66">
        <f t="shared" si="14"/>
        <v>40897603</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232076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30</v>
      </c>
      <c r="R7" s="63" t="str">
        <f t="shared" si="15"/>
        <v>対象</v>
      </c>
      <c r="S7" s="63" t="str">
        <f t="shared" si="15"/>
        <v>ド 透 I 訓 ガ</v>
      </c>
      <c r="T7" s="63" t="str">
        <f t="shared" si="15"/>
        <v>救 臨 へ 災 地 輪</v>
      </c>
      <c r="U7" s="64">
        <f>U8</f>
        <v>186802</v>
      </c>
      <c r="V7" s="64">
        <f>V8</f>
        <v>44670</v>
      </c>
      <c r="W7" s="63" t="str">
        <f>W8</f>
        <v>非該当</v>
      </c>
      <c r="X7" s="63" t="str">
        <f t="shared" si="15"/>
        <v>７：１</v>
      </c>
      <c r="Y7" s="64">
        <f t="shared" si="15"/>
        <v>454</v>
      </c>
      <c r="Z7" s="64" t="str">
        <f t="shared" si="15"/>
        <v>-</v>
      </c>
      <c r="AA7" s="64">
        <f t="shared" si="15"/>
        <v>8</v>
      </c>
      <c r="AB7" s="64">
        <f t="shared" si="15"/>
        <v>65</v>
      </c>
      <c r="AC7" s="64" t="str">
        <f t="shared" si="15"/>
        <v>-</v>
      </c>
      <c r="AD7" s="64">
        <f t="shared" si="15"/>
        <v>527</v>
      </c>
      <c r="AE7" s="64">
        <f t="shared" si="15"/>
        <v>454</v>
      </c>
      <c r="AF7" s="64" t="str">
        <f t="shared" si="15"/>
        <v>-</v>
      </c>
      <c r="AG7" s="64">
        <f t="shared" si="15"/>
        <v>454</v>
      </c>
      <c r="AH7" s="65">
        <f>AH8</f>
        <v>100.8</v>
      </c>
      <c r="AI7" s="65">
        <f t="shared" ref="AI7:AQ7" si="16">AI8</f>
        <v>99.4</v>
      </c>
      <c r="AJ7" s="65">
        <f t="shared" si="16"/>
        <v>96.4</v>
      </c>
      <c r="AK7" s="65">
        <f t="shared" si="16"/>
        <v>96.5</v>
      </c>
      <c r="AL7" s="65">
        <f t="shared" si="16"/>
        <v>97</v>
      </c>
      <c r="AM7" s="65">
        <f t="shared" si="16"/>
        <v>100.3</v>
      </c>
      <c r="AN7" s="65">
        <f t="shared" si="16"/>
        <v>99.8</v>
      </c>
      <c r="AO7" s="65">
        <f t="shared" si="16"/>
        <v>100.1</v>
      </c>
      <c r="AP7" s="65">
        <f t="shared" si="16"/>
        <v>100</v>
      </c>
      <c r="AQ7" s="65">
        <f t="shared" si="16"/>
        <v>99.2</v>
      </c>
      <c r="AR7" s="65"/>
      <c r="AS7" s="65">
        <f>AS8</f>
        <v>95.7</v>
      </c>
      <c r="AT7" s="65">
        <f t="shared" ref="AT7:BB7" si="17">AT8</f>
        <v>93.7</v>
      </c>
      <c r="AU7" s="65">
        <f t="shared" si="17"/>
        <v>92.2</v>
      </c>
      <c r="AV7" s="65">
        <f t="shared" si="17"/>
        <v>93.1</v>
      </c>
      <c r="AW7" s="65">
        <f t="shared" si="17"/>
        <v>94</v>
      </c>
      <c r="AX7" s="65">
        <f t="shared" si="17"/>
        <v>94.4</v>
      </c>
      <c r="AY7" s="65">
        <f t="shared" si="17"/>
        <v>93.6</v>
      </c>
      <c r="AZ7" s="65">
        <f t="shared" si="17"/>
        <v>94</v>
      </c>
      <c r="BA7" s="65">
        <f t="shared" si="17"/>
        <v>94.1</v>
      </c>
      <c r="BB7" s="65">
        <f t="shared" si="17"/>
        <v>93.7</v>
      </c>
      <c r="BC7" s="65"/>
      <c r="BD7" s="65">
        <f>BD8</f>
        <v>1.4</v>
      </c>
      <c r="BE7" s="65">
        <f t="shared" ref="BE7:BM7" si="18">BE8</f>
        <v>1.3</v>
      </c>
      <c r="BF7" s="65">
        <f t="shared" si="18"/>
        <v>5.3</v>
      </c>
      <c r="BG7" s="65">
        <f t="shared" si="18"/>
        <v>9.1999999999999993</v>
      </c>
      <c r="BH7" s="65">
        <f t="shared" si="18"/>
        <v>12.3</v>
      </c>
      <c r="BI7" s="65">
        <f t="shared" si="18"/>
        <v>36.799999999999997</v>
      </c>
      <c r="BJ7" s="65">
        <f t="shared" si="18"/>
        <v>33.9</v>
      </c>
      <c r="BK7" s="65">
        <f t="shared" si="18"/>
        <v>34.9</v>
      </c>
      <c r="BL7" s="65">
        <f t="shared" si="18"/>
        <v>32.6</v>
      </c>
      <c r="BM7" s="65">
        <f t="shared" si="18"/>
        <v>27</v>
      </c>
      <c r="BN7" s="65"/>
      <c r="BO7" s="65">
        <f>BO8</f>
        <v>81.7</v>
      </c>
      <c r="BP7" s="65">
        <f t="shared" ref="BP7:BX7" si="19">BP8</f>
        <v>86.1</v>
      </c>
      <c r="BQ7" s="65">
        <f t="shared" si="19"/>
        <v>85.7</v>
      </c>
      <c r="BR7" s="65">
        <f t="shared" si="19"/>
        <v>82.9</v>
      </c>
      <c r="BS7" s="65">
        <f t="shared" si="19"/>
        <v>84.6</v>
      </c>
      <c r="BT7" s="65">
        <f t="shared" si="19"/>
        <v>80.7</v>
      </c>
      <c r="BU7" s="65">
        <f t="shared" si="19"/>
        <v>79.5</v>
      </c>
      <c r="BV7" s="65">
        <f t="shared" si="19"/>
        <v>79.900000000000006</v>
      </c>
      <c r="BW7" s="65">
        <f t="shared" si="19"/>
        <v>80.2</v>
      </c>
      <c r="BX7" s="65">
        <f t="shared" si="19"/>
        <v>79.8</v>
      </c>
      <c r="BY7" s="65"/>
      <c r="BZ7" s="66">
        <f>BZ8</f>
        <v>51696</v>
      </c>
      <c r="CA7" s="66">
        <f t="shared" ref="CA7:CI7" si="20">CA8</f>
        <v>52061</v>
      </c>
      <c r="CB7" s="66">
        <f t="shared" si="20"/>
        <v>51815</v>
      </c>
      <c r="CC7" s="66">
        <f t="shared" si="20"/>
        <v>55081</v>
      </c>
      <c r="CD7" s="66">
        <f t="shared" si="20"/>
        <v>55871</v>
      </c>
      <c r="CE7" s="66">
        <f t="shared" si="20"/>
        <v>62913</v>
      </c>
      <c r="CF7" s="66">
        <f t="shared" si="20"/>
        <v>64765</v>
      </c>
      <c r="CG7" s="66">
        <f t="shared" si="20"/>
        <v>66228</v>
      </c>
      <c r="CH7" s="66">
        <f t="shared" si="20"/>
        <v>68751</v>
      </c>
      <c r="CI7" s="66">
        <f t="shared" si="20"/>
        <v>70630</v>
      </c>
      <c r="CJ7" s="65"/>
      <c r="CK7" s="66">
        <f>CK8</f>
        <v>11803</v>
      </c>
      <c r="CL7" s="66">
        <f t="shared" ref="CL7:CT7" si="21">CL8</f>
        <v>12486</v>
      </c>
      <c r="CM7" s="66">
        <f t="shared" si="21"/>
        <v>13377</v>
      </c>
      <c r="CN7" s="66">
        <f t="shared" si="21"/>
        <v>13432</v>
      </c>
      <c r="CO7" s="66">
        <f t="shared" si="21"/>
        <v>14147</v>
      </c>
      <c r="CP7" s="66">
        <f t="shared" si="21"/>
        <v>16993</v>
      </c>
      <c r="CQ7" s="66">
        <f t="shared" si="21"/>
        <v>17680</v>
      </c>
      <c r="CR7" s="66">
        <f t="shared" si="21"/>
        <v>18393</v>
      </c>
      <c r="CS7" s="66">
        <f t="shared" si="21"/>
        <v>19207</v>
      </c>
      <c r="CT7" s="66">
        <f t="shared" si="21"/>
        <v>20687</v>
      </c>
      <c r="CU7" s="65"/>
      <c r="CV7" s="65">
        <f>CV8</f>
        <v>47.9</v>
      </c>
      <c r="CW7" s="65">
        <f t="shared" ref="CW7:DE7" si="22">CW8</f>
        <v>48.3</v>
      </c>
      <c r="CX7" s="65">
        <f t="shared" si="22"/>
        <v>49.6</v>
      </c>
      <c r="CY7" s="65">
        <f t="shared" si="22"/>
        <v>50</v>
      </c>
      <c r="CZ7" s="65">
        <f t="shared" si="22"/>
        <v>50.1</v>
      </c>
      <c r="DA7" s="65">
        <f t="shared" si="22"/>
        <v>48.5</v>
      </c>
      <c r="DB7" s="65">
        <f t="shared" si="22"/>
        <v>49.2</v>
      </c>
      <c r="DC7" s="65">
        <f t="shared" si="22"/>
        <v>48.7</v>
      </c>
      <c r="DD7" s="65">
        <f t="shared" si="22"/>
        <v>48.3</v>
      </c>
      <c r="DE7" s="65">
        <f t="shared" si="22"/>
        <v>47.7</v>
      </c>
      <c r="DF7" s="65"/>
      <c r="DG7" s="65">
        <f>DG8</f>
        <v>24.8</v>
      </c>
      <c r="DH7" s="65">
        <f t="shared" ref="DH7:DP7" si="23">DH8</f>
        <v>25.3</v>
      </c>
      <c r="DI7" s="65">
        <f t="shared" si="23"/>
        <v>25</v>
      </c>
      <c r="DJ7" s="65">
        <f t="shared" si="23"/>
        <v>24.3</v>
      </c>
      <c r="DK7" s="65">
        <f t="shared" si="23"/>
        <v>24.5</v>
      </c>
      <c r="DL7" s="65">
        <f t="shared" si="23"/>
        <v>27.5</v>
      </c>
      <c r="DM7" s="65">
        <f t="shared" si="23"/>
        <v>27.4</v>
      </c>
      <c r="DN7" s="65">
        <f t="shared" si="23"/>
        <v>27.8</v>
      </c>
      <c r="DO7" s="65">
        <f t="shared" si="23"/>
        <v>28.1</v>
      </c>
      <c r="DP7" s="65">
        <f t="shared" si="23"/>
        <v>29.2</v>
      </c>
      <c r="DQ7" s="65"/>
      <c r="DR7" s="65">
        <f>DR8</f>
        <v>25.8</v>
      </c>
      <c r="DS7" s="65">
        <f t="shared" ref="DS7:EA7" si="24">DS8</f>
        <v>31.3</v>
      </c>
      <c r="DT7" s="65">
        <f t="shared" si="24"/>
        <v>36.200000000000003</v>
      </c>
      <c r="DU7" s="65">
        <f t="shared" si="24"/>
        <v>40.9</v>
      </c>
      <c r="DV7" s="65">
        <f t="shared" si="24"/>
        <v>45.4</v>
      </c>
      <c r="DW7" s="65">
        <f t="shared" si="24"/>
        <v>51.3</v>
      </c>
      <c r="DX7" s="65">
        <f t="shared" si="24"/>
        <v>51.2</v>
      </c>
      <c r="DY7" s="65">
        <f t="shared" si="24"/>
        <v>52</v>
      </c>
      <c r="DZ7" s="65">
        <f t="shared" si="24"/>
        <v>52.5</v>
      </c>
      <c r="EA7" s="65">
        <f t="shared" si="24"/>
        <v>52.5</v>
      </c>
      <c r="EB7" s="65"/>
      <c r="EC7" s="65">
        <f>EC8</f>
        <v>52.8</v>
      </c>
      <c r="ED7" s="65">
        <f t="shared" ref="ED7:EL7" si="25">ED8</f>
        <v>59.7</v>
      </c>
      <c r="EE7" s="65">
        <f t="shared" si="25"/>
        <v>66.3</v>
      </c>
      <c r="EF7" s="65">
        <f t="shared" si="25"/>
        <v>71.2</v>
      </c>
      <c r="EG7" s="65">
        <f t="shared" si="25"/>
        <v>76.599999999999994</v>
      </c>
      <c r="EH7" s="65">
        <f t="shared" si="25"/>
        <v>64.099999999999994</v>
      </c>
      <c r="EI7" s="65">
        <f t="shared" si="25"/>
        <v>64.3</v>
      </c>
      <c r="EJ7" s="65">
        <f t="shared" si="25"/>
        <v>66</v>
      </c>
      <c r="EK7" s="65">
        <f t="shared" si="25"/>
        <v>67.099999999999994</v>
      </c>
      <c r="EL7" s="65">
        <f t="shared" si="25"/>
        <v>67.900000000000006</v>
      </c>
      <c r="EM7" s="65"/>
      <c r="EN7" s="66">
        <f>EN8</f>
        <v>37038944</v>
      </c>
      <c r="EO7" s="66">
        <f t="shared" ref="EO7:EW7" si="26">EO8</f>
        <v>37493588</v>
      </c>
      <c r="EP7" s="66">
        <f t="shared" si="26"/>
        <v>40635004</v>
      </c>
      <c r="EQ7" s="66">
        <f t="shared" si="26"/>
        <v>41015074</v>
      </c>
      <c r="ER7" s="66">
        <f t="shared" si="26"/>
        <v>40897603</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232076</v>
      </c>
      <c r="D8" s="68">
        <v>46</v>
      </c>
      <c r="E8" s="68">
        <v>6</v>
      </c>
      <c r="F8" s="68">
        <v>0</v>
      </c>
      <c r="G8" s="68">
        <v>1</v>
      </c>
      <c r="H8" s="68" t="s">
        <v>158</v>
      </c>
      <c r="I8" s="68" t="s">
        <v>159</v>
      </c>
      <c r="J8" s="68" t="s">
        <v>160</v>
      </c>
      <c r="K8" s="68" t="s">
        <v>161</v>
      </c>
      <c r="L8" s="68" t="s">
        <v>162</v>
      </c>
      <c r="M8" s="68" t="s">
        <v>163</v>
      </c>
      <c r="N8" s="68" t="s">
        <v>164</v>
      </c>
      <c r="O8" s="68" t="s">
        <v>165</v>
      </c>
      <c r="P8" s="68" t="s">
        <v>166</v>
      </c>
      <c r="Q8" s="69">
        <v>30</v>
      </c>
      <c r="R8" s="68" t="s">
        <v>167</v>
      </c>
      <c r="S8" s="68" t="s">
        <v>168</v>
      </c>
      <c r="T8" s="68" t="s">
        <v>169</v>
      </c>
      <c r="U8" s="69">
        <v>186802</v>
      </c>
      <c r="V8" s="69">
        <v>44670</v>
      </c>
      <c r="W8" s="68" t="s">
        <v>170</v>
      </c>
      <c r="X8" s="70" t="s">
        <v>171</v>
      </c>
      <c r="Y8" s="69">
        <v>454</v>
      </c>
      <c r="Z8" s="69" t="s">
        <v>38</v>
      </c>
      <c r="AA8" s="69">
        <v>8</v>
      </c>
      <c r="AB8" s="69">
        <v>65</v>
      </c>
      <c r="AC8" s="69" t="s">
        <v>38</v>
      </c>
      <c r="AD8" s="69">
        <v>527</v>
      </c>
      <c r="AE8" s="69">
        <v>454</v>
      </c>
      <c r="AF8" s="69" t="s">
        <v>38</v>
      </c>
      <c r="AG8" s="69">
        <v>454</v>
      </c>
      <c r="AH8" s="71">
        <v>100.8</v>
      </c>
      <c r="AI8" s="71">
        <v>99.4</v>
      </c>
      <c r="AJ8" s="71">
        <v>96.4</v>
      </c>
      <c r="AK8" s="71">
        <v>96.5</v>
      </c>
      <c r="AL8" s="71">
        <v>97</v>
      </c>
      <c r="AM8" s="71">
        <v>100.3</v>
      </c>
      <c r="AN8" s="71">
        <v>99.8</v>
      </c>
      <c r="AO8" s="71">
        <v>100.1</v>
      </c>
      <c r="AP8" s="71">
        <v>100</v>
      </c>
      <c r="AQ8" s="71">
        <v>99.2</v>
      </c>
      <c r="AR8" s="71">
        <v>98.2</v>
      </c>
      <c r="AS8" s="71">
        <v>95.7</v>
      </c>
      <c r="AT8" s="71">
        <v>93.7</v>
      </c>
      <c r="AU8" s="71">
        <v>92.2</v>
      </c>
      <c r="AV8" s="71">
        <v>93.1</v>
      </c>
      <c r="AW8" s="71">
        <v>94</v>
      </c>
      <c r="AX8" s="71">
        <v>94.4</v>
      </c>
      <c r="AY8" s="71">
        <v>93.6</v>
      </c>
      <c r="AZ8" s="71">
        <v>94</v>
      </c>
      <c r="BA8" s="71">
        <v>94.1</v>
      </c>
      <c r="BB8" s="71">
        <v>93.7</v>
      </c>
      <c r="BC8" s="71">
        <v>89.5</v>
      </c>
      <c r="BD8" s="72">
        <v>1.4</v>
      </c>
      <c r="BE8" s="72">
        <v>1.3</v>
      </c>
      <c r="BF8" s="72">
        <v>5.3</v>
      </c>
      <c r="BG8" s="72">
        <v>9.1999999999999993</v>
      </c>
      <c r="BH8" s="72">
        <v>12.3</v>
      </c>
      <c r="BI8" s="72">
        <v>36.799999999999997</v>
      </c>
      <c r="BJ8" s="72">
        <v>33.9</v>
      </c>
      <c r="BK8" s="72">
        <v>34.9</v>
      </c>
      <c r="BL8" s="72">
        <v>32.6</v>
      </c>
      <c r="BM8" s="72">
        <v>27</v>
      </c>
      <c r="BN8" s="72">
        <v>59.6</v>
      </c>
      <c r="BO8" s="71">
        <v>81.7</v>
      </c>
      <c r="BP8" s="71">
        <v>86.1</v>
      </c>
      <c r="BQ8" s="71">
        <v>85.7</v>
      </c>
      <c r="BR8" s="71">
        <v>82.9</v>
      </c>
      <c r="BS8" s="71">
        <v>84.6</v>
      </c>
      <c r="BT8" s="71">
        <v>80.7</v>
      </c>
      <c r="BU8" s="71">
        <v>79.5</v>
      </c>
      <c r="BV8" s="71">
        <v>79.900000000000006</v>
      </c>
      <c r="BW8" s="71">
        <v>80.2</v>
      </c>
      <c r="BX8" s="71">
        <v>79.8</v>
      </c>
      <c r="BY8" s="71">
        <v>74.7</v>
      </c>
      <c r="BZ8" s="72">
        <v>51696</v>
      </c>
      <c r="CA8" s="72">
        <v>52061</v>
      </c>
      <c r="CB8" s="72">
        <v>51815</v>
      </c>
      <c r="CC8" s="72">
        <v>55081</v>
      </c>
      <c r="CD8" s="72">
        <v>55871</v>
      </c>
      <c r="CE8" s="72">
        <v>62913</v>
      </c>
      <c r="CF8" s="72">
        <v>64765</v>
      </c>
      <c r="CG8" s="72">
        <v>66228</v>
      </c>
      <c r="CH8" s="72">
        <v>68751</v>
      </c>
      <c r="CI8" s="72">
        <v>70630</v>
      </c>
      <c r="CJ8" s="71">
        <v>53621</v>
      </c>
      <c r="CK8" s="72">
        <v>11803</v>
      </c>
      <c r="CL8" s="72">
        <v>12486</v>
      </c>
      <c r="CM8" s="72">
        <v>13377</v>
      </c>
      <c r="CN8" s="72">
        <v>13432</v>
      </c>
      <c r="CO8" s="72">
        <v>14147</v>
      </c>
      <c r="CP8" s="72">
        <v>16993</v>
      </c>
      <c r="CQ8" s="72">
        <v>17680</v>
      </c>
      <c r="CR8" s="72">
        <v>18393</v>
      </c>
      <c r="CS8" s="72">
        <v>19207</v>
      </c>
      <c r="CT8" s="72">
        <v>20687</v>
      </c>
      <c r="CU8" s="71">
        <v>15586</v>
      </c>
      <c r="CV8" s="72">
        <v>47.9</v>
      </c>
      <c r="CW8" s="72">
        <v>48.3</v>
      </c>
      <c r="CX8" s="72">
        <v>49.6</v>
      </c>
      <c r="CY8" s="72">
        <v>50</v>
      </c>
      <c r="CZ8" s="72">
        <v>50.1</v>
      </c>
      <c r="DA8" s="72">
        <v>48.5</v>
      </c>
      <c r="DB8" s="72">
        <v>49.2</v>
      </c>
      <c r="DC8" s="72">
        <v>48.7</v>
      </c>
      <c r="DD8" s="72">
        <v>48.3</v>
      </c>
      <c r="DE8" s="72">
        <v>47.7</v>
      </c>
      <c r="DF8" s="72">
        <v>54.6</v>
      </c>
      <c r="DG8" s="72">
        <v>24.8</v>
      </c>
      <c r="DH8" s="72">
        <v>25.3</v>
      </c>
      <c r="DI8" s="72">
        <v>25</v>
      </c>
      <c r="DJ8" s="72">
        <v>24.3</v>
      </c>
      <c r="DK8" s="72">
        <v>24.5</v>
      </c>
      <c r="DL8" s="72">
        <v>27.5</v>
      </c>
      <c r="DM8" s="72">
        <v>27.4</v>
      </c>
      <c r="DN8" s="72">
        <v>27.8</v>
      </c>
      <c r="DO8" s="72">
        <v>28.1</v>
      </c>
      <c r="DP8" s="72">
        <v>29.2</v>
      </c>
      <c r="DQ8" s="72">
        <v>25</v>
      </c>
      <c r="DR8" s="71">
        <v>25.8</v>
      </c>
      <c r="DS8" s="71">
        <v>31.3</v>
      </c>
      <c r="DT8" s="71">
        <v>36.200000000000003</v>
      </c>
      <c r="DU8" s="71">
        <v>40.9</v>
      </c>
      <c r="DV8" s="71">
        <v>45.4</v>
      </c>
      <c r="DW8" s="71">
        <v>51.3</v>
      </c>
      <c r="DX8" s="71">
        <v>51.2</v>
      </c>
      <c r="DY8" s="71">
        <v>52</v>
      </c>
      <c r="DZ8" s="71">
        <v>52.5</v>
      </c>
      <c r="EA8" s="71">
        <v>52.5</v>
      </c>
      <c r="EB8" s="71">
        <v>53.5</v>
      </c>
      <c r="EC8" s="71">
        <v>52.8</v>
      </c>
      <c r="ED8" s="71">
        <v>59.7</v>
      </c>
      <c r="EE8" s="71">
        <v>66.3</v>
      </c>
      <c r="EF8" s="71">
        <v>71.2</v>
      </c>
      <c r="EG8" s="71">
        <v>76.599999999999994</v>
      </c>
      <c r="EH8" s="71">
        <v>64.099999999999994</v>
      </c>
      <c r="EI8" s="71">
        <v>64.3</v>
      </c>
      <c r="EJ8" s="71">
        <v>66</v>
      </c>
      <c r="EK8" s="71">
        <v>67.099999999999994</v>
      </c>
      <c r="EL8" s="71">
        <v>67.900000000000006</v>
      </c>
      <c r="EM8" s="71">
        <v>70</v>
      </c>
      <c r="EN8" s="72">
        <v>37038944</v>
      </c>
      <c r="EO8" s="72">
        <v>37493588</v>
      </c>
      <c r="EP8" s="72">
        <v>40635004</v>
      </c>
      <c r="EQ8" s="72">
        <v>41015074</v>
      </c>
      <c r="ER8" s="72">
        <v>40897603</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dcterms:modified xsi:type="dcterms:W3CDTF">2021-02-12T08:05:01Z</dcterms:modified>
</cp:coreProperties>
</file>