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hD+ekPTSbHGATmNtEQiWKTb5frlUUCYC4FAIOyO7fABliLYAI3RxZXDMd+Z6W6HhNwmChoG1K2uBL+GuXSA0rA==" workbookSaltValue="6H+spau8/wRLIRKEsIbxhQ=="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C11" i="5" l="1"/>
  <c r="DS54" i="4" s="1"/>
  <c r="MN54" i="4"/>
  <c r="MN32" i="4"/>
  <c r="BX32" i="4"/>
  <c r="MH78" i="4"/>
  <c r="IZ54" i="4"/>
  <c r="IZ32" i="4"/>
  <c r="BX54" i="4"/>
  <c r="HM78" i="4"/>
  <c r="FL54" i="4"/>
  <c r="FL32" i="4"/>
  <c r="CS78" i="4"/>
  <c r="D11" i="5"/>
  <c r="E11" i="5"/>
  <c r="B11" i="5"/>
  <c r="AN78" i="4" l="1"/>
  <c r="DS32" i="4"/>
  <c r="AE54" i="4"/>
  <c r="AE32" i="4"/>
  <c r="FH78" i="4"/>
  <c r="HG54" i="4"/>
  <c r="HG32" i="4"/>
  <c r="KC78" i="4"/>
  <c r="KU54" i="4"/>
  <c r="KU32" i="4"/>
  <c r="KF54" i="4"/>
  <c r="KF32" i="4"/>
  <c r="P54" i="4"/>
  <c r="JJ78" i="4"/>
  <c r="GR54" i="4"/>
  <c r="GR32" i="4"/>
  <c r="P32" i="4"/>
  <c r="EO78" i="4"/>
  <c r="DD54" i="4"/>
  <c r="DD32" i="4"/>
  <c r="U78" i="4"/>
  <c r="BZ78" i="4"/>
  <c r="BI54" i="4"/>
  <c r="BI32" i="4"/>
  <c r="GT78" i="4"/>
  <c r="EW54" i="4"/>
  <c r="EW32" i="4"/>
  <c r="LY54" i="4"/>
  <c r="LY32" i="4"/>
  <c r="LO78" i="4"/>
  <c r="IK54" i="4"/>
  <c r="IK32" i="4"/>
  <c r="GA78" i="4"/>
  <c r="EH54" i="4"/>
  <c r="EH32" i="4"/>
  <c r="HV54" i="4"/>
  <c r="BG78" i="4"/>
  <c r="AT54" i="4"/>
  <c r="AT32" i="4"/>
  <c r="KV78" i="4"/>
  <c r="HV32" i="4"/>
  <c r="LJ54" i="4"/>
  <c r="LJ32" i="4"/>
</calcChain>
</file>

<file path=xl/sharedStrings.xml><?xml version="1.0" encoding="utf-8"?>
<sst xmlns="http://schemas.openxmlformats.org/spreadsheetml/2006/main" count="321" uniqueCount="183">
  <si>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</si>
  <si>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</si>
  <si>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</si>
  <si>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</si>
  <si>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</si>
  <si>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</si>
  <si>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</si>
  <si>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</si>
  <si>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</si>
  <si>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</si>
  <si>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</si>
  <si>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</si>
  <si>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</si>
  <si>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</si>
  <si>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</si>
  <si>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</si>
  <si>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</si>
  <si>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</si>
  <si>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</si>
  <si>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</si>
  <si>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</si>
  <si>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</si>
  <si>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</si>
  <si>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</si>
  <si>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</si>
  <si>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</si>
  <si>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</si>
  <si>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</si>
  <si>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</si>
  <si>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</si>
  <si>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</si>
  <si>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</si>
  <si>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</si>
  <si>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</si>
  <si>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</si>
  <si>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</si>
  <si>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</si>
  <si>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</si>
  <si>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</si>
  <si>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</si>
  <si>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</si>
  <si>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</si>
  <si>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</si>
  <si>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</si>
  <si>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</si>
  <si>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</si>
  <si>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</si>
  <si>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</si>
  <si>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</si>
  <si>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</si>
  <si>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</si>
  <si>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</si>
  <si>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</si>
  <si>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</si>
  <si>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</si>
  <si>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</si>
  <si>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</si>
  <si>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</si>
  <si>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</si>
  <si>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</si>
  <si>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</si>
  <si>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</si>
  <si>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</si>
  <si>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</si>
  <si>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</si>
  <si>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</si>
  <si>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</si>
  <si>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</si>
  <si>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</si>
  <si>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</si>
  <si>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</si>
  <si>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</si>
  <si>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</si>
  <si>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</si>
  <si>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</si>
  <si>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</si>
  <si>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</si>
  <si>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</si>
  <si>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</si>
  <si>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</si>
  <si>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</si>
  <si>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</si>
  <si>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</si>
  <si>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</si>
  <si>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</si>
  <si>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</si>
  <si>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</si>
  <si>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</si>
  <si>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</si>
  <si>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</si>
  <si>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</si>
  <si>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</si>
  <si>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</si>
  <si>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</si>
  <si>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</si>
  <si>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</si>
  <si>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</si>
  <si>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</si>
  <si>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</si>
  <si>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</si>
  <si>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</si>
  <si>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</si>
  <si>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</si>
  <si>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</si>
  <si>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</si>
  <si>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</si>
  <si>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</si>
  <si>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</si>
  <si>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</si>
  <si>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</si>
  <si>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</si>
  <si>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</si>
  <si>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</si>
  <si>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</si>
  <si>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</si>
  <si>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</si>
  <si>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</si>
  <si>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</si>
  <si>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</si>
  <si>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</si>
  <si>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</si>
  <si>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</si>
  <si>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</si>
  <si>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</si>
  <si>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</si>
  <si>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</si>
  <si>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</si>
  <si>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</si>
  <si>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</si>
  <si>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</si>
  <si>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</si>
  <si>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</si>
  <si>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</si>
  <si>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</si>
  <si>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</si>
  <si>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</si>
  <si>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</si>
  <si>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</si>
  <si>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</si>
  <si>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</si>
  <si>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</si>
  <si>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</si>
  <si>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</si>
  <si>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</si>
  <si>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</si>
  <si>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</si>
  <si>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</si>
  <si>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</si>
  <si>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</si>
  <si>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</si>
  <si>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</si>
  <si>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</si>
  <si>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</si>
  <si>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</si>
  <si>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</si>
  <si>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全国平均</t>
    <rPh sb="0" eb="2">
      <t>ゼンコク</t>
    </rPh>
    <rPh sb="2" eb="4">
      <t>ヘイキン</t>
    </rPh>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</si>
  <si>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</si>
  <si>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</si>
  <si>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</si>
  <si>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</si>
  <si>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</si>
  <si>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</si>
  <si>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</si>
  <si>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</si>
  <si>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</si>
  <si>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</si>
  <si>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</si>
  <si>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</si>
  <si>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</si>
  <si>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</si>
  <si>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</si>
  <si>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</si>
  <si>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</si>
  <si>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</si>
  <si>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</si>
  <si>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</si>
  <si>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</si>
  <si>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</si>
  <si>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</si>
  <si>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
　また、第二種感染症指定医療機関として、積極的に感染症患者を受け入れるとともに、感染の疑いのある市民が速やかに検査できる体制の充実を図る。</t>
    <rPh sb="304" eb="306">
      <t>ダイニ</t>
    </rPh>
    <rPh sb="306" eb="307">
      <t>シュ</t>
    </rPh>
    <rPh sb="307" eb="310">
      <t>カンセンショウ</t>
    </rPh>
    <rPh sb="310" eb="312">
      <t>シテイ</t>
    </rPh>
    <rPh sb="312" eb="314">
      <t>イリョウ</t>
    </rPh>
    <rPh sb="314" eb="316">
      <t>キカン</t>
    </rPh>
    <rPh sb="320" eb="323">
      <t>セッキョクテキ</t>
    </rPh>
    <rPh sb="324" eb="327">
      <t>カンセンショウ</t>
    </rPh>
    <rPh sb="327" eb="329">
      <t>カンジャ</t>
    </rPh>
    <rPh sb="330" eb="331">
      <t>ウ</t>
    </rPh>
    <rPh sb="332" eb="333">
      <t>イ</t>
    </rPh>
    <phoneticPr fontId="5"/>
  </si>
  <si>
    <t>「①有形固定資産減価償却率」は、年々増加しており、類似病院平均値を上回っている。施設の老朽化が進んでいることが確認でき、当院は建設から20年以上が経過することもあり中長期的な計画を検討する必要がある。「②器械備品減価償却比率」についても、年々増加しており、類似病院平均値を上回っている。患者の生命身体に影響する重要な器械備品について定期的に更新を進める一方で、その他の備品については耐用年数を経過しても使用に耐えられるものは、修繕しながら使用しているためと考えられる。
「③1床当たり有形固定資産」は、類似病院平均値を上回っているものの、過去5年の当該病院値に差は生じていない。
　経常収支比率は100％を上回り、その更新投資を経常収益で賄えているため、健全な経営基盤を確保し自立性の高い経営を行うことができている。今後も、計画的に高度な医療機器の導入や更新を行い、安全・安心で高度な専門的医療の提供に努めていく。</t>
    <rPh sb="70" eb="72">
      <t>イジョウ</t>
    </rPh>
    <phoneticPr fontId="5"/>
  </si>
  <si>
    <t>各指標のうち、経営の健全性・効率性の「③累積欠損金比率」については累積欠損金が発生していないことが必要であることから早期に解消する必要があるものの、経常収支比率や医業収支比率は100％を上回っており、現状、健全かつ効率的な経営を行うことができている。
　新公立病院改革プラン（中期経営計画）で定めた取組みを積極的に進め健全な経営を継続するため、医療スタッフの確保や施設・設備の改修、医療機器の更新・導入を行うとともに、地域の医療機関へ継続的に訪問し更なる相互の信頼関係の向上を図る。
　経営形態については、診療体制の充実を図っていることや、他院との役割を分担し相互に補いながら連携の強化を推進していることなどから、他院との再編やネットワーク化、経営形態の見直しを行うことなく、引続き現在の体制で運営することとする。
　しかし、今後、病院を取り巻く環境や当院の経営状況等に大きな変化が生じた場合には、改めて検討するものとする。
　なお、平成27年３月に策定し、平成29年３月に改定した新公立病院改革プランは、新型コロナウイルスの感染拡大の影響により、中期的な計画見通しが立たないことから、新棟増築工事が完了する令和４年度まで延長する予定である。</t>
    <rPh sb="453" eb="455">
      <t>シンガタ</t>
    </rPh>
    <rPh sb="463" eb="465">
      <t>カンセン</t>
    </rPh>
    <rPh sb="465" eb="467">
      <t>カクダイ</t>
    </rPh>
    <rPh sb="468" eb="470">
      <t>エイキョウ</t>
    </rPh>
    <rPh sb="474" eb="477">
      <t>チュウキテキ</t>
    </rPh>
    <rPh sb="478" eb="480">
      <t>ケイカク</t>
    </rPh>
    <rPh sb="480" eb="482">
      <t>ミトオ</t>
    </rPh>
    <rPh sb="484" eb="485">
      <t>タ</t>
    </rPh>
    <rPh sb="493" eb="495">
      <t>シントウ</t>
    </rPh>
    <rPh sb="495" eb="497">
      <t>ゾウチク</t>
    </rPh>
    <rPh sb="497" eb="499">
      <t>コウジ</t>
    </rPh>
    <rPh sb="500" eb="502">
      <t>カンリョウ</t>
    </rPh>
    <rPh sb="504" eb="506">
      <t>レイワ</t>
    </rPh>
    <rPh sb="507" eb="509">
      <t>ネンド</t>
    </rPh>
    <rPh sb="511" eb="513">
      <t>エンチョウ</t>
    </rPh>
    <rPh sb="515" eb="517">
      <t>ヨテイ</t>
    </rPh>
    <phoneticPr fontId="5"/>
  </si>
  <si>
    <t>「①経常収支比率」は、100％を超え、「③累積欠損金比率」は、平成26年度の制度改正による退職給付引当金を一括計上したことで一時的に増加したが、その後の黒字により順調に減少してきた。「②医業収支比率」は、他会計からの繰入金による収入を含めて、医業収益によって医業費用が賄えている状況であり、健全な経営基盤を確保し自立性の高い経営が行えている。
「④病床利用率」は、類似病院平均値を上回り、80％以上を維持している。「⑦職員給与費対医業収益比率」は、職員の増員などにより給与費が増加したため、前年度から1.0ポイント上昇した。
「⑤入院患者１人１日当たり収益」と「⑥外来患者１人１日当たり収益」、「⑧材料費対医療収益比率」は、高額なカテーテルや抗がん剤などの使用により年々増加している。医療材料の償還価格を適切に算定したり、後発医薬品への切替えにより削減を目指す。各指標について、今後は新型コロナウイルスの感染拡大の影響により、厳しい経営状況が予想されることから、先行きは不透明である。
　令和元年度の主な取組みとして、事業面では、脳神経内科、脳神経外科の医師が24時間体制で診療にあたる脳卒中ケアユニット（ＳＣＵ）を開設し、看護体制を強化するとともに、早期のリハビリテーションを実施するなど脳卒中治療のさらなる充実を図った。
　施設設備面では、多様化する医療需要等に対応するため、令和４年５月の開設を目指して、手術台と血管撮影装置を組み合わせたハイブリッド手術室やアレルギーセンター等を備えた新棟の増築を計画し、基本設計、実施設計に着手した。令和２年度中に工事の着工を予定している。</t>
    <rPh sb="224" eb="226">
      <t>ショクイン</t>
    </rPh>
    <rPh sb="227" eb="229">
      <t>ゾウイン</t>
    </rPh>
    <rPh sb="234" eb="236">
      <t>キュウヨ</t>
    </rPh>
    <rPh sb="236" eb="237">
      <t>ヒ</t>
    </rPh>
    <rPh sb="238" eb="240">
      <t>ゾウカ</t>
    </rPh>
    <rPh sb="257" eb="259">
      <t>ジョウショウ</t>
    </rPh>
    <rPh sb="333" eb="335">
      <t>ネンネン</t>
    </rPh>
    <rPh sb="381" eb="382">
      <t>カク</t>
    </rPh>
    <rPh sb="382" eb="384">
      <t>シヒョウ</t>
    </rPh>
    <rPh sb="389" eb="391">
      <t>コンゴ</t>
    </rPh>
    <rPh sb="392" eb="394">
      <t>シンガタ</t>
    </rPh>
    <rPh sb="402" eb="404">
      <t>カンセン</t>
    </rPh>
    <rPh sb="404" eb="406">
      <t>カクダイ</t>
    </rPh>
    <rPh sb="407" eb="409">
      <t>エイキョウ</t>
    </rPh>
    <rPh sb="413" eb="414">
      <t>キビ</t>
    </rPh>
    <rPh sb="416" eb="418">
      <t>ケイエイ</t>
    </rPh>
    <rPh sb="418" eb="420">
      <t>ジョウキョウ</t>
    </rPh>
    <rPh sb="421" eb="423">
      <t>ヨソウ</t>
    </rPh>
    <rPh sb="431" eb="433">
      <t>サキユ</t>
    </rPh>
    <rPh sb="435" eb="438">
      <t>フトウメイ</t>
    </rPh>
    <rPh sb="444" eb="446">
      <t>レイワ</t>
    </rPh>
    <rPh sb="446" eb="448">
      <t>ガンネン</t>
    </rPh>
    <rPh sb="448" eb="449">
      <t>ド</t>
    </rPh>
    <rPh sb="450" eb="451">
      <t>オモ</t>
    </rPh>
    <rPh sb="452" eb="453">
      <t>ト</t>
    </rPh>
    <rPh sb="453" eb="454">
      <t>ク</t>
    </rPh>
    <rPh sb="459" eb="461">
      <t>ジギョウ</t>
    </rPh>
    <rPh sb="461" eb="462">
      <t>メン</t>
    </rPh>
    <rPh sb="465" eb="466">
      <t>ノウ</t>
    </rPh>
    <rPh sb="466" eb="468">
      <t>シンケイ</t>
    </rPh>
    <rPh sb="468" eb="470">
      <t>ナイカ</t>
    </rPh>
    <rPh sb="471" eb="474">
      <t>ノウシンケイ</t>
    </rPh>
    <rPh sb="474" eb="476">
      <t>ゲカ</t>
    </rPh>
    <rPh sb="477" eb="479">
      <t>イシ</t>
    </rPh>
    <rPh sb="482" eb="484">
      <t>ジカン</t>
    </rPh>
    <rPh sb="484" eb="486">
      <t>タイセイ</t>
    </rPh>
    <rPh sb="487" eb="489">
      <t>シンリョウ</t>
    </rPh>
    <rPh sb="493" eb="496">
      <t>ノウソッチュウ</t>
    </rPh>
    <rPh sb="508" eb="510">
      <t>カイセツ</t>
    </rPh>
    <rPh sb="512" eb="514">
      <t>カンゴ</t>
    </rPh>
    <rPh sb="514" eb="516">
      <t>タイセイ</t>
    </rPh>
    <rPh sb="517" eb="519">
      <t>キョウカ</t>
    </rPh>
    <rPh sb="526" eb="528">
      <t>ソウキ</t>
    </rPh>
    <rPh sb="539" eb="541">
      <t>ジッシ</t>
    </rPh>
    <rPh sb="545" eb="548">
      <t>ノウソッチュウ</t>
    </rPh>
    <rPh sb="548" eb="550">
      <t>チリョウ</t>
    </rPh>
    <rPh sb="555" eb="557">
      <t>ジュウジツ</t>
    </rPh>
    <rPh sb="558" eb="559">
      <t>ハカ</t>
    </rPh>
    <rPh sb="564" eb="566">
      <t>シセツ</t>
    </rPh>
    <rPh sb="566" eb="568">
      <t>セツビ</t>
    </rPh>
    <rPh sb="568" eb="569">
      <t>メン</t>
    </rPh>
    <rPh sb="572" eb="575">
      <t>タヨウカ</t>
    </rPh>
    <rPh sb="577" eb="579">
      <t>イリョウ</t>
    </rPh>
    <rPh sb="579" eb="581">
      <t>ジュヨウ</t>
    </rPh>
    <rPh sb="581" eb="582">
      <t>トウ</t>
    </rPh>
    <rPh sb="583" eb="585">
      <t>タイオウ</t>
    </rPh>
    <rPh sb="590" eb="592">
      <t>レイワ</t>
    </rPh>
    <rPh sb="593" eb="594">
      <t>ネン</t>
    </rPh>
    <rPh sb="595" eb="596">
      <t>ガツ</t>
    </rPh>
    <rPh sb="597" eb="599">
      <t>カイセツ</t>
    </rPh>
    <rPh sb="600" eb="602">
      <t>メザ</t>
    </rPh>
    <rPh sb="605" eb="608">
      <t>シュジュツダイ</t>
    </rPh>
    <rPh sb="609" eb="611">
      <t>ケッカン</t>
    </rPh>
    <rPh sb="611" eb="613">
      <t>サツエイ</t>
    </rPh>
    <rPh sb="613" eb="615">
      <t>ソウチ</t>
    </rPh>
    <rPh sb="616" eb="617">
      <t>ク</t>
    </rPh>
    <rPh sb="618" eb="619">
      <t>ア</t>
    </rPh>
    <rPh sb="628" eb="631">
      <t>シュジュツシツ</t>
    </rPh>
    <rPh sb="641" eb="642">
      <t>トウ</t>
    </rPh>
    <rPh sb="643" eb="644">
      <t>ソナ</t>
    </rPh>
    <rPh sb="646" eb="648">
      <t>シントウ</t>
    </rPh>
    <rPh sb="649" eb="651">
      <t>ゾウチク</t>
    </rPh>
    <rPh sb="652" eb="654">
      <t>ケイカク</t>
    </rPh>
    <rPh sb="656" eb="658">
      <t>キホン</t>
    </rPh>
    <rPh sb="658" eb="660">
      <t>セッケイ</t>
    </rPh>
    <rPh sb="661" eb="663">
      <t>ジッシ</t>
    </rPh>
    <rPh sb="663" eb="665">
      <t>セッケイ</t>
    </rPh>
    <rPh sb="666" eb="668">
      <t>チャクシュ</t>
    </rPh>
    <rPh sb="671" eb="673">
      <t>レイワ</t>
    </rPh>
    <rPh sb="674" eb="676">
      <t>ネンド</t>
    </rPh>
    <rPh sb="676" eb="677">
      <t>チュウ</t>
    </rPh>
    <rPh sb="678" eb="680">
      <t>コウジ</t>
    </rPh>
    <rPh sb="681" eb="683">
      <t>チャッコウ</t>
    </rPh>
    <rPh sb="684" eb="68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</si>
</sst>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5" xfId="0" applyFont="1" applyBorder="1" applyAlignment="1" applyProtection="1">
      <alignment horizontal="justify" vertical="top" wrapText="1"/>
      <protection locked="0"/>
    </xf>
    <xf numFmtId="0" fontId="15" fillId="0" borderId="6"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justify" vertical="top" wrapText="1" shrinkToFit="1"/>
      <protection locked="0"/>
    </xf>
    <xf numFmtId="0" fontId="15" fillId="0" borderId="0" xfId="0" applyFont="1" applyBorder="1" applyAlignment="1" applyProtection="1">
      <alignment horizontal="justify" vertical="top" wrapText="1" shrinkToFit="1"/>
      <protection locked="0"/>
    </xf>
    <xf numFmtId="0" fontId="15" fillId="0" borderId="9" xfId="0" applyFont="1" applyBorder="1" applyAlignment="1" applyProtection="1">
      <alignment horizontal="justify" vertical="top" wrapText="1" shrinkToFit="1"/>
      <protection locked="0"/>
    </xf>
    <xf numFmtId="0" fontId="15" fillId="0" borderId="10" xfId="0" applyFont="1" applyBorder="1" applyAlignment="1" applyProtection="1">
      <alignment horizontal="justify" vertical="top" wrapText="1" shrinkToFit="1"/>
      <protection locked="0"/>
    </xf>
    <xf numFmtId="0" fontId="15" fillId="0" borderId="1" xfId="0" applyFont="1" applyBorder="1" applyAlignment="1" applyProtection="1">
      <alignment horizontal="justify" vertical="top" wrapText="1" shrinkToFit="1"/>
      <protection locked="0"/>
    </xf>
    <xf numFmtId="0" fontId="15" fillId="0" borderId="11" xfId="0" applyFont="1" applyBorder="1" applyAlignment="1" applyProtection="1">
      <alignment horizontal="justify"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c:v>
                </c:pt>
                <c:pt idx="1">
                  <c:v>83.9</c:v>
                </c:pt>
                <c:pt idx="2">
                  <c:v>84.4</c:v>
                </c:pt>
                <c:pt idx="3">
                  <c:v>86.1</c:v>
                </c:pt>
                <c:pt idx="4">
                  <c:v>87.8</c:v>
                </c:pt>
              </c:numCache>
            </c:numRef>
          </c:val>
          <c:extLst>
            <c:ext xmlns:c16="http://schemas.microsoft.com/office/drawing/2014/chart" uri="{C3380CC4-5D6E-409C-BE32-E72D297353CC}">
              <c16:uniqueId val="{00000000-81A0-47CC-899E-56BA9EB32F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81A0-47CC-899E-56BA9EB32F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13052</c:v>
                </c:pt>
                <c:pt idx="1">
                  <c:v>13313</c:v>
                </c:pt>
                <c:pt idx="2">
                  <c:v>13398</c:v>
                </c:pt>
                <c:pt idx="3">
                  <c:v>13911</c:v>
                </c:pt>
                <c:pt idx="4">
                  <c:v>14624</c:v>
                </c:pt>
              </c:numCache>
            </c:numRef>
          </c:val>
          <c:extLst>
            <c:ext xmlns:c16="http://schemas.microsoft.com/office/drawing/2014/chart" uri="{C3380CC4-5D6E-409C-BE32-E72D297353CC}">
              <c16:uniqueId val="{00000000-89F5-4BFE-B9E1-1E486DF238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89F5-4BFE-B9E1-1E486DF2382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57016</c:v>
                </c:pt>
                <c:pt idx="1">
                  <c:v>58165</c:v>
                </c:pt>
                <c:pt idx="2">
                  <c:v>59778</c:v>
                </c:pt>
                <c:pt idx="3">
                  <c:v>61244</c:v>
                </c:pt>
                <c:pt idx="4">
                  <c:v>62010</c:v>
                </c:pt>
              </c:numCache>
            </c:numRef>
          </c:val>
          <c:extLst>
            <c:ext xmlns:c16="http://schemas.microsoft.com/office/drawing/2014/chart" uri="{C3380CC4-5D6E-409C-BE32-E72D297353CC}">
              <c16:uniqueId val="{00000000-EC2D-4B1A-BEDC-14504A9026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EC2D-4B1A-BEDC-14504A9026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44.9</c:v>
                </c:pt>
                <c:pt idx="1">
                  <c:v>39</c:v>
                </c:pt>
                <c:pt idx="2">
                  <c:v>31.6</c:v>
                </c:pt>
                <c:pt idx="3">
                  <c:v>24.8</c:v>
                </c:pt>
                <c:pt idx="4">
                  <c:v>18.8</c:v>
                </c:pt>
              </c:numCache>
            </c:numRef>
          </c:val>
          <c:extLst>
            <c:ext xmlns:c16="http://schemas.microsoft.com/office/drawing/2014/chart" uri="{C3380CC4-5D6E-409C-BE32-E72D297353CC}">
              <c16:uniqueId val="{00000000-B4E0-4026-BCD4-06AFEDD3CD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B4E0-4026-BCD4-06AFEDD3CD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104.9</c:v>
                </c:pt>
                <c:pt idx="1">
                  <c:v>104.4</c:v>
                </c:pt>
                <c:pt idx="2">
                  <c:v>105.7</c:v>
                </c:pt>
                <c:pt idx="3">
                  <c:v>105.3</c:v>
                </c:pt>
                <c:pt idx="4">
                  <c:v>105.1</c:v>
                </c:pt>
              </c:numCache>
            </c:numRef>
          </c:val>
          <c:extLst>
            <c:ext xmlns:c16="http://schemas.microsoft.com/office/drawing/2014/chart" uri="{C3380CC4-5D6E-409C-BE32-E72D297353CC}">
              <c16:uniqueId val="{00000000-4E72-4A67-BE05-E0BCE706F6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E72-4A67-BE05-E0BCE706F6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103.3</c:v>
                </c:pt>
                <c:pt idx="1">
                  <c:v>104.4</c:v>
                </c:pt>
                <c:pt idx="2">
                  <c:v>105.8</c:v>
                </c:pt>
                <c:pt idx="3">
                  <c:v>105.5</c:v>
                </c:pt>
                <c:pt idx="4">
                  <c:v>104.9</c:v>
                </c:pt>
              </c:numCache>
            </c:numRef>
          </c:val>
          <c:extLst>
            <c:ext xmlns:c16="http://schemas.microsoft.com/office/drawing/2014/chart" uri="{C3380CC4-5D6E-409C-BE32-E72D297353CC}">
              <c16:uniqueId val="{00000000-4893-4F9F-81EC-0F808D3E6A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893-4F9F-81EC-0F808D3E6A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62.1</c:v>
                </c:pt>
                <c:pt idx="1">
                  <c:v>63.4</c:v>
                </c:pt>
                <c:pt idx="2">
                  <c:v>65</c:v>
                </c:pt>
                <c:pt idx="3">
                  <c:v>66.599999999999994</c:v>
                </c:pt>
                <c:pt idx="4">
                  <c:v>67.7</c:v>
                </c:pt>
              </c:numCache>
            </c:numRef>
          </c:val>
          <c:extLst>
            <c:ext xmlns:c16="http://schemas.microsoft.com/office/drawing/2014/chart" uri="{C3380CC4-5D6E-409C-BE32-E72D297353CC}">
              <c16:uniqueId val="{00000000-7BC9-4C28-A385-713FBF1D4D7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7BC9-4C28-A385-713FBF1D4D7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67.900000000000006</c:v>
                </c:pt>
                <c:pt idx="1">
                  <c:v>68.7</c:v>
                </c:pt>
                <c:pt idx="2">
                  <c:v>69.900000000000006</c:v>
                </c:pt>
                <c:pt idx="3">
                  <c:v>72.2</c:v>
                </c:pt>
                <c:pt idx="4">
                  <c:v>73.8</c:v>
                </c:pt>
              </c:numCache>
            </c:numRef>
          </c:val>
          <c:extLst>
            <c:ext xmlns:c16="http://schemas.microsoft.com/office/drawing/2014/chart" uri="{C3380CC4-5D6E-409C-BE32-E72D297353CC}">
              <c16:uniqueId val="{00000000-AD03-4C4D-B29C-65E80881A7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AD03-4C4D-B29C-65E80881A7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67117781</c:v>
                </c:pt>
                <c:pt idx="1">
                  <c:v>66794055</c:v>
                </c:pt>
                <c:pt idx="2">
                  <c:v>67758113</c:v>
                </c:pt>
                <c:pt idx="3">
                  <c:v>68195129</c:v>
                </c:pt>
                <c:pt idx="4">
                  <c:v>67619860</c:v>
                </c:pt>
              </c:numCache>
            </c:numRef>
          </c:val>
          <c:extLst>
            <c:ext xmlns:c16="http://schemas.microsoft.com/office/drawing/2014/chart" uri="{C3380CC4-5D6E-409C-BE32-E72D297353CC}">
              <c16:uniqueId val="{00000000-D17B-4686-8B37-8EA006E55E1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D17B-4686-8B37-8EA006E55E1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c:v>
                </c:pt>
                <c:pt idx="1">
                  <c:v>20.8</c:v>
                </c:pt>
                <c:pt idx="2">
                  <c:v>21.1</c:v>
                </c:pt>
                <c:pt idx="3">
                  <c:v>21.2</c:v>
                </c:pt>
                <c:pt idx="4">
                  <c:v>21.7</c:v>
                </c:pt>
              </c:numCache>
            </c:numRef>
          </c:val>
          <c:extLst>
            <c:ext xmlns:c16="http://schemas.microsoft.com/office/drawing/2014/chart" uri="{C3380CC4-5D6E-409C-BE32-E72D297353CC}">
              <c16:uniqueId val="{00000000-741C-44EA-B6F8-C1984695F9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741C-44EA-B6F8-C1984695F9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50.8</c:v>
                </c:pt>
                <c:pt idx="1">
                  <c:v>51.7</c:v>
                </c:pt>
                <c:pt idx="2">
                  <c:v>50.2</c:v>
                </c:pt>
                <c:pt idx="3">
                  <c:v>49.6</c:v>
                </c:pt>
                <c:pt idx="4">
                  <c:v>50.6</c:v>
                </c:pt>
              </c:numCache>
            </c:numRef>
          </c:val>
          <c:extLst>
            <c:ext xmlns:c16="http://schemas.microsoft.com/office/drawing/2014/chart" uri="{C3380CC4-5D6E-409C-BE32-E72D297353CC}">
              <c16:uniqueId val="{00000000-46ED-4949-8C2D-257846EDF2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6ED-4949-8C2D-257846EDF2B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愛知県春日井市　春日井市民病院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311338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49338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103.3</v>
      </c>
      <c r="Q33" s="130"/>
      <c r="R33" s="130"/>
      <c r="S33" s="130"/>
      <c r="T33" s="130"/>
      <c r="U33" s="130"/>
      <c r="V33" s="130"/>
      <c r="W33" s="130"/>
      <c r="X33" s="130"/>
      <c r="Y33" s="130"/>
      <c r="Z33" s="130"/>
      <c r="AA33" s="130"/>
      <c r="AB33" s="130"/>
      <c r="AC33" s="130"/>
      <c r="AD33" s="131"/>
      <c r="AE33" s="129">
        <f>データ!AI7</f>
        <v>104.4</v>
      </c>
      <c r="AF33" s="130"/>
      <c r="AG33" s="130"/>
      <c r="AH33" s="130"/>
      <c r="AI33" s="130"/>
      <c r="AJ33" s="130"/>
      <c r="AK33" s="130"/>
      <c r="AL33" s="130"/>
      <c r="AM33" s="130"/>
      <c r="AN33" s="130"/>
      <c r="AO33" s="130"/>
      <c r="AP33" s="130"/>
      <c r="AQ33" s="130"/>
      <c r="AR33" s="130"/>
      <c r="AS33" s="131"/>
      <c r="AT33" s="129">
        <f>データ!AJ7</f>
        <v>105.8</v>
      </c>
      <c r="AU33" s="130"/>
      <c r="AV33" s="130"/>
      <c r="AW33" s="130"/>
      <c r="AX33" s="130"/>
      <c r="AY33" s="130"/>
      <c r="AZ33" s="130"/>
      <c r="BA33" s="130"/>
      <c r="BB33" s="130"/>
      <c r="BC33" s="130"/>
      <c r="BD33" s="130"/>
      <c r="BE33" s="130"/>
      <c r="BF33" s="130"/>
      <c r="BG33" s="130"/>
      <c r="BH33" s="131"/>
      <c r="BI33" s="129">
        <f>データ!AK7</f>
        <v>105.5</v>
      </c>
      <c r="BJ33" s="130"/>
      <c r="BK33" s="130"/>
      <c r="BL33" s="130"/>
      <c r="BM33" s="130"/>
      <c r="BN33" s="130"/>
      <c r="BO33" s="130"/>
      <c r="BP33" s="130"/>
      <c r="BQ33" s="130"/>
      <c r="BR33" s="130"/>
      <c r="BS33" s="130"/>
      <c r="BT33" s="130"/>
      <c r="BU33" s="130"/>
      <c r="BV33" s="130"/>
      <c r="BW33" s="131"/>
      <c r="BX33" s="129">
        <f>データ!AL7</f>
        <v>104.9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104.9</v>
      </c>
      <c r="DE33" s="130"/>
      <c r="DF33" s="130"/>
      <c r="DG33" s="130"/>
      <c r="DH33" s="130"/>
      <c r="DI33" s="130"/>
      <c r="DJ33" s="130"/>
      <c r="DK33" s="130"/>
      <c r="DL33" s="130"/>
      <c r="DM33" s="130"/>
      <c r="DN33" s="130"/>
      <c r="DO33" s="130"/>
      <c r="DP33" s="130"/>
      <c r="DQ33" s="130"/>
      <c r="DR33" s="131"/>
      <c r="DS33" s="129">
        <f>データ!AT7</f>
        <v>104.4</v>
      </c>
      <c r="DT33" s="130"/>
      <c r="DU33" s="130"/>
      <c r="DV33" s="130"/>
      <c r="DW33" s="130"/>
      <c r="DX33" s="130"/>
      <c r="DY33" s="130"/>
      <c r="DZ33" s="130"/>
      <c r="EA33" s="130"/>
      <c r="EB33" s="130"/>
      <c r="EC33" s="130"/>
      <c r="ED33" s="130"/>
      <c r="EE33" s="130"/>
      <c r="EF33" s="130"/>
      <c r="EG33" s="131"/>
      <c r="EH33" s="129">
        <f>データ!AU7</f>
        <v>105.7</v>
      </c>
      <c r="EI33" s="130"/>
      <c r="EJ33" s="130"/>
      <c r="EK33" s="130"/>
      <c r="EL33" s="130"/>
      <c r="EM33" s="130"/>
      <c r="EN33" s="130"/>
      <c r="EO33" s="130"/>
      <c r="EP33" s="130"/>
      <c r="EQ33" s="130"/>
      <c r="ER33" s="130"/>
      <c r="ES33" s="130"/>
      <c r="ET33" s="130"/>
      <c r="EU33" s="130"/>
      <c r="EV33" s="131"/>
      <c r="EW33" s="129">
        <f>データ!AV7</f>
        <v>105.3</v>
      </c>
      <c r="EX33" s="130"/>
      <c r="EY33" s="130"/>
      <c r="EZ33" s="130"/>
      <c r="FA33" s="130"/>
      <c r="FB33" s="130"/>
      <c r="FC33" s="130"/>
      <c r="FD33" s="130"/>
      <c r="FE33" s="130"/>
      <c r="FF33" s="130"/>
      <c r="FG33" s="130"/>
      <c r="FH33" s="130"/>
      <c r="FI33" s="130"/>
      <c r="FJ33" s="130"/>
      <c r="FK33" s="131"/>
      <c r="FL33" s="129">
        <f>データ!AW7</f>
        <v>105.1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44.9</v>
      </c>
      <c r="GS33" s="130"/>
      <c r="GT33" s="130"/>
      <c r="GU33" s="130"/>
      <c r="GV33" s="130"/>
      <c r="GW33" s="130"/>
      <c r="GX33" s="130"/>
      <c r="GY33" s="130"/>
      <c r="GZ33" s="130"/>
      <c r="HA33" s="130"/>
      <c r="HB33" s="130"/>
      <c r="HC33" s="130"/>
      <c r="HD33" s="130"/>
      <c r="HE33" s="130"/>
      <c r="HF33" s="131"/>
      <c r="HG33" s="129">
        <f>データ!BE7</f>
        <v>39</v>
      </c>
      <c r="HH33" s="130"/>
      <c r="HI33" s="130"/>
      <c r="HJ33" s="130"/>
      <c r="HK33" s="130"/>
      <c r="HL33" s="130"/>
      <c r="HM33" s="130"/>
      <c r="HN33" s="130"/>
      <c r="HO33" s="130"/>
      <c r="HP33" s="130"/>
      <c r="HQ33" s="130"/>
      <c r="HR33" s="130"/>
      <c r="HS33" s="130"/>
      <c r="HT33" s="130"/>
      <c r="HU33" s="131"/>
      <c r="HV33" s="129">
        <f>データ!BF7</f>
        <v>31.6</v>
      </c>
      <c r="HW33" s="130"/>
      <c r="HX33" s="130"/>
      <c r="HY33" s="130"/>
      <c r="HZ33" s="130"/>
      <c r="IA33" s="130"/>
      <c r="IB33" s="130"/>
      <c r="IC33" s="130"/>
      <c r="ID33" s="130"/>
      <c r="IE33" s="130"/>
      <c r="IF33" s="130"/>
      <c r="IG33" s="130"/>
      <c r="IH33" s="130"/>
      <c r="II33" s="130"/>
      <c r="IJ33" s="131"/>
      <c r="IK33" s="129">
        <f>データ!BG7</f>
        <v>24.8</v>
      </c>
      <c r="IL33" s="130"/>
      <c r="IM33" s="130"/>
      <c r="IN33" s="130"/>
      <c r="IO33" s="130"/>
      <c r="IP33" s="130"/>
      <c r="IQ33" s="130"/>
      <c r="IR33" s="130"/>
      <c r="IS33" s="130"/>
      <c r="IT33" s="130"/>
      <c r="IU33" s="130"/>
      <c r="IV33" s="130"/>
      <c r="IW33" s="130"/>
      <c r="IX33" s="130"/>
      <c r="IY33" s="131"/>
      <c r="IZ33" s="129">
        <f>データ!BH7</f>
        <v>18.8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83</v>
      </c>
      <c r="KG33" s="130"/>
      <c r="KH33" s="130"/>
      <c r="KI33" s="130"/>
      <c r="KJ33" s="130"/>
      <c r="KK33" s="130"/>
      <c r="KL33" s="130"/>
      <c r="KM33" s="130"/>
      <c r="KN33" s="130"/>
      <c r="KO33" s="130"/>
      <c r="KP33" s="130"/>
      <c r="KQ33" s="130"/>
      <c r="KR33" s="130"/>
      <c r="KS33" s="130"/>
      <c r="KT33" s="131"/>
      <c r="KU33" s="129">
        <f>データ!BP7</f>
        <v>83.9</v>
      </c>
      <c r="KV33" s="130"/>
      <c r="KW33" s="130"/>
      <c r="KX33" s="130"/>
      <c r="KY33" s="130"/>
      <c r="KZ33" s="130"/>
      <c r="LA33" s="130"/>
      <c r="LB33" s="130"/>
      <c r="LC33" s="130"/>
      <c r="LD33" s="130"/>
      <c r="LE33" s="130"/>
      <c r="LF33" s="130"/>
      <c r="LG33" s="130"/>
      <c r="LH33" s="130"/>
      <c r="LI33" s="131"/>
      <c r="LJ33" s="129">
        <f>データ!BQ7</f>
        <v>84.4</v>
      </c>
      <c r="LK33" s="130"/>
      <c r="LL33" s="130"/>
      <c r="LM33" s="130"/>
      <c r="LN33" s="130"/>
      <c r="LO33" s="130"/>
      <c r="LP33" s="130"/>
      <c r="LQ33" s="130"/>
      <c r="LR33" s="130"/>
      <c r="LS33" s="130"/>
      <c r="LT33" s="130"/>
      <c r="LU33" s="130"/>
      <c r="LV33" s="130"/>
      <c r="LW33" s="130"/>
      <c r="LX33" s="131"/>
      <c r="LY33" s="129">
        <f>データ!BR7</f>
        <v>86.1</v>
      </c>
      <c r="LZ33" s="130"/>
      <c r="MA33" s="130"/>
      <c r="MB33" s="130"/>
      <c r="MC33" s="130"/>
      <c r="MD33" s="130"/>
      <c r="ME33" s="130"/>
      <c r="MF33" s="130"/>
      <c r="MG33" s="130"/>
      <c r="MH33" s="130"/>
      <c r="MI33" s="130"/>
      <c r="MJ33" s="130"/>
      <c r="MK33" s="130"/>
      <c r="ML33" s="130"/>
      <c r="MM33" s="131"/>
      <c r="MN33" s="129">
        <f>データ!BS7</f>
        <v>87.8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29.2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60.7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57.7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57016</v>
      </c>
      <c r="Q55" s="139"/>
      <c r="R55" s="139"/>
      <c r="S55" s="139"/>
      <c r="T55" s="139"/>
      <c r="U55" s="139"/>
      <c r="V55" s="139"/>
      <c r="W55" s="139"/>
      <c r="X55" s="139"/>
      <c r="Y55" s="139"/>
      <c r="Z55" s="139"/>
      <c r="AA55" s="139"/>
      <c r="AB55" s="139"/>
      <c r="AC55" s="139"/>
      <c r="AD55" s="140"/>
      <c r="AE55" s="138">
        <f>データ!CA7</f>
        <v>58165</v>
      </c>
      <c r="AF55" s="139"/>
      <c r="AG55" s="139"/>
      <c r="AH55" s="139"/>
      <c r="AI55" s="139"/>
      <c r="AJ55" s="139"/>
      <c r="AK55" s="139"/>
      <c r="AL55" s="139"/>
      <c r="AM55" s="139"/>
      <c r="AN55" s="139"/>
      <c r="AO55" s="139"/>
      <c r="AP55" s="139"/>
      <c r="AQ55" s="139"/>
      <c r="AR55" s="139"/>
      <c r="AS55" s="140"/>
      <c r="AT55" s="138">
        <f>データ!CB7</f>
        <v>59778</v>
      </c>
      <c r="AU55" s="139"/>
      <c r="AV55" s="139"/>
      <c r="AW55" s="139"/>
      <c r="AX55" s="139"/>
      <c r="AY55" s="139"/>
      <c r="AZ55" s="139"/>
      <c r="BA55" s="139"/>
      <c r="BB55" s="139"/>
      <c r="BC55" s="139"/>
      <c r="BD55" s="139"/>
      <c r="BE55" s="139"/>
      <c r="BF55" s="139"/>
      <c r="BG55" s="139"/>
      <c r="BH55" s="140"/>
      <c r="BI55" s="138">
        <f>データ!CC7</f>
        <v>61244</v>
      </c>
      <c r="BJ55" s="139"/>
      <c r="BK55" s="139"/>
      <c r="BL55" s="139"/>
      <c r="BM55" s="139"/>
      <c r="BN55" s="139"/>
      <c r="BO55" s="139"/>
      <c r="BP55" s="139"/>
      <c r="BQ55" s="139"/>
      <c r="BR55" s="139"/>
      <c r="BS55" s="139"/>
      <c r="BT55" s="139"/>
      <c r="BU55" s="139"/>
      <c r="BV55" s="139"/>
      <c r="BW55" s="140"/>
      <c r="BX55" s="138">
        <f>データ!CD7</f>
        <v>62010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13052</v>
      </c>
      <c r="DE55" s="139"/>
      <c r="DF55" s="139"/>
      <c r="DG55" s="139"/>
      <c r="DH55" s="139"/>
      <c r="DI55" s="139"/>
      <c r="DJ55" s="139"/>
      <c r="DK55" s="139"/>
      <c r="DL55" s="139"/>
      <c r="DM55" s="139"/>
      <c r="DN55" s="139"/>
      <c r="DO55" s="139"/>
      <c r="DP55" s="139"/>
      <c r="DQ55" s="139"/>
      <c r="DR55" s="140"/>
      <c r="DS55" s="138">
        <f>データ!CL7</f>
        <v>13313</v>
      </c>
      <c r="DT55" s="139"/>
      <c r="DU55" s="139"/>
      <c r="DV55" s="139"/>
      <c r="DW55" s="139"/>
      <c r="DX55" s="139"/>
      <c r="DY55" s="139"/>
      <c r="DZ55" s="139"/>
      <c r="EA55" s="139"/>
      <c r="EB55" s="139"/>
      <c r="EC55" s="139"/>
      <c r="ED55" s="139"/>
      <c r="EE55" s="139"/>
      <c r="EF55" s="139"/>
      <c r="EG55" s="140"/>
      <c r="EH55" s="138">
        <f>データ!CM7</f>
        <v>13398</v>
      </c>
      <c r="EI55" s="139"/>
      <c r="EJ55" s="139"/>
      <c r="EK55" s="139"/>
      <c r="EL55" s="139"/>
      <c r="EM55" s="139"/>
      <c r="EN55" s="139"/>
      <c r="EO55" s="139"/>
      <c r="EP55" s="139"/>
      <c r="EQ55" s="139"/>
      <c r="ER55" s="139"/>
      <c r="ES55" s="139"/>
      <c r="ET55" s="139"/>
      <c r="EU55" s="139"/>
      <c r="EV55" s="140"/>
      <c r="EW55" s="138">
        <f>データ!CN7</f>
        <v>13911</v>
      </c>
      <c r="EX55" s="139"/>
      <c r="EY55" s="139"/>
      <c r="EZ55" s="139"/>
      <c r="FA55" s="139"/>
      <c r="FB55" s="139"/>
      <c r="FC55" s="139"/>
      <c r="FD55" s="139"/>
      <c r="FE55" s="139"/>
      <c r="FF55" s="139"/>
      <c r="FG55" s="139"/>
      <c r="FH55" s="139"/>
      <c r="FI55" s="139"/>
      <c r="FJ55" s="139"/>
      <c r="FK55" s="140"/>
      <c r="FL55" s="138">
        <f>データ!CO7</f>
        <v>14624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50.8</v>
      </c>
      <c r="GS55" s="130"/>
      <c r="GT55" s="130"/>
      <c r="GU55" s="130"/>
      <c r="GV55" s="130"/>
      <c r="GW55" s="130"/>
      <c r="GX55" s="130"/>
      <c r="GY55" s="130"/>
      <c r="GZ55" s="130"/>
      <c r="HA55" s="130"/>
      <c r="HB55" s="130"/>
      <c r="HC55" s="130"/>
      <c r="HD55" s="130"/>
      <c r="HE55" s="130"/>
      <c r="HF55" s="131"/>
      <c r="HG55" s="129">
        <f>データ!CW7</f>
        <v>51.7</v>
      </c>
      <c r="HH55" s="130"/>
      <c r="HI55" s="130"/>
      <c r="HJ55" s="130"/>
      <c r="HK55" s="130"/>
      <c r="HL55" s="130"/>
      <c r="HM55" s="130"/>
      <c r="HN55" s="130"/>
      <c r="HO55" s="130"/>
      <c r="HP55" s="130"/>
      <c r="HQ55" s="130"/>
      <c r="HR55" s="130"/>
      <c r="HS55" s="130"/>
      <c r="HT55" s="130"/>
      <c r="HU55" s="131"/>
      <c r="HV55" s="129">
        <f>データ!CX7</f>
        <v>50.2</v>
      </c>
      <c r="HW55" s="130"/>
      <c r="HX55" s="130"/>
      <c r="HY55" s="130"/>
      <c r="HZ55" s="130"/>
      <c r="IA55" s="130"/>
      <c r="IB55" s="130"/>
      <c r="IC55" s="130"/>
      <c r="ID55" s="130"/>
      <c r="IE55" s="130"/>
      <c r="IF55" s="130"/>
      <c r="IG55" s="130"/>
      <c r="IH55" s="130"/>
      <c r="II55" s="130"/>
      <c r="IJ55" s="131"/>
      <c r="IK55" s="129">
        <f>データ!CY7</f>
        <v>49.6</v>
      </c>
      <c r="IL55" s="130"/>
      <c r="IM55" s="130"/>
      <c r="IN55" s="130"/>
      <c r="IO55" s="130"/>
      <c r="IP55" s="130"/>
      <c r="IQ55" s="130"/>
      <c r="IR55" s="130"/>
      <c r="IS55" s="130"/>
      <c r="IT55" s="130"/>
      <c r="IU55" s="130"/>
      <c r="IV55" s="130"/>
      <c r="IW55" s="130"/>
      <c r="IX55" s="130"/>
      <c r="IY55" s="131"/>
      <c r="IZ55" s="129">
        <f>データ!CZ7</f>
        <v>50.6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19.8</v>
      </c>
      <c r="KG55" s="130"/>
      <c r="KH55" s="130"/>
      <c r="KI55" s="130"/>
      <c r="KJ55" s="130"/>
      <c r="KK55" s="130"/>
      <c r="KL55" s="130"/>
      <c r="KM55" s="130"/>
      <c r="KN55" s="130"/>
      <c r="KO55" s="130"/>
      <c r="KP55" s="130"/>
      <c r="KQ55" s="130"/>
      <c r="KR55" s="130"/>
      <c r="KS55" s="130"/>
      <c r="KT55" s="131"/>
      <c r="KU55" s="129">
        <f>データ!DH7</f>
        <v>20.8</v>
      </c>
      <c r="KV55" s="130"/>
      <c r="KW55" s="130"/>
      <c r="KX55" s="130"/>
      <c r="KY55" s="130"/>
      <c r="KZ55" s="130"/>
      <c r="LA55" s="130"/>
      <c r="LB55" s="130"/>
      <c r="LC55" s="130"/>
      <c r="LD55" s="130"/>
      <c r="LE55" s="130"/>
      <c r="LF55" s="130"/>
      <c r="LG55" s="130"/>
      <c r="LH55" s="130"/>
      <c r="LI55" s="131"/>
      <c r="LJ55" s="129">
        <f>データ!DI7</f>
        <v>21.1</v>
      </c>
      <c r="LK55" s="130"/>
      <c r="LL55" s="130"/>
      <c r="LM55" s="130"/>
      <c r="LN55" s="130"/>
      <c r="LO55" s="130"/>
      <c r="LP55" s="130"/>
      <c r="LQ55" s="130"/>
      <c r="LR55" s="130"/>
      <c r="LS55" s="130"/>
      <c r="LT55" s="130"/>
      <c r="LU55" s="130"/>
      <c r="LV55" s="130"/>
      <c r="LW55" s="130"/>
      <c r="LX55" s="131"/>
      <c r="LY55" s="129">
        <f>データ!DJ7</f>
        <v>21.2</v>
      </c>
      <c r="LZ55" s="130"/>
      <c r="MA55" s="130"/>
      <c r="MB55" s="130"/>
      <c r="MC55" s="130"/>
      <c r="MD55" s="130"/>
      <c r="ME55" s="130"/>
      <c r="MF55" s="130"/>
      <c r="MG55" s="130"/>
      <c r="MH55" s="130"/>
      <c r="MI55" s="130"/>
      <c r="MJ55" s="130"/>
      <c r="MK55" s="130"/>
      <c r="ML55" s="130"/>
      <c r="MM55" s="131"/>
      <c r="MN55" s="129">
        <f>データ!DK7</f>
        <v>21.7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62.1</v>
      </c>
      <c r="V79" s="151"/>
      <c r="W79" s="151"/>
      <c r="X79" s="151"/>
      <c r="Y79" s="151"/>
      <c r="Z79" s="151"/>
      <c r="AA79" s="151"/>
      <c r="AB79" s="151"/>
      <c r="AC79" s="151"/>
      <c r="AD79" s="151"/>
      <c r="AE79" s="151"/>
      <c r="AF79" s="151"/>
      <c r="AG79" s="151"/>
      <c r="AH79" s="151"/>
      <c r="AI79" s="151"/>
      <c r="AJ79" s="151"/>
      <c r="AK79" s="151"/>
      <c r="AL79" s="151"/>
      <c r="AM79" s="151"/>
      <c r="AN79" s="151">
        <f>データ!DS7</f>
        <v>63.4</v>
      </c>
      <c r="AO79" s="151"/>
      <c r="AP79" s="151"/>
      <c r="AQ79" s="151"/>
      <c r="AR79" s="151"/>
      <c r="AS79" s="151"/>
      <c r="AT79" s="151"/>
      <c r="AU79" s="151"/>
      <c r="AV79" s="151"/>
      <c r="AW79" s="151"/>
      <c r="AX79" s="151"/>
      <c r="AY79" s="151"/>
      <c r="AZ79" s="151"/>
      <c r="BA79" s="151"/>
      <c r="BB79" s="151"/>
      <c r="BC79" s="151"/>
      <c r="BD79" s="151"/>
      <c r="BE79" s="151"/>
      <c r="BF79" s="151"/>
      <c r="BG79" s="151">
        <f>データ!DT7</f>
        <v>65</v>
      </c>
      <c r="BH79" s="151"/>
      <c r="BI79" s="151"/>
      <c r="BJ79" s="151"/>
      <c r="BK79" s="151"/>
      <c r="BL79" s="151"/>
      <c r="BM79" s="151"/>
      <c r="BN79" s="151"/>
      <c r="BO79" s="151"/>
      <c r="BP79" s="151"/>
      <c r="BQ79" s="151"/>
      <c r="BR79" s="151"/>
      <c r="BS79" s="151"/>
      <c r="BT79" s="151"/>
      <c r="BU79" s="151"/>
      <c r="BV79" s="151"/>
      <c r="BW79" s="151"/>
      <c r="BX79" s="151"/>
      <c r="BY79" s="151"/>
      <c r="BZ79" s="151">
        <f>データ!DU7</f>
        <v>66.599999999999994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67.7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67.900000000000006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68.7</v>
      </c>
      <c r="FI79" s="151"/>
      <c r="FJ79" s="151"/>
      <c r="FK79" s="151"/>
      <c r="FL79" s="151"/>
      <c r="FM79" s="151"/>
      <c r="FN79" s="151"/>
      <c r="FO79" s="151"/>
      <c r="FP79" s="151"/>
      <c r="FQ79" s="151"/>
      <c r="FR79" s="151"/>
      <c r="FS79" s="151"/>
      <c r="FT79" s="151"/>
      <c r="FU79" s="151"/>
      <c r="FV79" s="151"/>
      <c r="FW79" s="151"/>
      <c r="FX79" s="151"/>
      <c r="FY79" s="151"/>
      <c r="FZ79" s="151"/>
      <c r="GA79" s="151">
        <f>データ!EE7</f>
        <v>69.900000000000006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72.2</v>
      </c>
      <c r="GU79" s="151"/>
      <c r="GV79" s="151"/>
      <c r="GW79" s="151"/>
      <c r="GX79" s="151"/>
      <c r="GY79" s="151"/>
      <c r="GZ79" s="151"/>
      <c r="HA79" s="151"/>
      <c r="HB79" s="151"/>
      <c r="HC79" s="151"/>
      <c r="HD79" s="151"/>
      <c r="HE79" s="151"/>
      <c r="HF79" s="151"/>
      <c r="HG79" s="151"/>
      <c r="HH79" s="151"/>
      <c r="HI79" s="151"/>
      <c r="HJ79" s="151"/>
      <c r="HK79" s="151"/>
      <c r="HL79" s="151"/>
      <c r="HM79" s="151">
        <f>データ!EG7</f>
        <v>73.8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67117781</v>
      </c>
      <c r="JK79" s="152"/>
      <c r="JL79" s="152"/>
      <c r="JM79" s="152"/>
      <c r="JN79" s="152"/>
      <c r="JO79" s="152"/>
      <c r="JP79" s="152"/>
      <c r="JQ79" s="152"/>
      <c r="JR79" s="152"/>
      <c r="JS79" s="152"/>
      <c r="JT79" s="152"/>
      <c r="JU79" s="152"/>
      <c r="JV79" s="152"/>
      <c r="JW79" s="152"/>
      <c r="JX79" s="152"/>
      <c r="JY79" s="152"/>
      <c r="JZ79" s="152"/>
      <c r="KA79" s="152"/>
      <c r="KB79" s="152"/>
      <c r="KC79" s="152">
        <f>データ!EO7</f>
        <v>66794055</v>
      </c>
      <c r="KD79" s="152"/>
      <c r="KE79" s="152"/>
      <c r="KF79" s="152"/>
      <c r="KG79" s="152"/>
      <c r="KH79" s="152"/>
      <c r="KI79" s="152"/>
      <c r="KJ79" s="152"/>
      <c r="KK79" s="152"/>
      <c r="KL79" s="152"/>
      <c r="KM79" s="152"/>
      <c r="KN79" s="152"/>
      <c r="KO79" s="152"/>
      <c r="KP79" s="152"/>
      <c r="KQ79" s="152"/>
      <c r="KR79" s="152"/>
      <c r="KS79" s="152"/>
      <c r="KT79" s="152"/>
      <c r="KU79" s="152"/>
      <c r="KV79" s="152">
        <f>データ!EP7</f>
        <v>67758113</v>
      </c>
      <c r="KW79" s="152"/>
      <c r="KX79" s="152"/>
      <c r="KY79" s="152"/>
      <c r="KZ79" s="152"/>
      <c r="LA79" s="152"/>
      <c r="LB79" s="152"/>
      <c r="LC79" s="152"/>
      <c r="LD79" s="152"/>
      <c r="LE79" s="152"/>
      <c r="LF79" s="152"/>
      <c r="LG79" s="152"/>
      <c r="LH79" s="152"/>
      <c r="LI79" s="152"/>
      <c r="LJ79" s="152"/>
      <c r="LK79" s="152"/>
      <c r="LL79" s="152"/>
      <c r="LM79" s="152"/>
      <c r="LN79" s="152"/>
      <c r="LO79" s="152">
        <f>データ!EQ7</f>
        <v>68195129</v>
      </c>
      <c r="LP79" s="152"/>
      <c r="LQ79" s="152"/>
      <c r="LR79" s="152"/>
      <c r="LS79" s="152"/>
      <c r="LT79" s="152"/>
      <c r="LU79" s="152"/>
      <c r="LV79" s="152"/>
      <c r="LW79" s="152"/>
      <c r="LX79" s="152"/>
      <c r="LY79" s="152"/>
      <c r="LZ79" s="152"/>
      <c r="MA79" s="152"/>
      <c r="MB79" s="152"/>
      <c r="MC79" s="152"/>
      <c r="MD79" s="152"/>
      <c r="ME79" s="152"/>
      <c r="MF79" s="152"/>
      <c r="MG79" s="152"/>
      <c r="MH79" s="152">
        <f>データ!ER7</f>
        <v>67619860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29.2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F+ubHLY2pK+yE0ApCcYFUN6f2EQ9evjKA9vqHzxY1+UPbM9O5t24UliDreHOEtztGCiP3tXfqSx26xAfRArOg==" saltValue="DYMRh1edfqdfg6MwR6tcA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151</v>
      </c>
      <c r="BF5" s="62" t="s">
        <v>142</v>
      </c>
      <c r="BG5" s="62" t="s">
        <v>143</v>
      </c>
      <c r="BH5" s="62" t="s">
        <v>144</v>
      </c>
      <c r="BI5" s="62" t="s">
        <v>145</v>
      </c>
      <c r="BJ5" s="62" t="s">
        <v>146</v>
      </c>
      <c r="BK5" s="62" t="s">
        <v>147</v>
      </c>
      <c r="BL5" s="62" t="s">
        <v>148</v>
      </c>
      <c r="BM5" s="62" t="s">
        <v>149</v>
      </c>
      <c r="BN5" s="62" t="s">
        <v>150</v>
      </c>
      <c r="BO5" s="62" t="s">
        <v>140</v>
      </c>
      <c r="BP5" s="62" t="s">
        <v>141</v>
      </c>
      <c r="BQ5" s="62" t="s">
        <v>152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153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154</v>
      </c>
      <c r="ED5" s="62" t="s">
        <v>151</v>
      </c>
      <c r="EE5" s="62" t="s">
        <v>142</v>
      </c>
      <c r="EF5" s="62" t="s">
        <v>143</v>
      </c>
      <c r="EG5" s="62" t="s">
        <v>144</v>
      </c>
      <c r="EH5" s="62" t="s">
        <v>145</v>
      </c>
      <c r="EI5" s="62" t="s">
        <v>146</v>
      </c>
      <c r="EJ5" s="62" t="s">
        <v>147</v>
      </c>
      <c r="EK5" s="62" t="s">
        <v>148</v>
      </c>
      <c r="EL5" s="62" t="s">
        <v>149</v>
      </c>
      <c r="EM5" s="62" t="s">
        <v>155</v>
      </c>
      <c r="EN5" s="62" t="s">
        <v>140</v>
      </c>
      <c r="EO5" s="62" t="s">
        <v>141</v>
      </c>
      <c r="EP5" s="62" t="s">
        <v>156</v>
      </c>
      <c r="EQ5" s="62" t="s">
        <v>143</v>
      </c>
      <c r="ER5" s="62" t="s">
        <v>157</v>
      </c>
      <c r="ES5" s="62" t="s">
        <v>145</v>
      </c>
      <c r="ET5" s="62" t="s">
        <v>146</v>
      </c>
      <c r="EU5" s="62" t="s">
        <v>147</v>
      </c>
      <c r="EV5" s="62" t="s">
        <v>148</v>
      </c>
      <c r="EW5" s="62" t="s">
        <v>149</v>
      </c>
      <c r="EX5" s="62" t="s">
        <v>150</v>
      </c>
    </row>
    <row r="6" spans="1:154" s="67" customFormat="1" x14ac:dyDescent="0.15">
      <c r="A6" s="48" t="s">
        <v>158</v>
      </c>
      <c r="B6" s="63">
        <f>B8</f>
        <v>2019</v>
      </c>
      <c r="C6" s="63">
        <f t="shared" ref="C6:M6" si="2">C8</f>
        <v>232068</v>
      </c>
      <c r="D6" s="63">
        <f t="shared" si="2"/>
        <v>46</v>
      </c>
      <c r="E6" s="63">
        <f t="shared" si="2"/>
        <v>6</v>
      </c>
      <c r="F6" s="63">
        <f t="shared" si="2"/>
        <v>0</v>
      </c>
      <c r="G6" s="63">
        <f t="shared" si="2"/>
        <v>1</v>
      </c>
      <c r="H6" s="155" t="str">
        <f>IF(H8&lt;&gt;I8,H8,"")&amp;IF(I8&lt;&gt;J8,I8,"")&amp;"　"&amp;J8</f>
        <v>愛知県春日井市　春日井市民病院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28</v>
      </c>
      <c r="R6" s="63" t="str">
        <f t="shared" si="3"/>
        <v>対象</v>
      </c>
      <c r="S6" s="63" t="str">
        <f t="shared" si="3"/>
        <v>透 I 未 訓 ガ</v>
      </c>
      <c r="T6" s="63" t="str">
        <f t="shared" si="3"/>
        <v>救 臨 感 災 地</v>
      </c>
      <c r="U6" s="64">
        <f>U8</f>
        <v>311338</v>
      </c>
      <c r="V6" s="64">
        <f>V8</f>
        <v>49338</v>
      </c>
      <c r="W6" s="63" t="str">
        <f>W8</f>
        <v>非該当</v>
      </c>
      <c r="X6" s="63" t="str">
        <f t="shared" si="3"/>
        <v>７：１</v>
      </c>
      <c r="Y6" s="64">
        <f t="shared" si="3"/>
        <v>552</v>
      </c>
      <c r="Z6" s="64" t="str">
        <f t="shared" si="3"/>
        <v>-</v>
      </c>
      <c r="AA6" s="64" t="str">
        <f t="shared" si="3"/>
        <v>-</v>
      </c>
      <c r="AB6" s="64" t="str">
        <f t="shared" si="3"/>
        <v>-</v>
      </c>
      <c r="AC6" s="64">
        <f t="shared" si="3"/>
        <v>6</v>
      </c>
      <c r="AD6" s="64">
        <f t="shared" si="3"/>
        <v>558</v>
      </c>
      <c r="AE6" s="64">
        <f t="shared" si="3"/>
        <v>552</v>
      </c>
      <c r="AF6" s="64" t="str">
        <f t="shared" si="3"/>
        <v>-</v>
      </c>
      <c r="AG6" s="64">
        <f t="shared" si="3"/>
        <v>552</v>
      </c>
      <c r="AH6" s="65">
        <f>IF(AH8="-",NA(),AH8)</f>
        <v>103.3</v>
      </c>
      <c r="AI6" s="65">
        <f t="shared" ref="AI6:AQ6" si="4">IF(AI8="-",NA(),AI8)</f>
        <v>104.4</v>
      </c>
      <c r="AJ6" s="65">
        <f t="shared" si="4"/>
        <v>105.8</v>
      </c>
      <c r="AK6" s="65">
        <f t="shared" si="4"/>
        <v>105.5</v>
      </c>
      <c r="AL6" s="65">
        <f t="shared" si="4"/>
        <v>104.9</v>
      </c>
      <c r="AM6" s="65">
        <f t="shared" si="4"/>
        <v>100.3</v>
      </c>
      <c r="AN6" s="65">
        <f t="shared" si="4"/>
        <v>99.8</v>
      </c>
      <c r="AO6" s="65">
        <f t="shared" si="4"/>
        <v>100.1</v>
      </c>
      <c r="AP6" s="65">
        <f t="shared" si="4"/>
        <v>100</v>
      </c>
      <c r="AQ6" s="65">
        <f t="shared" si="4"/>
        <v>99.2</v>
      </c>
      <c r="AR6" s="65" t="str">
        <f>IF(AR8="-","【-】","【"&amp;SUBSTITUTE(TEXT(AR8,"#,##0.0"),"-","△")&amp;"】")</f>
        <v>【98.2】</v>
      </c>
      <c r="AS6" s="65">
        <f>IF(AS8="-",NA(),AS8)</f>
        <v>104.9</v>
      </c>
      <c r="AT6" s="65">
        <f t="shared" ref="AT6:BB6" si="5">IF(AT8="-",NA(),AT8)</f>
        <v>104.4</v>
      </c>
      <c r="AU6" s="65">
        <f t="shared" si="5"/>
        <v>105.7</v>
      </c>
      <c r="AV6" s="65">
        <f t="shared" si="5"/>
        <v>105.3</v>
      </c>
      <c r="AW6" s="65">
        <f t="shared" si="5"/>
        <v>105.1</v>
      </c>
      <c r="AX6" s="65">
        <f t="shared" si="5"/>
        <v>94.4</v>
      </c>
      <c r="AY6" s="65">
        <f t="shared" si="5"/>
        <v>93.6</v>
      </c>
      <c r="AZ6" s="65">
        <f t="shared" si="5"/>
        <v>94</v>
      </c>
      <c r="BA6" s="65">
        <f t="shared" si="5"/>
        <v>94.1</v>
      </c>
      <c r="BB6" s="65">
        <f t="shared" si="5"/>
        <v>93.7</v>
      </c>
      <c r="BC6" s="65" t="str">
        <f>IF(BC8="-","【-】","【"&amp;SUBSTITUTE(TEXT(BC8,"#,##0.0"),"-","△")&amp;"】")</f>
        <v>【89.5】</v>
      </c>
      <c r="BD6" s="65">
        <f>IF(BD8="-",NA(),BD8)</f>
        <v>44.9</v>
      </c>
      <c r="BE6" s="65">
        <f t="shared" ref="BE6:BM6" si="6">IF(BE8="-",NA(),BE8)</f>
        <v>39</v>
      </c>
      <c r="BF6" s="65">
        <f t="shared" si="6"/>
        <v>31.6</v>
      </c>
      <c r="BG6" s="65">
        <f t="shared" si="6"/>
        <v>24.8</v>
      </c>
      <c r="BH6" s="65">
        <f t="shared" si="6"/>
        <v>18.8</v>
      </c>
      <c r="BI6" s="65">
        <f t="shared" si="6"/>
        <v>36.799999999999997</v>
      </c>
      <c r="BJ6" s="65">
        <f t="shared" si="6"/>
        <v>33.9</v>
      </c>
      <c r="BK6" s="65">
        <f t="shared" si="6"/>
        <v>34.9</v>
      </c>
      <c r="BL6" s="65">
        <f t="shared" si="6"/>
        <v>32.6</v>
      </c>
      <c r="BM6" s="65">
        <f t="shared" si="6"/>
        <v>27</v>
      </c>
      <c r="BN6" s="65" t="str">
        <f>IF(BN8="-","【-】","【"&amp;SUBSTITUTE(TEXT(BN8,"#,##0.0"),"-","△")&amp;"】")</f>
        <v>【59.6】</v>
      </c>
      <c r="BO6" s="65">
        <f>IF(BO8="-",NA(),BO8)</f>
        <v>83</v>
      </c>
      <c r="BP6" s="65">
        <f t="shared" ref="BP6:BX6" si="7">IF(BP8="-",NA(),BP8)</f>
        <v>83.9</v>
      </c>
      <c r="BQ6" s="65">
        <f t="shared" si="7"/>
        <v>84.4</v>
      </c>
      <c r="BR6" s="65">
        <f t="shared" si="7"/>
        <v>86.1</v>
      </c>
      <c r="BS6" s="65">
        <f t="shared" si="7"/>
        <v>87.8</v>
      </c>
      <c r="BT6" s="65">
        <f t="shared" si="7"/>
        <v>80.7</v>
      </c>
      <c r="BU6" s="65">
        <f t="shared" si="7"/>
        <v>79.5</v>
      </c>
      <c r="BV6" s="65">
        <f t="shared" si="7"/>
        <v>79.900000000000006</v>
      </c>
      <c r="BW6" s="65">
        <f t="shared" si="7"/>
        <v>80.2</v>
      </c>
      <c r="BX6" s="65">
        <f t="shared" si="7"/>
        <v>79.8</v>
      </c>
      <c r="BY6" s="65" t="str">
        <f>IF(BY8="-","【-】","【"&amp;SUBSTITUTE(TEXT(BY8,"#,##0.0"),"-","△")&amp;"】")</f>
        <v>【74.7】</v>
      </c>
      <c r="BZ6" s="66">
        <f>IF(BZ8="-",NA(),BZ8)</f>
        <v>57016</v>
      </c>
      <c r="CA6" s="66">
        <f t="shared" ref="CA6:CI6" si="8">IF(CA8="-",NA(),CA8)</f>
        <v>58165</v>
      </c>
      <c r="CB6" s="66">
        <f t="shared" si="8"/>
        <v>59778</v>
      </c>
      <c r="CC6" s="66">
        <f t="shared" si="8"/>
        <v>61244</v>
      </c>
      <c r="CD6" s="66">
        <f t="shared" si="8"/>
        <v>62010</v>
      </c>
      <c r="CE6" s="66">
        <f t="shared" si="8"/>
        <v>62913</v>
      </c>
      <c r="CF6" s="66">
        <f t="shared" si="8"/>
        <v>64765</v>
      </c>
      <c r="CG6" s="66">
        <f t="shared" si="8"/>
        <v>66228</v>
      </c>
      <c r="CH6" s="66">
        <f t="shared" si="8"/>
        <v>68751</v>
      </c>
      <c r="CI6" s="66">
        <f t="shared" si="8"/>
        <v>70630</v>
      </c>
      <c r="CJ6" s="65" t="str">
        <f>IF(CJ8="-","【-】","【"&amp;SUBSTITUTE(TEXT(CJ8,"#,##0"),"-","△")&amp;"】")</f>
        <v>【53,621】</v>
      </c>
      <c r="CK6" s="66">
        <f>IF(CK8="-",NA(),CK8)</f>
        <v>13052</v>
      </c>
      <c r="CL6" s="66">
        <f t="shared" ref="CL6:CT6" si="9">IF(CL8="-",NA(),CL8)</f>
        <v>13313</v>
      </c>
      <c r="CM6" s="66">
        <f t="shared" si="9"/>
        <v>13398</v>
      </c>
      <c r="CN6" s="66">
        <f t="shared" si="9"/>
        <v>13911</v>
      </c>
      <c r="CO6" s="66">
        <f t="shared" si="9"/>
        <v>14624</v>
      </c>
      <c r="CP6" s="66">
        <f t="shared" si="9"/>
        <v>16993</v>
      </c>
      <c r="CQ6" s="66">
        <f t="shared" si="9"/>
        <v>17680</v>
      </c>
      <c r="CR6" s="66">
        <f t="shared" si="9"/>
        <v>18393</v>
      </c>
      <c r="CS6" s="66">
        <f t="shared" si="9"/>
        <v>19207</v>
      </c>
      <c r="CT6" s="66">
        <f t="shared" si="9"/>
        <v>20687</v>
      </c>
      <c r="CU6" s="65" t="str">
        <f>IF(CU8="-","【-】","【"&amp;SUBSTITUTE(TEXT(CU8,"#,##0"),"-","△")&amp;"】")</f>
        <v>【15,586】</v>
      </c>
      <c r="CV6" s="65">
        <f>IF(CV8="-",NA(),CV8)</f>
        <v>50.8</v>
      </c>
      <c r="CW6" s="65">
        <f t="shared" ref="CW6:DE6" si="10">IF(CW8="-",NA(),CW8)</f>
        <v>51.7</v>
      </c>
      <c r="CX6" s="65">
        <f t="shared" si="10"/>
        <v>50.2</v>
      </c>
      <c r="CY6" s="65">
        <f t="shared" si="10"/>
        <v>49.6</v>
      </c>
      <c r="CZ6" s="65">
        <f t="shared" si="10"/>
        <v>50.6</v>
      </c>
      <c r="DA6" s="65">
        <f t="shared" si="10"/>
        <v>48.5</v>
      </c>
      <c r="DB6" s="65">
        <f t="shared" si="10"/>
        <v>49.2</v>
      </c>
      <c r="DC6" s="65">
        <f t="shared" si="10"/>
        <v>48.7</v>
      </c>
      <c r="DD6" s="65">
        <f t="shared" si="10"/>
        <v>48.3</v>
      </c>
      <c r="DE6" s="65">
        <f t="shared" si="10"/>
        <v>47.7</v>
      </c>
      <c r="DF6" s="65" t="str">
        <f>IF(DF8="-","【-】","【"&amp;SUBSTITUTE(TEXT(DF8,"#,##0.0"),"-","△")&amp;"】")</f>
        <v>【54.6】</v>
      </c>
      <c r="DG6" s="65">
        <f>IF(DG8="-",NA(),DG8)</f>
        <v>19.8</v>
      </c>
      <c r="DH6" s="65">
        <f t="shared" ref="DH6:DP6" si="11">IF(DH8="-",NA(),DH8)</f>
        <v>20.8</v>
      </c>
      <c r="DI6" s="65">
        <f t="shared" si="11"/>
        <v>21.1</v>
      </c>
      <c r="DJ6" s="65">
        <f t="shared" si="11"/>
        <v>21.2</v>
      </c>
      <c r="DK6" s="65">
        <f t="shared" si="11"/>
        <v>21.7</v>
      </c>
      <c r="DL6" s="65">
        <f t="shared" si="11"/>
        <v>27.5</v>
      </c>
      <c r="DM6" s="65">
        <f t="shared" si="11"/>
        <v>27.4</v>
      </c>
      <c r="DN6" s="65">
        <f t="shared" si="11"/>
        <v>27.8</v>
      </c>
      <c r="DO6" s="65">
        <f t="shared" si="11"/>
        <v>28.1</v>
      </c>
      <c r="DP6" s="65">
        <f t="shared" si="11"/>
        <v>29.2</v>
      </c>
      <c r="DQ6" s="65" t="str">
        <f>IF(DQ8="-","【-】","【"&amp;SUBSTITUTE(TEXT(DQ8,"#,##0.0"),"-","△")&amp;"】")</f>
        <v>【25.0】</v>
      </c>
      <c r="DR6" s="65">
        <f>IF(DR8="-",NA(),DR8)</f>
        <v>62.1</v>
      </c>
      <c r="DS6" s="65">
        <f t="shared" ref="DS6:EA6" si="12">IF(DS8="-",NA(),DS8)</f>
        <v>63.4</v>
      </c>
      <c r="DT6" s="65">
        <f t="shared" si="12"/>
        <v>65</v>
      </c>
      <c r="DU6" s="65">
        <f t="shared" si="12"/>
        <v>66.599999999999994</v>
      </c>
      <c r="DV6" s="65">
        <f t="shared" si="12"/>
        <v>67.7</v>
      </c>
      <c r="DW6" s="65">
        <f t="shared" si="12"/>
        <v>51.3</v>
      </c>
      <c r="DX6" s="65">
        <f t="shared" si="12"/>
        <v>51.2</v>
      </c>
      <c r="DY6" s="65">
        <f t="shared" si="12"/>
        <v>52</v>
      </c>
      <c r="DZ6" s="65">
        <f t="shared" si="12"/>
        <v>52.5</v>
      </c>
      <c r="EA6" s="65">
        <f t="shared" si="12"/>
        <v>52.5</v>
      </c>
      <c r="EB6" s="65" t="str">
        <f>IF(EB8="-","【-】","【"&amp;SUBSTITUTE(TEXT(EB8,"#,##0.0"),"-","△")&amp;"】")</f>
        <v>【53.5】</v>
      </c>
      <c r="EC6" s="65">
        <f>IF(EC8="-",NA(),EC8)</f>
        <v>67.900000000000006</v>
      </c>
      <c r="ED6" s="65">
        <f t="shared" ref="ED6:EL6" si="13">IF(ED8="-",NA(),ED8)</f>
        <v>68.7</v>
      </c>
      <c r="EE6" s="65">
        <f t="shared" si="13"/>
        <v>69.900000000000006</v>
      </c>
      <c r="EF6" s="65">
        <f t="shared" si="13"/>
        <v>72.2</v>
      </c>
      <c r="EG6" s="65">
        <f t="shared" si="13"/>
        <v>73.8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67117781</v>
      </c>
      <c r="EO6" s="66">
        <f t="shared" ref="EO6:EW6" si="14">IF(EO8="-",NA(),EO8)</f>
        <v>66794055</v>
      </c>
      <c r="EP6" s="66">
        <f t="shared" si="14"/>
        <v>67758113</v>
      </c>
      <c r="EQ6" s="66">
        <f t="shared" si="14"/>
        <v>68195129</v>
      </c>
      <c r="ER6" s="66">
        <f t="shared" si="14"/>
        <v>67619860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159</v>
      </c>
      <c r="B7" s="63">
        <f t="shared" ref="B7:AG7" si="15">B8</f>
        <v>2019</v>
      </c>
      <c r="C7" s="63">
        <f t="shared" si="15"/>
        <v>232068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28</v>
      </c>
      <c r="R7" s="63" t="str">
        <f t="shared" si="15"/>
        <v>対象</v>
      </c>
      <c r="S7" s="63" t="str">
        <f t="shared" si="15"/>
        <v>透 I 未 訓 ガ</v>
      </c>
      <c r="T7" s="63" t="str">
        <f t="shared" si="15"/>
        <v>救 臨 感 災 地</v>
      </c>
      <c r="U7" s="64">
        <f>U8</f>
        <v>311338</v>
      </c>
      <c r="V7" s="64">
        <f>V8</f>
        <v>49338</v>
      </c>
      <c r="W7" s="63" t="str">
        <f>W8</f>
        <v>非該当</v>
      </c>
      <c r="X7" s="63" t="str">
        <f t="shared" si="15"/>
        <v>７：１</v>
      </c>
      <c r="Y7" s="64">
        <f t="shared" si="15"/>
        <v>552</v>
      </c>
      <c r="Z7" s="64" t="str">
        <f t="shared" si="15"/>
        <v>-</v>
      </c>
      <c r="AA7" s="64" t="str">
        <f t="shared" si="15"/>
        <v>-</v>
      </c>
      <c r="AB7" s="64" t="str">
        <f t="shared" si="15"/>
        <v>-</v>
      </c>
      <c r="AC7" s="64">
        <f t="shared" si="15"/>
        <v>6</v>
      </c>
      <c r="AD7" s="64">
        <f t="shared" si="15"/>
        <v>558</v>
      </c>
      <c r="AE7" s="64">
        <f t="shared" si="15"/>
        <v>552</v>
      </c>
      <c r="AF7" s="64" t="str">
        <f t="shared" si="15"/>
        <v>-</v>
      </c>
      <c r="AG7" s="64">
        <f t="shared" si="15"/>
        <v>552</v>
      </c>
      <c r="AH7" s="65">
        <f>AH8</f>
        <v>103.3</v>
      </c>
      <c r="AI7" s="65">
        <f t="shared" ref="AI7:AQ7" si="16">AI8</f>
        <v>104.4</v>
      </c>
      <c r="AJ7" s="65">
        <f t="shared" si="16"/>
        <v>105.8</v>
      </c>
      <c r="AK7" s="65">
        <f t="shared" si="16"/>
        <v>105.5</v>
      </c>
      <c r="AL7" s="65">
        <f t="shared" si="16"/>
        <v>104.9</v>
      </c>
      <c r="AM7" s="65">
        <f t="shared" si="16"/>
        <v>100.3</v>
      </c>
      <c r="AN7" s="65">
        <f t="shared" si="16"/>
        <v>99.8</v>
      </c>
      <c r="AO7" s="65">
        <f t="shared" si="16"/>
        <v>100.1</v>
      </c>
      <c r="AP7" s="65">
        <f t="shared" si="16"/>
        <v>100</v>
      </c>
      <c r="AQ7" s="65">
        <f t="shared" si="16"/>
        <v>99.2</v>
      </c>
      <c r="AR7" s="65"/>
      <c r="AS7" s="65">
        <f>AS8</f>
        <v>104.9</v>
      </c>
      <c r="AT7" s="65">
        <f t="shared" ref="AT7:BB7" si="17">AT8</f>
        <v>104.4</v>
      </c>
      <c r="AU7" s="65">
        <f t="shared" si="17"/>
        <v>105.7</v>
      </c>
      <c r="AV7" s="65">
        <f t="shared" si="17"/>
        <v>105.3</v>
      </c>
      <c r="AW7" s="65">
        <f t="shared" si="17"/>
        <v>105.1</v>
      </c>
      <c r="AX7" s="65">
        <f t="shared" si="17"/>
        <v>94.4</v>
      </c>
      <c r="AY7" s="65">
        <f t="shared" si="17"/>
        <v>93.6</v>
      </c>
      <c r="AZ7" s="65">
        <f t="shared" si="17"/>
        <v>94</v>
      </c>
      <c r="BA7" s="65">
        <f t="shared" si="17"/>
        <v>94.1</v>
      </c>
      <c r="BB7" s="65">
        <f t="shared" si="17"/>
        <v>93.7</v>
      </c>
      <c r="BC7" s="65"/>
      <c r="BD7" s="65">
        <f>BD8</f>
        <v>44.9</v>
      </c>
      <c r="BE7" s="65">
        <f t="shared" ref="BE7:BM7" si="18">BE8</f>
        <v>39</v>
      </c>
      <c r="BF7" s="65">
        <f t="shared" si="18"/>
        <v>31.6</v>
      </c>
      <c r="BG7" s="65">
        <f t="shared" si="18"/>
        <v>24.8</v>
      </c>
      <c r="BH7" s="65">
        <f t="shared" si="18"/>
        <v>18.8</v>
      </c>
      <c r="BI7" s="65">
        <f t="shared" si="18"/>
        <v>36.799999999999997</v>
      </c>
      <c r="BJ7" s="65">
        <f t="shared" si="18"/>
        <v>33.9</v>
      </c>
      <c r="BK7" s="65">
        <f t="shared" si="18"/>
        <v>34.9</v>
      </c>
      <c r="BL7" s="65">
        <f t="shared" si="18"/>
        <v>32.6</v>
      </c>
      <c r="BM7" s="65">
        <f t="shared" si="18"/>
        <v>27</v>
      </c>
      <c r="BN7" s="65"/>
      <c r="BO7" s="65">
        <f>BO8</f>
        <v>83</v>
      </c>
      <c r="BP7" s="65">
        <f t="shared" ref="BP7:BX7" si="19">BP8</f>
        <v>83.9</v>
      </c>
      <c r="BQ7" s="65">
        <f t="shared" si="19"/>
        <v>84.4</v>
      </c>
      <c r="BR7" s="65">
        <f t="shared" si="19"/>
        <v>86.1</v>
      </c>
      <c r="BS7" s="65">
        <f t="shared" si="19"/>
        <v>87.8</v>
      </c>
      <c r="BT7" s="65">
        <f t="shared" si="19"/>
        <v>80.7</v>
      </c>
      <c r="BU7" s="65">
        <f t="shared" si="19"/>
        <v>79.5</v>
      </c>
      <c r="BV7" s="65">
        <f t="shared" si="19"/>
        <v>79.900000000000006</v>
      </c>
      <c r="BW7" s="65">
        <f t="shared" si="19"/>
        <v>80.2</v>
      </c>
      <c r="BX7" s="65">
        <f t="shared" si="19"/>
        <v>79.8</v>
      </c>
      <c r="BY7" s="65"/>
      <c r="BZ7" s="66">
        <f>BZ8</f>
        <v>57016</v>
      </c>
      <c r="CA7" s="66">
        <f t="shared" ref="CA7:CI7" si="20">CA8</f>
        <v>58165</v>
      </c>
      <c r="CB7" s="66">
        <f t="shared" si="20"/>
        <v>59778</v>
      </c>
      <c r="CC7" s="66">
        <f t="shared" si="20"/>
        <v>61244</v>
      </c>
      <c r="CD7" s="66">
        <f t="shared" si="20"/>
        <v>62010</v>
      </c>
      <c r="CE7" s="66">
        <f t="shared" si="20"/>
        <v>62913</v>
      </c>
      <c r="CF7" s="66">
        <f t="shared" si="20"/>
        <v>64765</v>
      </c>
      <c r="CG7" s="66">
        <f t="shared" si="20"/>
        <v>66228</v>
      </c>
      <c r="CH7" s="66">
        <f t="shared" si="20"/>
        <v>68751</v>
      </c>
      <c r="CI7" s="66">
        <f t="shared" si="20"/>
        <v>70630</v>
      </c>
      <c r="CJ7" s="65"/>
      <c r="CK7" s="66">
        <f>CK8</f>
        <v>13052</v>
      </c>
      <c r="CL7" s="66">
        <f t="shared" ref="CL7:CT7" si="21">CL8</f>
        <v>13313</v>
      </c>
      <c r="CM7" s="66">
        <f t="shared" si="21"/>
        <v>13398</v>
      </c>
      <c r="CN7" s="66">
        <f t="shared" si="21"/>
        <v>13911</v>
      </c>
      <c r="CO7" s="66">
        <f t="shared" si="21"/>
        <v>14624</v>
      </c>
      <c r="CP7" s="66">
        <f t="shared" si="21"/>
        <v>16993</v>
      </c>
      <c r="CQ7" s="66">
        <f t="shared" si="21"/>
        <v>17680</v>
      </c>
      <c r="CR7" s="66">
        <f t="shared" si="21"/>
        <v>18393</v>
      </c>
      <c r="CS7" s="66">
        <f t="shared" si="21"/>
        <v>19207</v>
      </c>
      <c r="CT7" s="66">
        <f t="shared" si="21"/>
        <v>20687</v>
      </c>
      <c r="CU7" s="65"/>
      <c r="CV7" s="65">
        <f>CV8</f>
        <v>50.8</v>
      </c>
      <c r="CW7" s="65">
        <f t="shared" ref="CW7:DE7" si="22">CW8</f>
        <v>51.7</v>
      </c>
      <c r="CX7" s="65">
        <f t="shared" si="22"/>
        <v>50.2</v>
      </c>
      <c r="CY7" s="65">
        <f t="shared" si="22"/>
        <v>49.6</v>
      </c>
      <c r="CZ7" s="65">
        <f t="shared" si="22"/>
        <v>50.6</v>
      </c>
      <c r="DA7" s="65">
        <f t="shared" si="22"/>
        <v>48.5</v>
      </c>
      <c r="DB7" s="65">
        <f t="shared" si="22"/>
        <v>49.2</v>
      </c>
      <c r="DC7" s="65">
        <f t="shared" si="22"/>
        <v>48.7</v>
      </c>
      <c r="DD7" s="65">
        <f t="shared" si="22"/>
        <v>48.3</v>
      </c>
      <c r="DE7" s="65">
        <f t="shared" si="22"/>
        <v>47.7</v>
      </c>
      <c r="DF7" s="65"/>
      <c r="DG7" s="65">
        <f>DG8</f>
        <v>19.8</v>
      </c>
      <c r="DH7" s="65">
        <f t="shared" ref="DH7:DP7" si="23">DH8</f>
        <v>20.8</v>
      </c>
      <c r="DI7" s="65">
        <f t="shared" si="23"/>
        <v>21.1</v>
      </c>
      <c r="DJ7" s="65">
        <f t="shared" si="23"/>
        <v>21.2</v>
      </c>
      <c r="DK7" s="65">
        <f t="shared" si="23"/>
        <v>21.7</v>
      </c>
      <c r="DL7" s="65">
        <f t="shared" si="23"/>
        <v>27.5</v>
      </c>
      <c r="DM7" s="65">
        <f t="shared" si="23"/>
        <v>27.4</v>
      </c>
      <c r="DN7" s="65">
        <f t="shared" si="23"/>
        <v>27.8</v>
      </c>
      <c r="DO7" s="65">
        <f t="shared" si="23"/>
        <v>28.1</v>
      </c>
      <c r="DP7" s="65">
        <f t="shared" si="23"/>
        <v>29.2</v>
      </c>
      <c r="DQ7" s="65"/>
      <c r="DR7" s="65">
        <f>DR8</f>
        <v>62.1</v>
      </c>
      <c r="DS7" s="65">
        <f t="shared" ref="DS7:EA7" si="24">DS8</f>
        <v>63.4</v>
      </c>
      <c r="DT7" s="65">
        <f t="shared" si="24"/>
        <v>65</v>
      </c>
      <c r="DU7" s="65">
        <f t="shared" si="24"/>
        <v>66.599999999999994</v>
      </c>
      <c r="DV7" s="65">
        <f t="shared" si="24"/>
        <v>67.7</v>
      </c>
      <c r="DW7" s="65">
        <f t="shared" si="24"/>
        <v>51.3</v>
      </c>
      <c r="DX7" s="65">
        <f t="shared" si="24"/>
        <v>51.2</v>
      </c>
      <c r="DY7" s="65">
        <f t="shared" si="24"/>
        <v>52</v>
      </c>
      <c r="DZ7" s="65">
        <f t="shared" si="24"/>
        <v>52.5</v>
      </c>
      <c r="EA7" s="65">
        <f t="shared" si="24"/>
        <v>52.5</v>
      </c>
      <c r="EB7" s="65"/>
      <c r="EC7" s="65">
        <f>EC8</f>
        <v>67.900000000000006</v>
      </c>
      <c r="ED7" s="65">
        <f t="shared" ref="ED7:EL7" si="25">ED8</f>
        <v>68.7</v>
      </c>
      <c r="EE7" s="65">
        <f t="shared" si="25"/>
        <v>69.900000000000006</v>
      </c>
      <c r="EF7" s="65">
        <f t="shared" si="25"/>
        <v>72.2</v>
      </c>
      <c r="EG7" s="65">
        <f t="shared" si="25"/>
        <v>73.8</v>
      </c>
      <c r="EH7" s="65">
        <f t="shared" si="25"/>
        <v>64.099999999999994</v>
      </c>
      <c r="EI7" s="65">
        <f t="shared" si="25"/>
        <v>64.3</v>
      </c>
      <c r="EJ7" s="65">
        <f t="shared" si="25"/>
        <v>66</v>
      </c>
      <c r="EK7" s="65">
        <f t="shared" si="25"/>
        <v>67.099999999999994</v>
      </c>
      <c r="EL7" s="65">
        <f t="shared" si="25"/>
        <v>67.900000000000006</v>
      </c>
      <c r="EM7" s="65"/>
      <c r="EN7" s="66">
        <f>EN8</f>
        <v>67117781</v>
      </c>
      <c r="EO7" s="66">
        <f t="shared" ref="EO7:EW7" si="26">EO8</f>
        <v>66794055</v>
      </c>
      <c r="EP7" s="66">
        <f t="shared" si="26"/>
        <v>67758113</v>
      </c>
      <c r="EQ7" s="66">
        <f t="shared" si="26"/>
        <v>68195129</v>
      </c>
      <c r="ER7" s="66">
        <f t="shared" si="26"/>
        <v>67619860</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232068</v>
      </c>
      <c r="D8" s="68">
        <v>46</v>
      </c>
      <c r="E8" s="68">
        <v>6</v>
      </c>
      <c r="F8" s="68">
        <v>0</v>
      </c>
      <c r="G8" s="68">
        <v>1</v>
      </c>
      <c r="H8" s="68" t="s">
        <v>160</v>
      </c>
      <c r="I8" s="68" t="s">
        <v>161</v>
      </c>
      <c r="J8" s="68" t="s">
        <v>162</v>
      </c>
      <c r="K8" s="68" t="s">
        <v>163</v>
      </c>
      <c r="L8" s="68" t="s">
        <v>164</v>
      </c>
      <c r="M8" s="68" t="s">
        <v>165</v>
      </c>
      <c r="N8" s="68" t="s">
        <v>166</v>
      </c>
      <c r="O8" s="68" t="s">
        <v>167</v>
      </c>
      <c r="P8" s="68" t="s">
        <v>168</v>
      </c>
      <c r="Q8" s="69">
        <v>28</v>
      </c>
      <c r="R8" s="68" t="s">
        <v>169</v>
      </c>
      <c r="S8" s="68" t="s">
        <v>170</v>
      </c>
      <c r="T8" s="68" t="s">
        <v>171</v>
      </c>
      <c r="U8" s="69">
        <v>311338</v>
      </c>
      <c r="V8" s="69">
        <v>49338</v>
      </c>
      <c r="W8" s="68" t="s">
        <v>172</v>
      </c>
      <c r="X8" s="70" t="s">
        <v>173</v>
      </c>
      <c r="Y8" s="69">
        <v>552</v>
      </c>
      <c r="Z8" s="69" t="s">
        <v>38</v>
      </c>
      <c r="AA8" s="69" t="s">
        <v>38</v>
      </c>
      <c r="AB8" s="69" t="s">
        <v>38</v>
      </c>
      <c r="AC8" s="69">
        <v>6</v>
      </c>
      <c r="AD8" s="69">
        <v>558</v>
      </c>
      <c r="AE8" s="69">
        <v>552</v>
      </c>
      <c r="AF8" s="69" t="s">
        <v>38</v>
      </c>
      <c r="AG8" s="69">
        <v>552</v>
      </c>
      <c r="AH8" s="71">
        <v>103.3</v>
      </c>
      <c r="AI8" s="71">
        <v>104.4</v>
      </c>
      <c r="AJ8" s="71">
        <v>105.8</v>
      </c>
      <c r="AK8" s="71">
        <v>105.5</v>
      </c>
      <c r="AL8" s="71">
        <v>104.9</v>
      </c>
      <c r="AM8" s="71">
        <v>100.3</v>
      </c>
      <c r="AN8" s="71">
        <v>99.8</v>
      </c>
      <c r="AO8" s="71">
        <v>100.1</v>
      </c>
      <c r="AP8" s="71">
        <v>100</v>
      </c>
      <c r="AQ8" s="71">
        <v>99.2</v>
      </c>
      <c r="AR8" s="71">
        <v>98.2</v>
      </c>
      <c r="AS8" s="71">
        <v>104.9</v>
      </c>
      <c r="AT8" s="71">
        <v>104.4</v>
      </c>
      <c r="AU8" s="71">
        <v>105.7</v>
      </c>
      <c r="AV8" s="71">
        <v>105.3</v>
      </c>
      <c r="AW8" s="71">
        <v>105.1</v>
      </c>
      <c r="AX8" s="71">
        <v>94.4</v>
      </c>
      <c r="AY8" s="71">
        <v>93.6</v>
      </c>
      <c r="AZ8" s="71">
        <v>94</v>
      </c>
      <c r="BA8" s="71">
        <v>94.1</v>
      </c>
      <c r="BB8" s="71">
        <v>93.7</v>
      </c>
      <c r="BC8" s="71">
        <v>89.5</v>
      </c>
      <c r="BD8" s="72">
        <v>44.9</v>
      </c>
      <c r="BE8" s="72">
        <v>39</v>
      </c>
      <c r="BF8" s="72">
        <v>31.6</v>
      </c>
      <c r="BG8" s="72">
        <v>24.8</v>
      </c>
      <c r="BH8" s="72">
        <v>18.8</v>
      </c>
      <c r="BI8" s="72">
        <v>36.799999999999997</v>
      </c>
      <c r="BJ8" s="72">
        <v>33.9</v>
      </c>
      <c r="BK8" s="72">
        <v>34.9</v>
      </c>
      <c r="BL8" s="72">
        <v>32.6</v>
      </c>
      <c r="BM8" s="72">
        <v>27</v>
      </c>
      <c r="BN8" s="72">
        <v>59.6</v>
      </c>
      <c r="BO8" s="71">
        <v>83</v>
      </c>
      <c r="BP8" s="71">
        <v>83.9</v>
      </c>
      <c r="BQ8" s="71">
        <v>84.4</v>
      </c>
      <c r="BR8" s="71">
        <v>86.1</v>
      </c>
      <c r="BS8" s="71">
        <v>87.8</v>
      </c>
      <c r="BT8" s="71">
        <v>80.7</v>
      </c>
      <c r="BU8" s="71">
        <v>79.5</v>
      </c>
      <c r="BV8" s="71">
        <v>79.900000000000006</v>
      </c>
      <c r="BW8" s="71">
        <v>80.2</v>
      </c>
      <c r="BX8" s="71">
        <v>79.8</v>
      </c>
      <c r="BY8" s="71">
        <v>74.7</v>
      </c>
      <c r="BZ8" s="72">
        <v>57016</v>
      </c>
      <c r="CA8" s="72">
        <v>58165</v>
      </c>
      <c r="CB8" s="72">
        <v>59778</v>
      </c>
      <c r="CC8" s="72">
        <v>61244</v>
      </c>
      <c r="CD8" s="72">
        <v>62010</v>
      </c>
      <c r="CE8" s="72">
        <v>62913</v>
      </c>
      <c r="CF8" s="72">
        <v>64765</v>
      </c>
      <c r="CG8" s="72">
        <v>66228</v>
      </c>
      <c r="CH8" s="72">
        <v>68751</v>
      </c>
      <c r="CI8" s="72">
        <v>70630</v>
      </c>
      <c r="CJ8" s="71">
        <v>53621</v>
      </c>
      <c r="CK8" s="72">
        <v>13052</v>
      </c>
      <c r="CL8" s="72">
        <v>13313</v>
      </c>
      <c r="CM8" s="72">
        <v>13398</v>
      </c>
      <c r="CN8" s="72">
        <v>13911</v>
      </c>
      <c r="CO8" s="72">
        <v>14624</v>
      </c>
      <c r="CP8" s="72">
        <v>16993</v>
      </c>
      <c r="CQ8" s="72">
        <v>17680</v>
      </c>
      <c r="CR8" s="72">
        <v>18393</v>
      </c>
      <c r="CS8" s="72">
        <v>19207</v>
      </c>
      <c r="CT8" s="72">
        <v>20687</v>
      </c>
      <c r="CU8" s="71">
        <v>15586</v>
      </c>
      <c r="CV8" s="72">
        <v>50.8</v>
      </c>
      <c r="CW8" s="72">
        <v>51.7</v>
      </c>
      <c r="CX8" s="72">
        <v>50.2</v>
      </c>
      <c r="CY8" s="72">
        <v>49.6</v>
      </c>
      <c r="CZ8" s="72">
        <v>50.6</v>
      </c>
      <c r="DA8" s="72">
        <v>48.5</v>
      </c>
      <c r="DB8" s="72">
        <v>49.2</v>
      </c>
      <c r="DC8" s="72">
        <v>48.7</v>
      </c>
      <c r="DD8" s="72">
        <v>48.3</v>
      </c>
      <c r="DE8" s="72">
        <v>47.7</v>
      </c>
      <c r="DF8" s="72">
        <v>54.6</v>
      </c>
      <c r="DG8" s="72">
        <v>19.8</v>
      </c>
      <c r="DH8" s="72">
        <v>20.8</v>
      </c>
      <c r="DI8" s="72">
        <v>21.1</v>
      </c>
      <c r="DJ8" s="72">
        <v>21.2</v>
      </c>
      <c r="DK8" s="72">
        <v>21.7</v>
      </c>
      <c r="DL8" s="72">
        <v>27.5</v>
      </c>
      <c r="DM8" s="72">
        <v>27.4</v>
      </c>
      <c r="DN8" s="72">
        <v>27.8</v>
      </c>
      <c r="DO8" s="72">
        <v>28.1</v>
      </c>
      <c r="DP8" s="72">
        <v>29.2</v>
      </c>
      <c r="DQ8" s="72">
        <v>25</v>
      </c>
      <c r="DR8" s="71">
        <v>62.1</v>
      </c>
      <c r="DS8" s="71">
        <v>63.4</v>
      </c>
      <c r="DT8" s="71">
        <v>65</v>
      </c>
      <c r="DU8" s="71">
        <v>66.599999999999994</v>
      </c>
      <c r="DV8" s="71">
        <v>67.7</v>
      </c>
      <c r="DW8" s="71">
        <v>51.3</v>
      </c>
      <c r="DX8" s="71">
        <v>51.2</v>
      </c>
      <c r="DY8" s="71">
        <v>52</v>
      </c>
      <c r="DZ8" s="71">
        <v>52.5</v>
      </c>
      <c r="EA8" s="71">
        <v>52.5</v>
      </c>
      <c r="EB8" s="71">
        <v>53.5</v>
      </c>
      <c r="EC8" s="71">
        <v>67.900000000000006</v>
      </c>
      <c r="ED8" s="71">
        <v>68.7</v>
      </c>
      <c r="EE8" s="71">
        <v>69.900000000000006</v>
      </c>
      <c r="EF8" s="71">
        <v>72.2</v>
      </c>
      <c r="EG8" s="71">
        <v>73.8</v>
      </c>
      <c r="EH8" s="71">
        <v>64.099999999999994</v>
      </c>
      <c r="EI8" s="71">
        <v>64.3</v>
      </c>
      <c r="EJ8" s="71">
        <v>66</v>
      </c>
      <c r="EK8" s="71">
        <v>67.099999999999994</v>
      </c>
      <c r="EL8" s="71">
        <v>67.900000000000006</v>
      </c>
      <c r="EM8" s="71">
        <v>70</v>
      </c>
      <c r="EN8" s="72">
        <v>67117781</v>
      </c>
      <c r="EO8" s="72">
        <v>66794055</v>
      </c>
      <c r="EP8" s="72">
        <v>67758113</v>
      </c>
      <c r="EQ8" s="72">
        <v>68195129</v>
      </c>
      <c r="ER8" s="72">
        <v>67619860</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2021-01-22T05:20:33Z</cp:lastPrinted>
  <dcterms:created xsi:type="dcterms:W3CDTF">2020-12-15T03:54:40Z</dcterms:created>
  <dcterms:modified xsi:type="dcterms:W3CDTF">2021-02-12T08:04:24Z</dcterms:modified>
  <cp:category/>
</cp:coreProperties>
</file>