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1上水道\"/>
    </mc:Choice>
  </mc:AlternateContent>
  <workbookProtection workbookAlgorithmName="SHA-512" workbookHashValue="YevqelO2NFl3gfEUnx4NthmFt/WNRE2fRzWhHMwe2wGd3A2uutcGoBTUo2BF8ruP2OLLSjVr+xvU3LDYpvOfZg==" workbookSaltValue="TBt40W/sTcXLVkdJpKUvSw=="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F85" i="4"/>
  <c r="E85" i="4"/>
  <c r="BB10" i="4"/>
  <c r="AT10" i="4"/>
  <c r="AL10" i="4"/>
  <c r="W10" i="4"/>
  <c r="P10" i="4"/>
  <c r="AL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<sst xmlns="http://schemas.openxmlformats.org/spreadsheetml/2006/main" count="228" uniqueCount="114">
  <si>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</si>
  <si>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</si>
  <si>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</si>
  <si>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</si>
  <si>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</si>
  <si>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</si>
  <si>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</si>
  <si>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</si>
  <si>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</si>
  <si>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</si>
  <si>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</si>
  <si>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</si>
  <si>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</si>
  <si>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</si>
  <si>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</si>
  <si>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</si>
  <si>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</si>
  <si>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</si>
  <si>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</si>
  <si>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</si>
  <si>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</si>
  <si>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</si>
  <si>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</si>
  <si>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</si>
  <si>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</si>
  <si>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</si>
  <si>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</si>
  <si>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</si>
  <si>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</si>
  <si>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</si>
  <si>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</si>
  <si>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</si>
  <si>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</si>
  <si>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</si>
  <si>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</si>
  <si>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</si>
  <si>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</si>
  <si>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</si>
  <si>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</si>
  <si>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</si>
  <si>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</si>
  <si>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</si>
  <si>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</si>
  <si>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</si>
  <si>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</si>
  <si>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</si>
  <si>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</si>
  <si>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</si>
  <si>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</si>
  <si>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</si>
  <si>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</si>
  <si>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</si>
  <si>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</si>
  <si>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</si>
  <si>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</si>
  <si>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</si>
  <si>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</si>
  <si>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</si>
  <si>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</si>
  <si>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</si>
  <si>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</si>
  <si>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</si>
  <si>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</si>
  <si>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</si>
  <si>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</si>
  <si>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</si>
  <si>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</si>
  <si>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</si>
  <si>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</si>
  <si>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</si>
  <si>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</si>
  <si>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</si>
  <si>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</si>
  <si>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</si>
  <si>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</si>
  <si>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</si>
  <si>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</si>
  <si>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</si>
  <si>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</si>
  <si>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</si>
  <si>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</si>
  <si>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</si>
  <si>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</si>
  <si>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</si>
  <si>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</si>
  <si>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</si>
  <si>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</si>
  <si>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</si>
  <si>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</si>
  <si>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</si>
  <si>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</si>
  <si>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</si>
  <si>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</si>
  <si>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</si>
  <si>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</si>
  <si>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</si>
  <si>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</si>
  <si>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</si>
  <si>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</si>
  <si>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</si>
  <si>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</si>
  <si>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</si>
  <si>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</si>
  <si>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</si>
  <si>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</si>
  <si>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</si>
  <si>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</si>
  <si>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</si>
  <si>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</si>
  <si>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</si>
  <si>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</si>
  <si>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●経営の健全性について
　当市においては、毎年度経費削減に努めており、このことが、①経常収支比率、⑤料金回収率、⑥給水原価が類似団体平均及び令和元年度全国平均と比べ良好な水準として表れている。しかし、近年は給水量の減少による収益の減少や多額の投資による減価償却費の増加により、毎年指標が悪化している。
　また、④企業債残高対給水収益比率は、平成23年度、24年度に繰上償還を実施したこともあり、類似団体平均及び令和元年度全国平均と比べ低く、市民の将来負担を抑制している。しかし、今後は老朽施設等の更新に多額の投資が必要となり、その財源として企業債を活用するため、数値の悪化が見込まれる。
●効率性について
　⑧有収率は過去5年間90％以上を保っており、類似団体平均及び令和元年度全国平均と比べて高い水準にある。平成30年度に続き令和元年度も、平成25年度以前の水準を維持した。
　一方で、⑦施設利用率は配水量の減少により悪化傾向にある。平成25年度に配水池の容量を縮小する等、ダウンサイジングを進めているが、指標には反映されておらず、類似団体平均及び令和元年度全国平均と比べて低い水準にある。</t>
    <rPh sb="70" eb="72">
      <t>レイワ</t>
    </rPh>
    <rPh sb="72" eb="73">
      <t>ガン</t>
    </rPh>
    <rPh sb="118" eb="120">
      <t>タガク</t>
    </rPh>
    <rPh sb="121" eb="123">
      <t>トウシ</t>
    </rPh>
    <rPh sb="126" eb="131">
      <t>ゲンカショウキャクヒ</t>
    </rPh>
    <rPh sb="132" eb="134">
      <t>ゾウカ</t>
    </rPh>
    <rPh sb="138" eb="140">
      <t>マイトシ</t>
    </rPh>
    <rPh sb="140" eb="142">
      <t>シヒョウ</t>
    </rPh>
    <rPh sb="143" eb="145">
      <t>アッカ</t>
    </rPh>
    <rPh sb="205" eb="207">
      <t>レイワ</t>
    </rPh>
    <rPh sb="207" eb="208">
      <t>ガン</t>
    </rPh>
    <rPh sb="335" eb="337">
      <t>レイワ</t>
    </rPh>
    <rPh sb="337" eb="338">
      <t>ガン</t>
    </rPh>
    <rPh sb="356" eb="358">
      <t>ヘイセイ</t>
    </rPh>
    <rPh sb="360" eb="361">
      <t>ネン</t>
    </rPh>
    <rPh sb="361" eb="362">
      <t>ド</t>
    </rPh>
    <rPh sb="363" eb="364">
      <t>ツヅ</t>
    </rPh>
    <rPh sb="365" eb="368">
      <t>レイワガン</t>
    </rPh>
    <rPh sb="368" eb="369">
      <t>ネン</t>
    </rPh>
    <rPh sb="369" eb="370">
      <t>ド</t>
    </rPh>
    <rPh sb="372" eb="374">
      <t>ヘイセイ</t>
    </rPh>
    <rPh sb="376" eb="378">
      <t>ネンド</t>
    </rPh>
    <rPh sb="378" eb="380">
      <t>イゼン</t>
    </rPh>
    <rPh sb="381" eb="383">
      <t>スイジュン</t>
    </rPh>
    <rPh sb="384" eb="386">
      <t>イジ</t>
    </rPh>
    <rPh sb="402" eb="404">
      <t>ハイスイ</t>
    </rPh>
    <rPh sb="404" eb="405">
      <t>リョウ</t>
    </rPh>
    <rPh sb="406" eb="408">
      <t>ゲンショウ</t>
    </rPh>
    <rPh sb="411" eb="413">
      <t>アッカ</t>
    </rPh>
    <rPh sb="413" eb="415">
      <t>ケイコウ</t>
    </rPh>
    <rPh sb="430" eb="432">
      <t>ヨウリョウ</t>
    </rPh>
    <rPh sb="433" eb="435">
      <t>シュクショウ</t>
    </rPh>
    <rPh sb="437" eb="438">
      <t>ナド</t>
    </rPh>
    <rPh sb="448" eb="449">
      <t>スス</t>
    </rPh>
    <rPh sb="455" eb="457">
      <t>シヒョウ</t>
    </rPh>
    <rPh sb="459" eb="461">
      <t>ハンエイ</t>
    </rPh>
    <rPh sb="476" eb="479">
      <t>レイワガン</t>
    </rPh>
    <phoneticPr fontId="4"/>
  </si>
  <si>
    <t>　当市においては、現在進めている耐震化事業と並行して「老朽管路をどのように更新していくか」というのが喫緊の課題である。
　しかしながら、管路の更新には多額の投資が必要となるが、人口減少や節水機器の普及により、引き続き給水収益の減少が見込まれ、財源確保が難しい状況である。このような状況の中、より一層の経費削減や適切な企業債の活用など、更新投資にかかる財源確保に努めなければならない。
　以上のことを踏まえ、平成29年度に経営戦略を備えた第2期水道ビジョンを策定及び公表している。今後は水道ビジョンで示した投資計画・財政計画をもとに事業の運営を進めていく。なお、定期的に投資計画・財政計画の見直しを行い、令和9年度に策定予定の第3期水道ビジョンと併せて経営戦略を見直す予定である。</t>
    <rPh sb="95" eb="97">
      <t>キキ</t>
    </rPh>
    <rPh sb="98" eb="100">
      <t>フキュウ</t>
    </rPh>
    <rPh sb="301" eb="303">
      <t>レイワ</t>
    </rPh>
    <rPh sb="307" eb="309">
      <t>サクテイ</t>
    </rPh>
    <rPh sb="309" eb="311">
      <t>ヨテイ</t>
    </rPh>
    <rPh sb="312" eb="313">
      <t>ダイ</t>
    </rPh>
    <rPh sb="314" eb="315">
      <t>キ</t>
    </rPh>
    <rPh sb="315" eb="317">
      <t>スイドウ</t>
    </rPh>
    <rPh sb="322" eb="323">
      <t>アワ</t>
    </rPh>
    <phoneticPr fontId="4"/>
  </si>
  <si>
    <t>　当市において、①有形固定資産減価償却率は、類似団体平均及び令和元年度全国平均と比べて低い水準にある。近年は減価償却費を上回る投資を続けており、次年度以降の数値も改善されていくことが見込まれる。
　一方で、②管路経年化率は、地方公営企業法施行規則に定める耐用年数（40年）を超える水道管路の割合が、類似団体平均及び令和元年度全国平均と比べ高い水準にある。これは事業開始年度(昭和32年度)に布設した水道管が多く、また令和元年度に取得した水道管延長が経年化を迎える水道管延長を下回っているため、数値が悪化したものである。
　管路の更新は、類似団体平均及び令和元年度全国平均と比べ積極的に実施しているが（③管路更新率）、まだ老朽化している管路が多く存在するというのが現状である。</t>
    <rPh sb="30" eb="33">
      <t>レイワガン</t>
    </rPh>
    <rPh sb="157" eb="160">
      <t>レイワガン</t>
    </rPh>
    <rPh sb="208" eb="211">
      <t>レイワガン</t>
    </rPh>
    <rPh sb="211" eb="213">
      <t>ネンド</t>
    </rPh>
    <rPh sb="214" eb="216">
      <t>シュトク</t>
    </rPh>
    <rPh sb="218" eb="221">
      <t>スイドウカン</t>
    </rPh>
    <rPh sb="221" eb="223">
      <t>エンチョウ</t>
    </rPh>
    <rPh sb="224" eb="227">
      <t>ケイネンカ</t>
    </rPh>
    <rPh sb="228" eb="229">
      <t>ムカ</t>
    </rPh>
    <rPh sb="231" eb="234">
      <t>スイドウカン</t>
    </rPh>
    <rPh sb="234" eb="236">
      <t>エンチョウ</t>
    </rPh>
    <rPh sb="237" eb="239">
      <t>シタマワ</t>
    </rPh>
    <rPh sb="276" eb="279">
      <t>レイワガン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</si>
</sst>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1.66</c:v>
                </c:pt>
                <c:pt idx="1">
                  <c:v>1.46</c:v>
                </c:pt>
                <c:pt idx="2">
                  <c:v>1.25</c:v>
                </c:pt>
                <c:pt idx="3">
                  <c:v>1.2</c:v>
                </c:pt>
                <c:pt idx="4">
                  <c:v>1.58</c:v>
                </c:pt>
              </c:numCache>
            </c:numRef>
          </c:val>
          <c:extLst>
            <c:ext xmlns:c16="http://schemas.microsoft.com/office/drawing/2014/chart" uri="{C3380CC4-5D6E-409C-BE32-E72D297353CC}">
              <c16:uniqueId val="{00000000-D799-439B-9007-3565BD71CB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D799-439B-9007-3565BD71CB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60.45</c:v>
                </c:pt>
                <c:pt idx="1">
                  <c:v>60.72</c:v>
                </c:pt>
                <c:pt idx="2">
                  <c:v>60.22</c:v>
                </c:pt>
                <c:pt idx="3">
                  <c:v>59.15</c:v>
                </c:pt>
                <c:pt idx="4">
                  <c:v>58.68</c:v>
                </c:pt>
              </c:numCache>
            </c:numRef>
          </c:val>
          <c:extLst>
            <c:ext xmlns:c16="http://schemas.microsoft.com/office/drawing/2014/chart" uri="{C3380CC4-5D6E-409C-BE32-E72D297353CC}">
              <c16:uniqueId val="{00000000-F7CB-4743-80D2-93CAAC0CD40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F7CB-4743-80D2-93CAAC0CD40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91.91</c:v>
                </c:pt>
                <c:pt idx="1">
                  <c:v>91.63</c:v>
                </c:pt>
                <c:pt idx="2">
                  <c:v>91.34</c:v>
                </c:pt>
                <c:pt idx="3">
                  <c:v>92.44</c:v>
                </c:pt>
                <c:pt idx="4">
                  <c:v>92.57</c:v>
                </c:pt>
              </c:numCache>
            </c:numRef>
          </c:val>
          <c:extLst>
            <c:ext xmlns:c16="http://schemas.microsoft.com/office/drawing/2014/chart" uri="{C3380CC4-5D6E-409C-BE32-E72D297353CC}">
              <c16:uniqueId val="{00000000-1718-4E97-BE0A-206E6B5CF1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1718-4E97-BE0A-206E6B5CF1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136.91999999999999</c:v>
                </c:pt>
                <c:pt idx="1">
                  <c:v>134.62</c:v>
                </c:pt>
                <c:pt idx="2">
                  <c:v>132.93</c:v>
                </c:pt>
                <c:pt idx="3">
                  <c:v>125.61</c:v>
                </c:pt>
                <c:pt idx="4">
                  <c:v>124.58</c:v>
                </c:pt>
              </c:numCache>
            </c:numRef>
          </c:val>
          <c:extLst>
            <c:ext xmlns:c16="http://schemas.microsoft.com/office/drawing/2014/chart" uri="{C3380CC4-5D6E-409C-BE32-E72D297353CC}">
              <c16:uniqueId val="{00000000-850C-4971-802E-4E6200A67F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850C-4971-802E-4E6200A67F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43.79</c:v>
                </c:pt>
                <c:pt idx="1">
                  <c:v>42.58</c:v>
                </c:pt>
                <c:pt idx="2">
                  <c:v>40.700000000000003</c:v>
                </c:pt>
                <c:pt idx="3">
                  <c:v>41.4</c:v>
                </c:pt>
                <c:pt idx="4">
                  <c:v>40.71</c:v>
                </c:pt>
              </c:numCache>
            </c:numRef>
          </c:val>
          <c:extLst>
            <c:ext xmlns:c16="http://schemas.microsoft.com/office/drawing/2014/chart" uri="{C3380CC4-5D6E-409C-BE32-E72D297353CC}">
              <c16:uniqueId val="{00000000-C781-4CC6-8AC8-9FC30771DD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C781-4CC6-8AC8-9FC30771DD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22.78</c:v>
                </c:pt>
                <c:pt idx="1">
                  <c:v>24.04</c:v>
                </c:pt>
                <c:pt idx="2">
                  <c:v>27.85</c:v>
                </c:pt>
                <c:pt idx="3">
                  <c:v>28.84</c:v>
                </c:pt>
                <c:pt idx="4">
                  <c:v>29.25</c:v>
                </c:pt>
              </c:numCache>
            </c:numRef>
          </c:val>
          <c:extLst>
            <c:ext xmlns:c16="http://schemas.microsoft.com/office/drawing/2014/chart" uri="{C3380CC4-5D6E-409C-BE32-E72D297353CC}">
              <c16:uniqueId val="{00000000-F254-4F73-8C87-4B2FB0C62B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F254-4F73-8C87-4B2FB0C62B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A0-4BE5-9F8D-ED2B9DF373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4FA0-4BE5-9F8D-ED2B9DF373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825.45</c:v>
                </c:pt>
                <c:pt idx="1">
                  <c:v>474.42</c:v>
                </c:pt>
                <c:pt idx="2">
                  <c:v>302.55</c:v>
                </c:pt>
                <c:pt idx="3">
                  <c:v>425.24</c:v>
                </c:pt>
                <c:pt idx="4">
                  <c:v>444.39</c:v>
                </c:pt>
              </c:numCache>
            </c:numRef>
          </c:val>
          <c:extLst>
            <c:ext xmlns:c16="http://schemas.microsoft.com/office/drawing/2014/chart" uri="{C3380CC4-5D6E-409C-BE32-E72D297353CC}">
              <c16:uniqueId val="{00000000-E1C7-466E-A4FC-D6D955BF2A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E1C7-466E-A4FC-D6D955BF2A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140.85</c:v>
                </c:pt>
                <c:pt idx="1">
                  <c:v>141.07</c:v>
                </c:pt>
                <c:pt idx="2">
                  <c:v>141.51</c:v>
                </c:pt>
                <c:pt idx="3">
                  <c:v>136.84</c:v>
                </c:pt>
                <c:pt idx="4">
                  <c:v>146.63</c:v>
                </c:pt>
              </c:numCache>
            </c:numRef>
          </c:val>
          <c:extLst>
            <c:ext xmlns:c16="http://schemas.microsoft.com/office/drawing/2014/chart" uri="{C3380CC4-5D6E-409C-BE32-E72D297353CC}">
              <c16:uniqueId val="{00000000-2B2A-4211-8789-D53FA78790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2B2A-4211-8789-D53FA78790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139.25</c:v>
                </c:pt>
                <c:pt idx="1">
                  <c:v>135.97</c:v>
                </c:pt>
                <c:pt idx="2">
                  <c:v>133.69</c:v>
                </c:pt>
                <c:pt idx="3">
                  <c:v>125.69</c:v>
                </c:pt>
                <c:pt idx="4">
                  <c:v>125.09</c:v>
                </c:pt>
              </c:numCache>
            </c:numRef>
          </c:val>
          <c:extLst>
            <c:ext xmlns:c16="http://schemas.microsoft.com/office/drawing/2014/chart" uri="{C3380CC4-5D6E-409C-BE32-E72D297353CC}">
              <c16:uniqueId val="{00000000-8012-4C6C-B3D2-AEAC68CB05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8012-4C6C-B3D2-AEAC68CB05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119.12</c:v>
                </c:pt>
                <c:pt idx="1">
                  <c:v>122.24</c:v>
                </c:pt>
                <c:pt idx="2">
                  <c:v>123.72</c:v>
                </c:pt>
                <c:pt idx="3">
                  <c:v>131.51</c:v>
                </c:pt>
                <c:pt idx="4">
                  <c:v>132.12</c:v>
                </c:pt>
              </c:numCache>
            </c:numRef>
          </c:val>
          <c:extLst>
            <c:ext xmlns:c16="http://schemas.microsoft.com/office/drawing/2014/chart" uri="{C3380CC4-5D6E-409C-BE32-E72D297353CC}">
              <c16:uniqueId val="{00000000-14E6-4234-8061-3EB83DAF8B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14E6-4234-8061-3EB83DAF8B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稲沢市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136702</v>
      </c>
      <c r="AM8" s="71"/>
      <c r="AN8" s="71"/>
      <c r="AO8" s="71"/>
      <c r="AP8" s="71"/>
      <c r="AQ8" s="71"/>
      <c r="AR8" s="71"/>
      <c r="AS8" s="71"/>
      <c r="AT8" s="67">
        <f>データ!$S$6</f>
        <v>79.349999999999994</v>
      </c>
      <c r="AU8" s="68"/>
      <c r="AV8" s="68"/>
      <c r="AW8" s="68"/>
      <c r="AX8" s="68"/>
      <c r="AY8" s="68"/>
      <c r="AZ8" s="68"/>
      <c r="BA8" s="68"/>
      <c r="BB8" s="70">
        <f>データ!$T$6</f>
        <v>1722.77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84.26</v>
      </c>
      <c r="J10" s="68"/>
      <c r="K10" s="68"/>
      <c r="L10" s="68"/>
      <c r="M10" s="68"/>
      <c r="N10" s="68"/>
      <c r="O10" s="69"/>
      <c r="P10" s="70">
        <f>データ!$P$6</f>
        <v>99.96</v>
      </c>
      <c r="Q10" s="70"/>
      <c r="R10" s="70"/>
      <c r="S10" s="70"/>
      <c r="T10" s="70"/>
      <c r="U10" s="70"/>
      <c r="V10" s="70"/>
      <c r="W10" s="71">
        <f>データ!$Q$6</f>
        <v>2530</v>
      </c>
      <c r="X10" s="71"/>
      <c r="Y10" s="71"/>
      <c r="Z10" s="71"/>
      <c r="AA10" s="71"/>
      <c r="AB10" s="71"/>
      <c r="AC10" s="71"/>
      <c r="AD10" s="2"/>
      <c r="AE10" s="2"/>
      <c r="AF10" s="2"/>
      <c r="AG10" s="2"/>
      <c r="AH10" s="4"/>
      <c r="AI10" s="4"/>
      <c r="AJ10" s="4"/>
      <c r="AK10" s="4"/>
      <c r="AL10" s="71">
        <f>データ!$U$6</f>
        <v>136414</v>
      </c>
      <c r="AM10" s="71"/>
      <c r="AN10" s="71"/>
      <c r="AO10" s="71"/>
      <c r="AP10" s="71"/>
      <c r="AQ10" s="71"/>
      <c r="AR10" s="71"/>
      <c r="AS10" s="71"/>
      <c r="AT10" s="67">
        <f>データ!$V$6</f>
        <v>79.3</v>
      </c>
      <c r="AU10" s="68"/>
      <c r="AV10" s="68"/>
      <c r="AW10" s="68"/>
      <c r="AX10" s="68"/>
      <c r="AY10" s="68"/>
      <c r="AZ10" s="68"/>
      <c r="BA10" s="68"/>
      <c r="BB10" s="70">
        <f>データ!$W$6</f>
        <v>1720.23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mtqiKbU6e070yVW1Oz9J+aO7tjW/TyNCdzU4jUb05KsJKWChuuPLV8yLHVm97kaSQhmKdlBL7RTgS27Eu7KMQ==" saltValue="pYV6Rz7VNfCagaFJeqoHl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232203</v>
      </c>
      <c r="D6" s="34">
        <f t="shared" si="3"/>
        <v>46</v>
      </c>
      <c r="E6" s="34">
        <f t="shared" si="3"/>
        <v>1</v>
      </c>
      <c r="F6" s="34">
        <f t="shared" si="3"/>
        <v>0</v>
      </c>
      <c r="G6" s="34">
        <f t="shared" si="3"/>
        <v>1</v>
      </c>
      <c r="H6" s="34" t="str">
        <f t="shared" si="3"/>
        <v>愛知県　稲沢市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84.26</v>
      </c>
      <c r="P6" s="35">
        <f t="shared" si="3"/>
        <v>99.96</v>
      </c>
      <c r="Q6" s="35">
        <f t="shared" si="3"/>
        <v>2530</v>
      </c>
      <c r="R6" s="35">
        <f t="shared" si="3"/>
        <v>136702</v>
      </c>
      <c r="S6" s="35">
        <f t="shared" si="3"/>
        <v>79.349999999999994</v>
      </c>
      <c r="T6" s="35">
        <f t="shared" si="3"/>
        <v>1722.77</v>
      </c>
      <c r="U6" s="35">
        <f t="shared" si="3"/>
        <v>136414</v>
      </c>
      <c r="V6" s="35">
        <f t="shared" si="3"/>
        <v>79.3</v>
      </c>
      <c r="W6" s="35">
        <f t="shared" si="3"/>
        <v>1720.23</v>
      </c>
      <c r="X6" s="36">
        <f>IF(X7="",NA(),X7)</f>
        <v>136.91999999999999</v>
      </c>
      <c r="Y6" s="36">
        <f t="shared" ref="Y6:AG6" si="4">IF(Y7="",NA(),Y7)</f>
        <v>134.62</v>
      </c>
      <c r="Z6" s="36">
        <f t="shared" si="4"/>
        <v>132.93</v>
      </c>
      <c r="AA6" s="36">
        <f t="shared" si="4"/>
        <v>125.61</v>
      </c>
      <c r="AB6" s="36">
        <f t="shared" si="4"/>
        <v>124.58</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825.45</v>
      </c>
      <c r="AU6" s="36">
        <f t="shared" ref="AU6:BC6" si="6">IF(AU7="",NA(),AU7)</f>
        <v>474.42</v>
      </c>
      <c r="AV6" s="36">
        <f t="shared" si="6"/>
        <v>302.55</v>
      </c>
      <c r="AW6" s="36">
        <f t="shared" si="6"/>
        <v>425.24</v>
      </c>
      <c r="AX6" s="36">
        <f t="shared" si="6"/>
        <v>444.39</v>
      </c>
      <c r="AY6" s="36">
        <f t="shared" si="6"/>
        <v>352.05</v>
      </c>
      <c r="AZ6" s="36">
        <f t="shared" si="6"/>
        <v>349.04</v>
      </c>
      <c r="BA6" s="36">
        <f t="shared" si="6"/>
        <v>337.49</v>
      </c>
      <c r="BB6" s="36">
        <f t="shared" si="6"/>
        <v>335.6</v>
      </c>
      <c r="BC6" s="36">
        <f t="shared" si="6"/>
        <v>358.91</v>
      </c>
      <c r="BD6" s="35" t="str">
        <f>IF(BD7="","",IF(BD7="-","【-】","【"&amp;SUBSTITUTE(TEXT(BD7,"#,##0.00"),"-","△")&amp;"】"))</f>
        <v>【264.97】</v>
      </c>
      <c r="BE6" s="36">
        <f>IF(BE7="",NA(),BE7)</f>
        <v>140.85</v>
      </c>
      <c r="BF6" s="36">
        <f t="shared" ref="BF6:BN6" si="7">IF(BF7="",NA(),BF7)</f>
        <v>141.07</v>
      </c>
      <c r="BG6" s="36">
        <f t="shared" si="7"/>
        <v>141.51</v>
      </c>
      <c r="BH6" s="36">
        <f t="shared" si="7"/>
        <v>136.84</v>
      </c>
      <c r="BI6" s="36">
        <f t="shared" si="7"/>
        <v>146.63</v>
      </c>
      <c r="BJ6" s="36">
        <f t="shared" si="7"/>
        <v>250.76</v>
      </c>
      <c r="BK6" s="36">
        <f t="shared" si="7"/>
        <v>254.54</v>
      </c>
      <c r="BL6" s="36">
        <f t="shared" si="7"/>
        <v>265.92</v>
      </c>
      <c r="BM6" s="36">
        <f t="shared" si="7"/>
        <v>258.26</v>
      </c>
      <c r="BN6" s="36">
        <f t="shared" si="7"/>
        <v>247.27</v>
      </c>
      <c r="BO6" s="35" t="str">
        <f>IF(BO7="","",IF(BO7="-","【-】","【"&amp;SUBSTITUTE(TEXT(BO7,"#,##0.00"),"-","△")&amp;"】"))</f>
        <v>【266.61】</v>
      </c>
      <c r="BP6" s="36">
        <f>IF(BP7="",NA(),BP7)</f>
        <v>139.25</v>
      </c>
      <c r="BQ6" s="36">
        <f t="shared" ref="BQ6:BY6" si="8">IF(BQ7="",NA(),BQ7)</f>
        <v>135.97</v>
      </c>
      <c r="BR6" s="36">
        <f t="shared" si="8"/>
        <v>133.69</v>
      </c>
      <c r="BS6" s="36">
        <f t="shared" si="8"/>
        <v>125.69</v>
      </c>
      <c r="BT6" s="36">
        <f t="shared" si="8"/>
        <v>125.09</v>
      </c>
      <c r="BU6" s="36">
        <f t="shared" si="8"/>
        <v>106.69</v>
      </c>
      <c r="BV6" s="36">
        <f t="shared" si="8"/>
        <v>106.52</v>
      </c>
      <c r="BW6" s="36">
        <f t="shared" si="8"/>
        <v>105.86</v>
      </c>
      <c r="BX6" s="36">
        <f t="shared" si="8"/>
        <v>106.07</v>
      </c>
      <c r="BY6" s="36">
        <f t="shared" si="8"/>
        <v>105.34</v>
      </c>
      <c r="BZ6" s="35" t="str">
        <f>IF(BZ7="","",IF(BZ7="-","【-】","【"&amp;SUBSTITUTE(TEXT(BZ7,"#,##0.00"),"-","△")&amp;"】"))</f>
        <v>【103.24】</v>
      </c>
      <c r="CA6" s="36">
        <f>IF(CA7="",NA(),CA7)</f>
        <v>119.12</v>
      </c>
      <c r="CB6" s="36">
        <f t="shared" ref="CB6:CJ6" si="9">IF(CB7="",NA(),CB7)</f>
        <v>122.24</v>
      </c>
      <c r="CC6" s="36">
        <f t="shared" si="9"/>
        <v>123.72</v>
      </c>
      <c r="CD6" s="36">
        <f t="shared" si="9"/>
        <v>131.51</v>
      </c>
      <c r="CE6" s="36">
        <f t="shared" si="9"/>
        <v>132.12</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60.45</v>
      </c>
      <c r="CM6" s="36">
        <f t="shared" ref="CM6:CU6" si="10">IF(CM7="",NA(),CM7)</f>
        <v>60.72</v>
      </c>
      <c r="CN6" s="36">
        <f t="shared" si="10"/>
        <v>60.22</v>
      </c>
      <c r="CO6" s="36">
        <f t="shared" si="10"/>
        <v>59.15</v>
      </c>
      <c r="CP6" s="36">
        <f t="shared" si="10"/>
        <v>58.68</v>
      </c>
      <c r="CQ6" s="36">
        <f t="shared" si="10"/>
        <v>62.26</v>
      </c>
      <c r="CR6" s="36">
        <f t="shared" si="10"/>
        <v>62.1</v>
      </c>
      <c r="CS6" s="36">
        <f t="shared" si="10"/>
        <v>62.38</v>
      </c>
      <c r="CT6" s="36">
        <f t="shared" si="10"/>
        <v>62.83</v>
      </c>
      <c r="CU6" s="36">
        <f t="shared" si="10"/>
        <v>62.05</v>
      </c>
      <c r="CV6" s="35" t="str">
        <f>IF(CV7="","",IF(CV7="-","【-】","【"&amp;SUBSTITUTE(TEXT(CV7,"#,##0.00"),"-","△")&amp;"】"))</f>
        <v>【60.00】</v>
      </c>
      <c r="CW6" s="36">
        <f>IF(CW7="",NA(),CW7)</f>
        <v>91.91</v>
      </c>
      <c r="CX6" s="36">
        <f t="shared" ref="CX6:DF6" si="11">IF(CX7="",NA(),CX7)</f>
        <v>91.63</v>
      </c>
      <c r="CY6" s="36">
        <f t="shared" si="11"/>
        <v>91.34</v>
      </c>
      <c r="CZ6" s="36">
        <f t="shared" si="11"/>
        <v>92.44</v>
      </c>
      <c r="DA6" s="36">
        <f t="shared" si="11"/>
        <v>92.57</v>
      </c>
      <c r="DB6" s="36">
        <f t="shared" si="11"/>
        <v>89.5</v>
      </c>
      <c r="DC6" s="36">
        <f t="shared" si="11"/>
        <v>89.52</v>
      </c>
      <c r="DD6" s="36">
        <f t="shared" si="11"/>
        <v>89.17</v>
      </c>
      <c r="DE6" s="36">
        <f t="shared" si="11"/>
        <v>88.86</v>
      </c>
      <c r="DF6" s="36">
        <f t="shared" si="11"/>
        <v>89.11</v>
      </c>
      <c r="DG6" s="35" t="str">
        <f>IF(DG7="","",IF(DG7="-","【-】","【"&amp;SUBSTITUTE(TEXT(DG7,"#,##0.00"),"-","△")&amp;"】"))</f>
        <v>【89.80】</v>
      </c>
      <c r="DH6" s="36">
        <f>IF(DH7="",NA(),DH7)</f>
        <v>43.79</v>
      </c>
      <c r="DI6" s="36">
        <f t="shared" ref="DI6:DQ6" si="12">IF(DI7="",NA(),DI7)</f>
        <v>42.58</v>
      </c>
      <c r="DJ6" s="36">
        <f t="shared" si="12"/>
        <v>40.700000000000003</v>
      </c>
      <c r="DK6" s="36">
        <f t="shared" si="12"/>
        <v>41.4</v>
      </c>
      <c r="DL6" s="36">
        <f t="shared" si="12"/>
        <v>40.71</v>
      </c>
      <c r="DM6" s="36">
        <f t="shared" si="12"/>
        <v>45.89</v>
      </c>
      <c r="DN6" s="36">
        <f t="shared" si="12"/>
        <v>46.58</v>
      </c>
      <c r="DO6" s="36">
        <f t="shared" si="12"/>
        <v>46.99</v>
      </c>
      <c r="DP6" s="36">
        <f t="shared" si="12"/>
        <v>47.89</v>
      </c>
      <c r="DQ6" s="36">
        <f t="shared" si="12"/>
        <v>48.69</v>
      </c>
      <c r="DR6" s="35" t="str">
        <f>IF(DR7="","",IF(DR7="-","【-】","【"&amp;SUBSTITUTE(TEXT(DR7,"#,##0.00"),"-","△")&amp;"】"))</f>
        <v>【49.59】</v>
      </c>
      <c r="DS6" s="36">
        <f>IF(DS7="",NA(),DS7)</f>
        <v>22.78</v>
      </c>
      <c r="DT6" s="36">
        <f t="shared" ref="DT6:EB6" si="13">IF(DT7="",NA(),DT7)</f>
        <v>24.04</v>
      </c>
      <c r="DU6" s="36">
        <f t="shared" si="13"/>
        <v>27.85</v>
      </c>
      <c r="DV6" s="36">
        <f t="shared" si="13"/>
        <v>28.84</v>
      </c>
      <c r="DW6" s="36">
        <f t="shared" si="13"/>
        <v>29.25</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1.66</v>
      </c>
      <c r="EE6" s="36">
        <f t="shared" ref="EE6:EM6" si="14">IF(EE7="",NA(),EE7)</f>
        <v>1.46</v>
      </c>
      <c r="EF6" s="36">
        <f t="shared" si="14"/>
        <v>1.25</v>
      </c>
      <c r="EG6" s="36">
        <f t="shared" si="14"/>
        <v>1.2</v>
      </c>
      <c r="EH6" s="36">
        <f t="shared" si="14"/>
        <v>1.58</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232203</v>
      </c>
      <c r="D7" s="38">
        <v>46</v>
      </c>
      <c r="E7" s="38">
        <v>1</v>
      </c>
      <c r="F7" s="38">
        <v>0</v>
      </c>
      <c r="G7" s="38">
        <v>1</v>
      </c>
      <c r="H7" s="38" t="s">
        <v>93</v>
      </c>
      <c r="I7" s="38" t="s">
        <v>94</v>
      </c>
      <c r="J7" s="38" t="s">
        <v>95</v>
      </c>
      <c r="K7" s="38" t="s">
        <v>96</v>
      </c>
      <c r="L7" s="38" t="s">
        <v>97</v>
      </c>
      <c r="M7" s="38" t="s">
        <v>98</v>
      </c>
      <c r="N7" s="39" t="s">
        <v>99</v>
      </c>
      <c r="O7" s="39">
        <v>84.26</v>
      </c>
      <c r="P7" s="39">
        <v>99.96</v>
      </c>
      <c r="Q7" s="39">
        <v>2530</v>
      </c>
      <c r="R7" s="39">
        <v>136702</v>
      </c>
      <c r="S7" s="39">
        <v>79.349999999999994</v>
      </c>
      <c r="T7" s="39">
        <v>1722.77</v>
      </c>
      <c r="U7" s="39">
        <v>136414</v>
      </c>
      <c r="V7" s="39">
        <v>79.3</v>
      </c>
      <c r="W7" s="39">
        <v>1720.23</v>
      </c>
      <c r="X7" s="39">
        <v>136.91999999999999</v>
      </c>
      <c r="Y7" s="39">
        <v>134.62</v>
      </c>
      <c r="Z7" s="39">
        <v>132.93</v>
      </c>
      <c r="AA7" s="39">
        <v>125.61</v>
      </c>
      <c r="AB7" s="39">
        <v>124.58</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825.45</v>
      </c>
      <c r="AU7" s="39">
        <v>474.42</v>
      </c>
      <c r="AV7" s="39">
        <v>302.55</v>
      </c>
      <c r="AW7" s="39">
        <v>425.24</v>
      </c>
      <c r="AX7" s="39">
        <v>444.39</v>
      </c>
      <c r="AY7" s="39">
        <v>352.05</v>
      </c>
      <c r="AZ7" s="39">
        <v>349.04</v>
      </c>
      <c r="BA7" s="39">
        <v>337.49</v>
      </c>
      <c r="BB7" s="39">
        <v>335.6</v>
      </c>
      <c r="BC7" s="39">
        <v>358.91</v>
      </c>
      <c r="BD7" s="39">
        <v>264.97000000000003</v>
      </c>
      <c r="BE7" s="39">
        <v>140.85</v>
      </c>
      <c r="BF7" s="39">
        <v>141.07</v>
      </c>
      <c r="BG7" s="39">
        <v>141.51</v>
      </c>
      <c r="BH7" s="39">
        <v>136.84</v>
      </c>
      <c r="BI7" s="39">
        <v>146.63</v>
      </c>
      <c r="BJ7" s="39">
        <v>250.76</v>
      </c>
      <c r="BK7" s="39">
        <v>254.54</v>
      </c>
      <c r="BL7" s="39">
        <v>265.92</v>
      </c>
      <c r="BM7" s="39">
        <v>258.26</v>
      </c>
      <c r="BN7" s="39">
        <v>247.27</v>
      </c>
      <c r="BO7" s="39">
        <v>266.61</v>
      </c>
      <c r="BP7" s="39">
        <v>139.25</v>
      </c>
      <c r="BQ7" s="39">
        <v>135.97</v>
      </c>
      <c r="BR7" s="39">
        <v>133.69</v>
      </c>
      <c r="BS7" s="39">
        <v>125.69</v>
      </c>
      <c r="BT7" s="39">
        <v>125.09</v>
      </c>
      <c r="BU7" s="39">
        <v>106.69</v>
      </c>
      <c r="BV7" s="39">
        <v>106.52</v>
      </c>
      <c r="BW7" s="39">
        <v>105.86</v>
      </c>
      <c r="BX7" s="39">
        <v>106.07</v>
      </c>
      <c r="BY7" s="39">
        <v>105.34</v>
      </c>
      <c r="BZ7" s="39">
        <v>103.24</v>
      </c>
      <c r="CA7" s="39">
        <v>119.12</v>
      </c>
      <c r="CB7" s="39">
        <v>122.24</v>
      </c>
      <c r="CC7" s="39">
        <v>123.72</v>
      </c>
      <c r="CD7" s="39">
        <v>131.51</v>
      </c>
      <c r="CE7" s="39">
        <v>132.12</v>
      </c>
      <c r="CF7" s="39">
        <v>154.91999999999999</v>
      </c>
      <c r="CG7" s="39">
        <v>155.80000000000001</v>
      </c>
      <c r="CH7" s="39">
        <v>158.58000000000001</v>
      </c>
      <c r="CI7" s="39">
        <v>159.22</v>
      </c>
      <c r="CJ7" s="39">
        <v>159.6</v>
      </c>
      <c r="CK7" s="39">
        <v>168.38</v>
      </c>
      <c r="CL7" s="39">
        <v>60.45</v>
      </c>
      <c r="CM7" s="39">
        <v>60.72</v>
      </c>
      <c r="CN7" s="39">
        <v>60.22</v>
      </c>
      <c r="CO7" s="39">
        <v>59.15</v>
      </c>
      <c r="CP7" s="39">
        <v>58.68</v>
      </c>
      <c r="CQ7" s="39">
        <v>62.26</v>
      </c>
      <c r="CR7" s="39">
        <v>62.1</v>
      </c>
      <c r="CS7" s="39">
        <v>62.38</v>
      </c>
      <c r="CT7" s="39">
        <v>62.83</v>
      </c>
      <c r="CU7" s="39">
        <v>62.05</v>
      </c>
      <c r="CV7" s="39">
        <v>60</v>
      </c>
      <c r="CW7" s="39">
        <v>91.91</v>
      </c>
      <c r="CX7" s="39">
        <v>91.63</v>
      </c>
      <c r="CY7" s="39">
        <v>91.34</v>
      </c>
      <c r="CZ7" s="39">
        <v>92.44</v>
      </c>
      <c r="DA7" s="39">
        <v>92.57</v>
      </c>
      <c r="DB7" s="39">
        <v>89.5</v>
      </c>
      <c r="DC7" s="39">
        <v>89.52</v>
      </c>
      <c r="DD7" s="39">
        <v>89.17</v>
      </c>
      <c r="DE7" s="39">
        <v>88.86</v>
      </c>
      <c r="DF7" s="39">
        <v>89.11</v>
      </c>
      <c r="DG7" s="39">
        <v>89.8</v>
      </c>
      <c r="DH7" s="39">
        <v>43.79</v>
      </c>
      <c r="DI7" s="39">
        <v>42.58</v>
      </c>
      <c r="DJ7" s="39">
        <v>40.700000000000003</v>
      </c>
      <c r="DK7" s="39">
        <v>41.4</v>
      </c>
      <c r="DL7" s="39">
        <v>40.71</v>
      </c>
      <c r="DM7" s="39">
        <v>45.89</v>
      </c>
      <c r="DN7" s="39">
        <v>46.58</v>
      </c>
      <c r="DO7" s="39">
        <v>46.99</v>
      </c>
      <c r="DP7" s="39">
        <v>47.89</v>
      </c>
      <c r="DQ7" s="39">
        <v>48.69</v>
      </c>
      <c r="DR7" s="39">
        <v>49.59</v>
      </c>
      <c r="DS7" s="39">
        <v>22.78</v>
      </c>
      <c r="DT7" s="39">
        <v>24.04</v>
      </c>
      <c r="DU7" s="39">
        <v>27.85</v>
      </c>
      <c r="DV7" s="39">
        <v>28.84</v>
      </c>
      <c r="DW7" s="39">
        <v>29.25</v>
      </c>
      <c r="DX7" s="39">
        <v>13.14</v>
      </c>
      <c r="DY7" s="39">
        <v>14.45</v>
      </c>
      <c r="DZ7" s="39">
        <v>15.83</v>
      </c>
      <c r="EA7" s="39">
        <v>16.899999999999999</v>
      </c>
      <c r="EB7" s="39">
        <v>18.260000000000002</v>
      </c>
      <c r="EC7" s="39">
        <v>19.440000000000001</v>
      </c>
      <c r="ED7" s="39">
        <v>1.66</v>
      </c>
      <c r="EE7" s="39">
        <v>1.46</v>
      </c>
      <c r="EF7" s="39">
        <v>1.25</v>
      </c>
      <c r="EG7" s="39">
        <v>1.2</v>
      </c>
      <c r="EH7" s="39">
        <v>1.58</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2021-01-18T01:16:19Z</cp:lastPrinted>
  <dcterms:created xsi:type="dcterms:W3CDTF">2020-12-04T02:10:04Z</dcterms:created>
  <dcterms:modified xsi:type="dcterms:W3CDTF">2021-02-22T01:43:29Z</dcterms:modified>
  <cp:category/>
</cp:coreProperties>
</file>