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8jcc5YWx3ImjLuv1XGtZkyhvkxSn0rY/ubXv/nVvv92+W034GpQgCbO7E4qXspqtVSvh2/Neobw3Pza9+/P1wA==" workbookSaltValue="wpy5nqwBRvIz3qULmDXVSA=="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W10" i="4"/>
  <c r="P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<sst xmlns="http://schemas.openxmlformats.org/spreadsheetml/2006/main" count="232" uniqueCount="120">
  <si>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</si>
  <si>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</si>
  <si>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</si>
  <si>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</si>
  <si>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</si>
  <si>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</si>
  <si>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</si>
  <si>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</si>
  <si>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</si>
  <si>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</si>
  <si>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</si>
  <si>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</si>
  <si>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</si>
  <si>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</si>
  <si>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</si>
  <si>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</si>
  <si>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</si>
  <si>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</si>
  <si>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</si>
  <si>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</si>
  <si>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</si>
  <si>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</si>
  <si>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</si>
  <si>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</si>
  <si>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</si>
  <si>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</si>
  <si>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</si>
  <si>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</si>
  <si>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</si>
  <si>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</si>
  <si>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</si>
  <si>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</si>
  <si>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</si>
  <si>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</si>
  <si>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</si>
  <si>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</si>
  <si>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</si>
  <si>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</si>
  <si>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</si>
  <si>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</si>
  <si>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</si>
  <si>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</si>
  <si>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</si>
  <si>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</si>
  <si>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</si>
  <si>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</si>
  <si>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</si>
  <si>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</si>
  <si>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</si>
  <si>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</si>
  <si>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</si>
  <si>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</si>
  <si>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</si>
  <si>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</si>
  <si>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</si>
  <si>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</si>
  <si>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</si>
  <si>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</si>
  <si>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</si>
  <si>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</si>
  <si>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</si>
  <si>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</si>
  <si>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</si>
  <si>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</si>
  <si>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</si>
  <si>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</si>
  <si>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</si>
  <si>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</si>
  <si>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</si>
  <si>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</si>
  <si>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</si>
  <si>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</si>
  <si>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</si>
  <si>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</si>
  <si>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</si>
  <si>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</si>
  <si>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</si>
  <si>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</si>
  <si>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</si>
  <si>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</si>
  <si>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</si>
  <si>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</si>
  <si>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</si>
  <si>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</si>
  <si>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</si>
  <si>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</si>
  <si>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</si>
  <si>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</si>
  <si>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</si>
  <si>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</si>
  <si>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</si>
  <si>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</si>
  <si>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</si>
  <si>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</si>
  <si>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</si>
  <si>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</si>
  <si>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</si>
  <si>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</si>
  <si>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</si>
  <si>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</si>
  <si>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</si>
  <si>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</si>
  <si>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</si>
  <si>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</si>
  <si>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</si>
  <si>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</si>
  <si>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</si>
  <si>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水道事業</t>
  </si>
  <si>
    <t>末端給水事業</t>
  </si>
  <si>
    <t>A5</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</si>
  <si>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</si>
  <si>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</si>
  <si>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</si>
  <si>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</si>
  <si>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</si>
  <si>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</si>
  <si>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</si>
  <si>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は、平均値よりも高い値で推移できている。昨年度より改善ができた要因は、給水人口が増加したことに加え、大規模修繕の減等によるものである。②累積欠損金比率は０であり、１年以内に支払うべき債務に対する現金等の資産の割合を示す③流動比率は、更新工事の減に伴う建設改良費の未払計上分が減少したこと等により昨年度と比べ増加した。そのため平均値よりも高い値となり、健全性を維持できている。④企業債残高対給水収益比率は、毎年度低下しており、平成29年度決算において100％を切ることができた。その要因としては、給水収益は給水人口の増等により増加する一方、企業債残高は借入よりも償還額が大きいためであり、適切な企業債の借入と償還が行われているといえる。⑤料金回収率が類似団体の平均値より高くなっている要因は⑥給水原価（有収水量１㎥あたりについて、どれだけ費用がかかっているかを表す）が平均値より低くなっているからであり、今後も経費の削減に努め、経営努力を続けていきたい。⑦施設利用率に関しては、年間の１日平均配水量に対する配水能力の割合になっているので、季節による需要の変動を加味しつつ、引き続き毎年注視し健全な資産管理に努めていきたい。⑧有収率（愛知県からの水の仕入に対してお客様に供給している割合）は、他地域に比べ平地で狭いという高浜市の利点を活かし、良好な水準を保てている。今後も漏水調査等を行うことで施設の稼働を収益につなげて100％に近づけるよう努めていきたい。
</t>
    <phoneticPr fontId="4"/>
  </si>
  <si>
    <t>　法定耐用年数を超えた管路の割合（②管路経年化率）は３％台となったものの、現状は老朽化した資産は類似団体と比較しても少ない。
　③管路更新率について、平成29年度は１．９５％の管路の更新を行った。しかしながら年度ごとにばらつきがあり、過去５年間の平均は１．５７％程に留まっている。このペースでは計算上、全ての水道管の更新をするのに６４年間かかる計算となる。管種によっては長寿命化され、更新基準を８０年と設定してもよいのではと考えられる水道管もあるが、より安定した更新ができるよう、資金面・体制面で努力していきたい。</t>
    <phoneticPr fontId="4"/>
  </si>
  <si>
    <t>　現状は、高い有収率を維持していること（老朽管の破損でおこる漏水等による有収率の低下が少ないこと）や、管路経年化率が低い値で推移できていることから、必要な更新投資をしつつ、健全性を維持できているといえる。しかしながら現状の管路更新率では、今の良好な状態が続くとは言えず、いずれ老朽化資産の割合が増えていくことを意味するので、これから老朽化していく資産に対し、的確な更新基準は何年なのか、どの程度の資金が必要となってくるかを改めてしっかりと精査していきたい。更には、将来にわたって安全で安心な水を低廉な価格で安定的に供給していくために、老朽化した諸施設及び管路の改良・更新に対応できるよう財源確保を適切に行っていきたい。経営戦略については、現在策定中であり、平成31年度上半期に策定及び公表予定である。</t>
    <rPh sb="319" eb="321">
      <t>ゲンザイ</t>
    </rPh>
    <rPh sb="321" eb="324">
      <t>サクテイチュウ</t>
    </rPh>
    <rPh sb="328" eb="330">
      <t>ヘイセイ</t>
    </rPh>
    <rPh sb="332" eb="333">
      <t>ネン</t>
    </rPh>
    <rPh sb="333" eb="334">
      <t>ド</t>
    </rPh>
    <rPh sb="334" eb="337">
      <t>カミハンキ</t>
    </rPh>
    <rPh sb="338" eb="340">
      <t>サクテイ</t>
    </rPh>
    <rPh sb="340" eb="341">
      <t>オヨ</t>
    </rPh>
    <rPh sb="342" eb="344">
      <t>コウヒョウ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</si>
</sst>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0.73</c:v>
                </c:pt>
                <c:pt idx="1">
                  <c:v>1.9</c:v>
                </c:pt>
                <c:pt idx="2">
                  <c:v>1.37</c:v>
                </c:pt>
                <c:pt idx="3">
                  <c:v>1.89</c:v>
                </c:pt>
                <c:pt idx="4">
                  <c:v>1.95</c:v>
                </c:pt>
              </c:numCache>
            </c:numRef>
          </c:val>
          <c:extLst xmlns:c16r2="http://schemas.microsoft.com/office/drawing/2015/06/chart">
            <c:ext xmlns:c16="http://schemas.microsoft.com/office/drawing/2014/chart" uri="{C3380CC4-5D6E-409C-BE32-E72D297353CC}">
              <c16:uniqueId val="{00000000-00FF-47D0-83E7-995173229191}"/>
            </c:ext>
          </c:extLst>
        </c:ser>
        <c:dLbls>
          <c:showLegendKey val="0"/>
          <c:showVal val="0"/>
          <c:showCatName val="0"/>
          <c:showSerName val="0"/>
          <c:showPercent val="0"/>
          <c:showBubbleSize val="0"/>
        </c:dLbls>
        <c:gapWidth val="150"/>
        <c:axId val="83497728"/>
        <c:axId val="834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00FF-47D0-83E7-995173229191}"/>
            </c:ext>
          </c:extLst>
        </c:ser>
        <c:dLbls>
          <c:showLegendKey val="0"/>
          <c:showVal val="0"/>
          <c:showCatName val="0"/>
          <c:showSerName val="0"/>
          <c:showPercent val="0"/>
          <c:showBubbleSize val="0"/>
        </c:dLbls>
        <c:marker val="1"/>
        <c:smooth val="0"/>
        <c:axId val="83497728"/>
        <c:axId val="83499648"/>
      </c:lineChart>
      <c:dateAx>
        <c:axId val="83497728"/>
        <c:scaling>
          <c:orientation val="minMax"/>
        </c:scaling>
        <c:delete val="1"/>
        <c:axPos val="b"/>
        <c:numFmt formatCode="ge" sourceLinked="1"/>
        <c:majorTickMark val="none"/>
        <c:minorTickMark val="none"/>
        <c:tickLblPos val="none"/>
        <c:crossAx val="83499648"/>
        <c:crosses val="autoZero"/>
        <c:auto val="1"/>
        <c:lblOffset val="100"/>
        <c:baseTimeUnit val="years"/>
      </c:dateAx>
      <c:valAx>
        <c:axId val="834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64.39</c:v>
                </c:pt>
                <c:pt idx="1">
                  <c:v>63.55</c:v>
                </c:pt>
                <c:pt idx="2">
                  <c:v>63.25</c:v>
                </c:pt>
                <c:pt idx="3">
                  <c:v>64.53</c:v>
                </c:pt>
                <c:pt idx="4">
                  <c:v>65.510000000000005</c:v>
                </c:pt>
              </c:numCache>
            </c:numRef>
          </c:val>
          <c:extLst xmlns:c16r2="http://schemas.microsoft.com/office/drawing/2015/06/chart">
            <c:ext xmlns:c16="http://schemas.microsoft.com/office/drawing/2014/chart" uri="{C3380CC4-5D6E-409C-BE32-E72D297353CC}">
              <c16:uniqueId val="{00000000-5721-4732-90A7-0AA54D7D8B66}"/>
            </c:ext>
          </c:extLst>
        </c:ser>
        <c:dLbls>
          <c:showLegendKey val="0"/>
          <c:showVal val="0"/>
          <c:showCatName val="0"/>
          <c:showSerName val="0"/>
          <c:showPercent val="0"/>
          <c:showBubbleSize val="0"/>
        </c:dLbls>
        <c:gapWidth val="150"/>
        <c:axId val="34550144"/>
        <c:axId val="345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5721-4732-90A7-0AA54D7D8B66}"/>
            </c:ext>
          </c:extLst>
        </c:ser>
        <c:dLbls>
          <c:showLegendKey val="0"/>
          <c:showVal val="0"/>
          <c:showCatName val="0"/>
          <c:showSerName val="0"/>
          <c:showPercent val="0"/>
          <c:showBubbleSize val="0"/>
        </c:dLbls>
        <c:marker val="1"/>
        <c:smooth val="0"/>
        <c:axId val="34550144"/>
        <c:axId val="34552064"/>
      </c:lineChart>
      <c:dateAx>
        <c:axId val="34550144"/>
        <c:scaling>
          <c:orientation val="minMax"/>
        </c:scaling>
        <c:delete val="1"/>
        <c:axPos val="b"/>
        <c:numFmt formatCode="ge" sourceLinked="1"/>
        <c:majorTickMark val="none"/>
        <c:minorTickMark val="none"/>
        <c:tickLblPos val="none"/>
        <c:crossAx val="34552064"/>
        <c:crosses val="autoZero"/>
        <c:auto val="1"/>
        <c:lblOffset val="100"/>
        <c:baseTimeUnit val="years"/>
      </c:dateAx>
      <c:valAx>
        <c:axId val="345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96.15</c:v>
                </c:pt>
                <c:pt idx="1">
                  <c:v>95.96</c:v>
                </c:pt>
                <c:pt idx="2">
                  <c:v>96.28</c:v>
                </c:pt>
                <c:pt idx="3">
                  <c:v>95.9</c:v>
                </c:pt>
                <c:pt idx="4">
                  <c:v>96.12</c:v>
                </c:pt>
              </c:numCache>
            </c:numRef>
          </c:val>
          <c:extLst xmlns:c16r2="http://schemas.microsoft.com/office/drawing/2015/06/chart">
            <c:ext xmlns:c16="http://schemas.microsoft.com/office/drawing/2014/chart" uri="{C3380CC4-5D6E-409C-BE32-E72D297353CC}">
              <c16:uniqueId val="{00000000-3BF9-45A7-9D75-083AA66E804E}"/>
            </c:ext>
          </c:extLst>
        </c:ser>
        <c:dLbls>
          <c:showLegendKey val="0"/>
          <c:showVal val="0"/>
          <c:showCatName val="0"/>
          <c:showSerName val="0"/>
          <c:showPercent val="0"/>
          <c:showBubbleSize val="0"/>
        </c:dLbls>
        <c:gapWidth val="150"/>
        <c:axId val="34607872"/>
        <c:axId val="3460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3BF9-45A7-9D75-083AA66E804E}"/>
            </c:ext>
          </c:extLst>
        </c:ser>
        <c:dLbls>
          <c:showLegendKey val="0"/>
          <c:showVal val="0"/>
          <c:showCatName val="0"/>
          <c:showSerName val="0"/>
          <c:showPercent val="0"/>
          <c:showBubbleSize val="0"/>
        </c:dLbls>
        <c:marker val="1"/>
        <c:smooth val="0"/>
        <c:axId val="34607872"/>
        <c:axId val="34609792"/>
      </c:lineChart>
      <c:dateAx>
        <c:axId val="34607872"/>
        <c:scaling>
          <c:orientation val="minMax"/>
        </c:scaling>
        <c:delete val="1"/>
        <c:axPos val="b"/>
        <c:numFmt formatCode="ge" sourceLinked="1"/>
        <c:majorTickMark val="none"/>
        <c:minorTickMark val="none"/>
        <c:tickLblPos val="none"/>
        <c:crossAx val="34609792"/>
        <c:crosses val="autoZero"/>
        <c:auto val="1"/>
        <c:lblOffset val="100"/>
        <c:baseTimeUnit val="years"/>
      </c:dateAx>
      <c:valAx>
        <c:axId val="346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110.77</c:v>
                </c:pt>
                <c:pt idx="1">
                  <c:v>117.51</c:v>
                </c:pt>
                <c:pt idx="2">
                  <c:v>117.97</c:v>
                </c:pt>
                <c:pt idx="3">
                  <c:v>115.66</c:v>
                </c:pt>
                <c:pt idx="4">
                  <c:v>119.72</c:v>
                </c:pt>
              </c:numCache>
            </c:numRef>
          </c:val>
          <c:extLst xmlns:c16r2="http://schemas.microsoft.com/office/drawing/2015/06/chart">
            <c:ext xmlns:c16="http://schemas.microsoft.com/office/drawing/2014/chart" uri="{C3380CC4-5D6E-409C-BE32-E72D297353CC}">
              <c16:uniqueId val="{00000000-1053-412E-8294-3AC5A829CD8C}"/>
            </c:ext>
          </c:extLst>
        </c:ser>
        <c:dLbls>
          <c:showLegendKey val="0"/>
          <c:showVal val="0"/>
          <c:showCatName val="0"/>
          <c:showSerName val="0"/>
          <c:showPercent val="0"/>
          <c:showBubbleSize val="0"/>
        </c:dLbls>
        <c:gapWidth val="150"/>
        <c:axId val="83539072"/>
        <c:axId val="835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1053-412E-8294-3AC5A829CD8C}"/>
            </c:ext>
          </c:extLst>
        </c:ser>
        <c:dLbls>
          <c:showLegendKey val="0"/>
          <c:showVal val="0"/>
          <c:showCatName val="0"/>
          <c:showSerName val="0"/>
          <c:showPercent val="0"/>
          <c:showBubbleSize val="0"/>
        </c:dLbls>
        <c:marker val="1"/>
        <c:smooth val="0"/>
        <c:axId val="83539072"/>
        <c:axId val="83540992"/>
      </c:lineChart>
      <c:dateAx>
        <c:axId val="83539072"/>
        <c:scaling>
          <c:orientation val="minMax"/>
        </c:scaling>
        <c:delete val="1"/>
        <c:axPos val="b"/>
        <c:numFmt formatCode="ge" sourceLinked="1"/>
        <c:majorTickMark val="none"/>
        <c:minorTickMark val="none"/>
        <c:tickLblPos val="none"/>
        <c:crossAx val="83540992"/>
        <c:crosses val="autoZero"/>
        <c:auto val="1"/>
        <c:lblOffset val="100"/>
        <c:baseTimeUnit val="years"/>
      </c:dateAx>
      <c:valAx>
        <c:axId val="8354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5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36.18</c:v>
                </c:pt>
                <c:pt idx="1">
                  <c:v>37.33</c:v>
                </c:pt>
                <c:pt idx="2">
                  <c:v>38.47</c:v>
                </c:pt>
                <c:pt idx="3">
                  <c:v>38.94</c:v>
                </c:pt>
                <c:pt idx="4">
                  <c:v>37.81</c:v>
                </c:pt>
              </c:numCache>
            </c:numRef>
          </c:val>
          <c:extLst xmlns:c16r2="http://schemas.microsoft.com/office/drawing/2015/06/chart">
            <c:ext xmlns:c16="http://schemas.microsoft.com/office/drawing/2014/chart" uri="{C3380CC4-5D6E-409C-BE32-E72D297353CC}">
              <c16:uniqueId val="{00000000-697C-4F88-8561-175A9393B271}"/>
            </c:ext>
          </c:extLst>
        </c:ser>
        <c:dLbls>
          <c:showLegendKey val="0"/>
          <c:showVal val="0"/>
          <c:showCatName val="0"/>
          <c:showSerName val="0"/>
          <c:showPercent val="0"/>
          <c:showBubbleSize val="0"/>
        </c:dLbls>
        <c:gapWidth val="150"/>
        <c:axId val="83674624"/>
        <c:axId val="836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697C-4F88-8561-175A9393B271}"/>
            </c:ext>
          </c:extLst>
        </c:ser>
        <c:dLbls>
          <c:showLegendKey val="0"/>
          <c:showVal val="0"/>
          <c:showCatName val="0"/>
          <c:showSerName val="0"/>
          <c:showPercent val="0"/>
          <c:showBubbleSize val="0"/>
        </c:dLbls>
        <c:marker val="1"/>
        <c:smooth val="0"/>
        <c:axId val="83674624"/>
        <c:axId val="83676544"/>
      </c:lineChart>
      <c:dateAx>
        <c:axId val="83674624"/>
        <c:scaling>
          <c:orientation val="minMax"/>
        </c:scaling>
        <c:delete val="1"/>
        <c:axPos val="b"/>
        <c:numFmt formatCode="ge" sourceLinked="1"/>
        <c:majorTickMark val="none"/>
        <c:minorTickMark val="none"/>
        <c:tickLblPos val="none"/>
        <c:crossAx val="83676544"/>
        <c:crosses val="autoZero"/>
        <c:auto val="1"/>
        <c:lblOffset val="100"/>
        <c:baseTimeUnit val="years"/>
      </c:dateAx>
      <c:valAx>
        <c:axId val="836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2.64</c:v>
                </c:pt>
                <c:pt idx="1">
                  <c:v>2.36</c:v>
                </c:pt>
                <c:pt idx="2">
                  <c:v>2.91</c:v>
                </c:pt>
                <c:pt idx="3">
                  <c:v>3.16</c:v>
                </c:pt>
                <c:pt idx="4">
                  <c:v>3.62</c:v>
                </c:pt>
              </c:numCache>
            </c:numRef>
          </c:val>
          <c:extLst xmlns:c16r2="http://schemas.microsoft.com/office/drawing/2015/06/chart">
            <c:ext xmlns:c16="http://schemas.microsoft.com/office/drawing/2014/chart" uri="{C3380CC4-5D6E-409C-BE32-E72D297353CC}">
              <c16:uniqueId val="{00000000-2122-44FD-B13D-0191B689D568}"/>
            </c:ext>
          </c:extLst>
        </c:ser>
        <c:dLbls>
          <c:showLegendKey val="0"/>
          <c:showVal val="0"/>
          <c:showCatName val="0"/>
          <c:showSerName val="0"/>
          <c:showPercent val="0"/>
          <c:showBubbleSize val="0"/>
        </c:dLbls>
        <c:gapWidth val="150"/>
        <c:axId val="33920896"/>
        <c:axId val="339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2122-44FD-B13D-0191B689D568}"/>
            </c:ext>
          </c:extLst>
        </c:ser>
        <c:dLbls>
          <c:showLegendKey val="0"/>
          <c:showVal val="0"/>
          <c:showCatName val="0"/>
          <c:showSerName val="0"/>
          <c:showPercent val="0"/>
          <c:showBubbleSize val="0"/>
        </c:dLbls>
        <c:marker val="1"/>
        <c:smooth val="0"/>
        <c:axId val="33920896"/>
        <c:axId val="33927168"/>
      </c:lineChart>
      <c:dateAx>
        <c:axId val="33920896"/>
        <c:scaling>
          <c:orientation val="minMax"/>
        </c:scaling>
        <c:delete val="1"/>
        <c:axPos val="b"/>
        <c:numFmt formatCode="ge" sourceLinked="1"/>
        <c:majorTickMark val="none"/>
        <c:minorTickMark val="none"/>
        <c:tickLblPos val="none"/>
        <c:crossAx val="33927168"/>
        <c:crosses val="autoZero"/>
        <c:auto val="1"/>
        <c:lblOffset val="100"/>
        <c:baseTimeUnit val="years"/>
      </c:dateAx>
      <c:valAx>
        <c:axId val="339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AF-4230-9A0C-A519354F4758}"/>
            </c:ext>
          </c:extLst>
        </c:ser>
        <c:dLbls>
          <c:showLegendKey val="0"/>
          <c:showVal val="0"/>
          <c:showCatName val="0"/>
          <c:showSerName val="0"/>
          <c:showPercent val="0"/>
          <c:showBubbleSize val="0"/>
        </c:dLbls>
        <c:gapWidth val="150"/>
        <c:axId val="34034432"/>
        <c:axId val="340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A2AF-4230-9A0C-A519354F4758}"/>
            </c:ext>
          </c:extLst>
        </c:ser>
        <c:dLbls>
          <c:showLegendKey val="0"/>
          <c:showVal val="0"/>
          <c:showCatName val="0"/>
          <c:showSerName val="0"/>
          <c:showPercent val="0"/>
          <c:showBubbleSize val="0"/>
        </c:dLbls>
        <c:marker val="1"/>
        <c:smooth val="0"/>
        <c:axId val="34034432"/>
        <c:axId val="34036352"/>
      </c:lineChart>
      <c:dateAx>
        <c:axId val="34034432"/>
        <c:scaling>
          <c:orientation val="minMax"/>
        </c:scaling>
        <c:delete val="1"/>
        <c:axPos val="b"/>
        <c:numFmt formatCode="ge" sourceLinked="1"/>
        <c:majorTickMark val="none"/>
        <c:minorTickMark val="none"/>
        <c:tickLblPos val="none"/>
        <c:crossAx val="34036352"/>
        <c:crosses val="autoZero"/>
        <c:auto val="1"/>
        <c:lblOffset val="100"/>
        <c:baseTimeUnit val="years"/>
      </c:dateAx>
      <c:valAx>
        <c:axId val="3403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446.28</c:v>
                </c:pt>
                <c:pt idx="1">
                  <c:v>456.89</c:v>
                </c:pt>
                <c:pt idx="2">
                  <c:v>505.25</c:v>
                </c:pt>
                <c:pt idx="3">
                  <c:v>348.2</c:v>
                </c:pt>
                <c:pt idx="4">
                  <c:v>436.66</c:v>
                </c:pt>
              </c:numCache>
            </c:numRef>
          </c:val>
          <c:extLst xmlns:c16r2="http://schemas.microsoft.com/office/drawing/2015/06/chart">
            <c:ext xmlns:c16="http://schemas.microsoft.com/office/drawing/2014/chart" uri="{C3380CC4-5D6E-409C-BE32-E72D297353CC}">
              <c16:uniqueId val="{00000000-AC64-4583-AFBB-48591E6C0421}"/>
            </c:ext>
          </c:extLst>
        </c:ser>
        <c:dLbls>
          <c:showLegendKey val="0"/>
          <c:showVal val="0"/>
          <c:showCatName val="0"/>
          <c:showSerName val="0"/>
          <c:showPercent val="0"/>
          <c:showBubbleSize val="0"/>
        </c:dLbls>
        <c:gapWidth val="150"/>
        <c:axId val="34071680"/>
        <c:axId val="340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AC64-4583-AFBB-48591E6C0421}"/>
            </c:ext>
          </c:extLst>
        </c:ser>
        <c:dLbls>
          <c:showLegendKey val="0"/>
          <c:showVal val="0"/>
          <c:showCatName val="0"/>
          <c:showSerName val="0"/>
          <c:showPercent val="0"/>
          <c:showBubbleSize val="0"/>
        </c:dLbls>
        <c:marker val="1"/>
        <c:smooth val="0"/>
        <c:axId val="34071680"/>
        <c:axId val="34073600"/>
      </c:lineChart>
      <c:dateAx>
        <c:axId val="34071680"/>
        <c:scaling>
          <c:orientation val="minMax"/>
        </c:scaling>
        <c:delete val="1"/>
        <c:axPos val="b"/>
        <c:numFmt formatCode="ge" sourceLinked="1"/>
        <c:majorTickMark val="none"/>
        <c:minorTickMark val="none"/>
        <c:tickLblPos val="none"/>
        <c:crossAx val="34073600"/>
        <c:crosses val="autoZero"/>
        <c:auto val="1"/>
        <c:lblOffset val="100"/>
        <c:baseTimeUnit val="years"/>
      </c:dateAx>
      <c:valAx>
        <c:axId val="3407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111.52</c:v>
                </c:pt>
                <c:pt idx="1">
                  <c:v>107.92</c:v>
                </c:pt>
                <c:pt idx="2">
                  <c:v>105.1</c:v>
                </c:pt>
                <c:pt idx="3">
                  <c:v>100.33</c:v>
                </c:pt>
                <c:pt idx="4">
                  <c:v>94.7</c:v>
                </c:pt>
              </c:numCache>
            </c:numRef>
          </c:val>
          <c:extLst xmlns:c16r2="http://schemas.microsoft.com/office/drawing/2015/06/chart">
            <c:ext xmlns:c16="http://schemas.microsoft.com/office/drawing/2014/chart" uri="{C3380CC4-5D6E-409C-BE32-E72D297353CC}">
              <c16:uniqueId val="{00000000-1929-404E-BCB7-1E1AF96B673D}"/>
            </c:ext>
          </c:extLst>
        </c:ser>
        <c:dLbls>
          <c:showLegendKey val="0"/>
          <c:showVal val="0"/>
          <c:showCatName val="0"/>
          <c:showSerName val="0"/>
          <c:showPercent val="0"/>
          <c:showBubbleSize val="0"/>
        </c:dLbls>
        <c:gapWidth val="150"/>
        <c:axId val="34125312"/>
        <c:axId val="341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1929-404E-BCB7-1E1AF96B673D}"/>
            </c:ext>
          </c:extLst>
        </c:ser>
        <c:dLbls>
          <c:showLegendKey val="0"/>
          <c:showVal val="0"/>
          <c:showCatName val="0"/>
          <c:showSerName val="0"/>
          <c:showPercent val="0"/>
          <c:showBubbleSize val="0"/>
        </c:dLbls>
        <c:marker val="1"/>
        <c:smooth val="0"/>
        <c:axId val="34125312"/>
        <c:axId val="34127232"/>
      </c:lineChart>
      <c:dateAx>
        <c:axId val="34125312"/>
        <c:scaling>
          <c:orientation val="minMax"/>
        </c:scaling>
        <c:delete val="1"/>
        <c:axPos val="b"/>
        <c:numFmt formatCode="ge" sourceLinked="1"/>
        <c:majorTickMark val="none"/>
        <c:minorTickMark val="none"/>
        <c:tickLblPos val="none"/>
        <c:crossAx val="34127232"/>
        <c:crosses val="autoZero"/>
        <c:auto val="1"/>
        <c:lblOffset val="100"/>
        <c:baseTimeUnit val="years"/>
      </c:dateAx>
      <c:valAx>
        <c:axId val="3412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108.19</c:v>
                </c:pt>
                <c:pt idx="1">
                  <c:v>116.51</c:v>
                </c:pt>
                <c:pt idx="2">
                  <c:v>117.22</c:v>
                </c:pt>
                <c:pt idx="3">
                  <c:v>114.79</c:v>
                </c:pt>
                <c:pt idx="4">
                  <c:v>119.38</c:v>
                </c:pt>
              </c:numCache>
            </c:numRef>
          </c:val>
          <c:extLst xmlns:c16r2="http://schemas.microsoft.com/office/drawing/2015/06/chart">
            <c:ext xmlns:c16="http://schemas.microsoft.com/office/drawing/2014/chart" uri="{C3380CC4-5D6E-409C-BE32-E72D297353CC}">
              <c16:uniqueId val="{00000000-A51F-41EB-BE72-47C8EC85A3E1}"/>
            </c:ext>
          </c:extLst>
        </c:ser>
        <c:dLbls>
          <c:showLegendKey val="0"/>
          <c:showVal val="0"/>
          <c:showCatName val="0"/>
          <c:showSerName val="0"/>
          <c:showPercent val="0"/>
          <c:showBubbleSize val="0"/>
        </c:dLbls>
        <c:gapWidth val="150"/>
        <c:axId val="34148352"/>
        <c:axId val="3415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A51F-41EB-BE72-47C8EC85A3E1}"/>
            </c:ext>
          </c:extLst>
        </c:ser>
        <c:dLbls>
          <c:showLegendKey val="0"/>
          <c:showVal val="0"/>
          <c:showCatName val="0"/>
          <c:showSerName val="0"/>
          <c:showPercent val="0"/>
          <c:showBubbleSize val="0"/>
        </c:dLbls>
        <c:marker val="1"/>
        <c:smooth val="0"/>
        <c:axId val="34148352"/>
        <c:axId val="34150272"/>
      </c:lineChart>
      <c:dateAx>
        <c:axId val="34148352"/>
        <c:scaling>
          <c:orientation val="minMax"/>
        </c:scaling>
        <c:delete val="1"/>
        <c:axPos val="b"/>
        <c:numFmt formatCode="ge" sourceLinked="1"/>
        <c:majorTickMark val="none"/>
        <c:minorTickMark val="none"/>
        <c:tickLblPos val="none"/>
        <c:crossAx val="34150272"/>
        <c:crosses val="autoZero"/>
        <c:auto val="1"/>
        <c:lblOffset val="100"/>
        <c:baseTimeUnit val="years"/>
      </c:dateAx>
      <c:valAx>
        <c:axId val="341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139.69</c:v>
                </c:pt>
                <c:pt idx="1">
                  <c:v>129.71</c:v>
                </c:pt>
                <c:pt idx="2">
                  <c:v>128.71</c:v>
                </c:pt>
                <c:pt idx="3">
                  <c:v>131.61000000000001</c:v>
                </c:pt>
                <c:pt idx="4">
                  <c:v>126.93</c:v>
                </c:pt>
              </c:numCache>
            </c:numRef>
          </c:val>
          <c:extLst xmlns:c16r2="http://schemas.microsoft.com/office/drawing/2015/06/chart">
            <c:ext xmlns:c16="http://schemas.microsoft.com/office/drawing/2014/chart" uri="{C3380CC4-5D6E-409C-BE32-E72D297353CC}">
              <c16:uniqueId val="{00000000-E4AD-4284-8552-FC8E07E67528}"/>
            </c:ext>
          </c:extLst>
        </c:ser>
        <c:dLbls>
          <c:showLegendKey val="0"/>
          <c:showVal val="0"/>
          <c:showCatName val="0"/>
          <c:showSerName val="0"/>
          <c:showPercent val="0"/>
          <c:showBubbleSize val="0"/>
        </c:dLbls>
        <c:gapWidth val="150"/>
        <c:axId val="34193408"/>
        <c:axId val="3419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E4AD-4284-8552-FC8E07E67528}"/>
            </c:ext>
          </c:extLst>
        </c:ser>
        <c:dLbls>
          <c:showLegendKey val="0"/>
          <c:showVal val="0"/>
          <c:showCatName val="0"/>
          <c:showSerName val="0"/>
          <c:showPercent val="0"/>
          <c:showBubbleSize val="0"/>
        </c:dLbls>
        <c:marker val="1"/>
        <c:smooth val="0"/>
        <c:axId val="34193408"/>
        <c:axId val="34195328"/>
      </c:lineChart>
      <c:dateAx>
        <c:axId val="34193408"/>
        <c:scaling>
          <c:orientation val="minMax"/>
        </c:scaling>
        <c:delete val="1"/>
        <c:axPos val="b"/>
        <c:numFmt formatCode="ge" sourceLinked="1"/>
        <c:majorTickMark val="none"/>
        <c:minorTickMark val="none"/>
        <c:tickLblPos val="none"/>
        <c:crossAx val="34195328"/>
        <c:crosses val="autoZero"/>
        <c:auto val="1"/>
        <c:lblOffset val="100"/>
        <c:baseTimeUnit val="years"/>
      </c:dateAx>
      <c:valAx>
        <c:axId val="341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高浜市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その他</v>
      </c>
      <c r="AE8" s="83"/>
      <c r="AF8" s="83"/>
      <c r="AG8" s="83"/>
      <c r="AH8" s="83"/>
      <c r="AI8" s="83"/>
      <c r="AJ8" s="83"/>
      <c r="AK8" s="4"/>
      <c r="AL8" s="71">
        <f>データ!$R$6</f>
        <v>48154</v>
      </c>
      <c r="AM8" s="71"/>
      <c r="AN8" s="71"/>
      <c r="AO8" s="71"/>
      <c r="AP8" s="71"/>
      <c r="AQ8" s="71"/>
      <c r="AR8" s="71"/>
      <c r="AS8" s="71"/>
      <c r="AT8" s="67">
        <f>データ!$S$6</f>
        <v>13.11</v>
      </c>
      <c r="AU8" s="68"/>
      <c r="AV8" s="68"/>
      <c r="AW8" s="68"/>
      <c r="AX8" s="68"/>
      <c r="AY8" s="68"/>
      <c r="AZ8" s="68"/>
      <c r="BA8" s="68"/>
      <c r="BB8" s="70">
        <f>データ!$T$6</f>
        <v>3673.07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84.21</v>
      </c>
      <c r="J10" s="68"/>
      <c r="K10" s="68"/>
      <c r="L10" s="68"/>
      <c r="M10" s="68"/>
      <c r="N10" s="68"/>
      <c r="O10" s="69"/>
      <c r="P10" s="70">
        <f>データ!$P$6</f>
        <v>99.97</v>
      </c>
      <c r="Q10" s="70"/>
      <c r="R10" s="70"/>
      <c r="S10" s="70"/>
      <c r="T10" s="70"/>
      <c r="U10" s="70"/>
      <c r="V10" s="70"/>
      <c r="W10" s="71">
        <f>データ!$Q$6</f>
        <v>2317</v>
      </c>
      <c r="X10" s="71"/>
      <c r="Y10" s="71"/>
      <c r="Z10" s="71"/>
      <c r="AA10" s="71"/>
      <c r="AB10" s="71"/>
      <c r="AC10" s="71"/>
      <c r="AD10" s="2"/>
      <c r="AE10" s="2"/>
      <c r="AF10" s="2"/>
      <c r="AG10" s="2"/>
      <c r="AH10" s="4"/>
      <c r="AI10" s="4"/>
      <c r="AJ10" s="4"/>
      <c r="AK10" s="4"/>
      <c r="AL10" s="71">
        <f>データ!$U$6</f>
        <v>48277</v>
      </c>
      <c r="AM10" s="71"/>
      <c r="AN10" s="71"/>
      <c r="AO10" s="71"/>
      <c r="AP10" s="71"/>
      <c r="AQ10" s="71"/>
      <c r="AR10" s="71"/>
      <c r="AS10" s="71"/>
      <c r="AT10" s="67">
        <f>データ!$V$6</f>
        <v>13.11</v>
      </c>
      <c r="AU10" s="68"/>
      <c r="AV10" s="68"/>
      <c r="AW10" s="68"/>
      <c r="AX10" s="68"/>
      <c r="AY10" s="68"/>
      <c r="AZ10" s="68"/>
      <c r="BA10" s="68"/>
      <c r="BB10" s="70">
        <f>データ!$W$6</f>
        <v>3682.46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2"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2"/>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2"/>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2"/>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2"/>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2"/>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2"/>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2"/>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2"/>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2"/>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2"/>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2"/>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2"/>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2"/>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2"/>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2"/>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2"/>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2"/>
      <c r="BM33" s="50"/>
      <c r="BN33" s="50"/>
      <c r="BO33" s="50"/>
      <c r="BP33" s="50"/>
      <c r="BQ33" s="50"/>
      <c r="BR33" s="50"/>
      <c r="BS33" s="50"/>
      <c r="BT33" s="50"/>
      <c r="BU33" s="50"/>
      <c r="BV33" s="50"/>
      <c r="BW33" s="50"/>
      <c r="BX33" s="50"/>
      <c r="BY33" s="50"/>
      <c r="BZ33" s="51"/>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52"/>
      <c r="BM34" s="50"/>
      <c r="BN34" s="50"/>
      <c r="BO34" s="50"/>
      <c r="BP34" s="50"/>
      <c r="BQ34" s="50"/>
      <c r="BR34" s="50"/>
      <c r="BS34" s="50"/>
      <c r="BT34" s="50"/>
      <c r="BU34" s="50"/>
      <c r="BV34" s="50"/>
      <c r="BW34" s="50"/>
      <c r="BX34" s="50"/>
      <c r="BY34" s="50"/>
      <c r="BZ34" s="51"/>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52"/>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2"/>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2"/>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2"/>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2"/>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2"/>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2"/>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2"/>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2"/>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2"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2"/>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2"/>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2"/>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2"/>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2"/>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2"/>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2"/>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2"/>
      <c r="BM55" s="50"/>
      <c r="BN55" s="50"/>
      <c r="BO55" s="50"/>
      <c r="BP55" s="50"/>
      <c r="BQ55" s="50"/>
      <c r="BR55" s="50"/>
      <c r="BS55" s="50"/>
      <c r="BT55" s="50"/>
      <c r="BU55" s="50"/>
      <c r="BV55" s="50"/>
      <c r="BW55" s="50"/>
      <c r="BX55" s="50"/>
      <c r="BY55" s="50"/>
      <c r="BZ55" s="51"/>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2"/>
      <c r="BM56" s="50"/>
      <c r="BN56" s="50"/>
      <c r="BO56" s="50"/>
      <c r="BP56" s="50"/>
      <c r="BQ56" s="50"/>
      <c r="BR56" s="50"/>
      <c r="BS56" s="50"/>
      <c r="BT56" s="50"/>
      <c r="BU56" s="50"/>
      <c r="BV56" s="50"/>
      <c r="BW56" s="50"/>
      <c r="BX56" s="50"/>
      <c r="BY56" s="50"/>
      <c r="BZ56" s="51"/>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2"/>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2"/>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2"/>
      <c r="BM59" s="50"/>
      <c r="BN59" s="50"/>
      <c r="BO59" s="50"/>
      <c r="BP59" s="50"/>
      <c r="BQ59" s="50"/>
      <c r="BR59" s="50"/>
      <c r="BS59" s="50"/>
      <c r="BT59" s="50"/>
      <c r="BU59" s="50"/>
      <c r="BV59" s="50"/>
      <c r="BW59" s="50"/>
      <c r="BX59" s="50"/>
      <c r="BY59" s="50"/>
      <c r="BZ59" s="51"/>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2"/>
      <c r="BM60" s="50"/>
      <c r="BN60" s="50"/>
      <c r="BO60" s="50"/>
      <c r="BP60" s="50"/>
      <c r="BQ60" s="50"/>
      <c r="BR60" s="50"/>
      <c r="BS60" s="50"/>
      <c r="BT60" s="50"/>
      <c r="BU60" s="50"/>
      <c r="BV60" s="50"/>
      <c r="BW60" s="50"/>
      <c r="BX60" s="50"/>
      <c r="BY60" s="50"/>
      <c r="BZ60" s="51"/>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2"/>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2"/>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8qZeQ+CgfKqWWiK3e8gF5SVXBh2oSnClNmrAG3taAH71iWM4AL5OkEFWyRZiHgMUEMxL3mw8JYV9HKCCwULYQ==" saltValue="4ZLgFIZJYHHpBlutiVtn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232271</v>
      </c>
      <c r="D6" s="33">
        <f t="shared" si="3"/>
        <v>46</v>
      </c>
      <c r="E6" s="33">
        <f t="shared" si="3"/>
        <v>1</v>
      </c>
      <c r="F6" s="33">
        <f t="shared" si="3"/>
        <v>0</v>
      </c>
      <c r="G6" s="33">
        <f t="shared" si="3"/>
        <v>1</v>
      </c>
      <c r="H6" s="33" t="str">
        <f t="shared" si="3"/>
        <v>愛知県　高浜市</v>
      </c>
      <c r="I6" s="33" t="str">
        <f t="shared" si="3"/>
        <v>法適用</v>
      </c>
      <c r="J6" s="33" t="str">
        <f t="shared" si="3"/>
        <v>水道事業</v>
      </c>
      <c r="K6" s="33" t="str">
        <f t="shared" si="3"/>
        <v>末端給水事業</v>
      </c>
      <c r="L6" s="33" t="str">
        <f t="shared" si="3"/>
        <v>A5</v>
      </c>
      <c r="M6" s="33" t="str">
        <f t="shared" si="3"/>
        <v>その他</v>
      </c>
      <c r="N6" s="34" t="str">
        <f t="shared" si="3"/>
        <v>-</v>
      </c>
      <c r="O6" s="34">
        <f t="shared" si="3"/>
        <v>84.21</v>
      </c>
      <c r="P6" s="34">
        <f t="shared" si="3"/>
        <v>99.97</v>
      </c>
      <c r="Q6" s="34">
        <f t="shared" si="3"/>
        <v>2317</v>
      </c>
      <c r="R6" s="34">
        <f t="shared" si="3"/>
        <v>48154</v>
      </c>
      <c r="S6" s="34">
        <f t="shared" si="3"/>
        <v>13.11</v>
      </c>
      <c r="T6" s="34">
        <f t="shared" si="3"/>
        <v>3673.07</v>
      </c>
      <c r="U6" s="34">
        <f t="shared" si="3"/>
        <v>48277</v>
      </c>
      <c r="V6" s="34">
        <f t="shared" si="3"/>
        <v>13.11</v>
      </c>
      <c r="W6" s="34">
        <f t="shared" si="3"/>
        <v>3682.46</v>
      </c>
      <c r="X6" s="35">
        <f>IF(X7="",NA(),X7)</f>
        <v>110.77</v>
      </c>
      <c r="Y6" s="35">
        <f t="shared" ref="Y6:AG6" si="4">IF(Y7="",NA(),Y7)</f>
        <v>117.51</v>
      </c>
      <c r="Z6" s="35">
        <f t="shared" si="4"/>
        <v>117.97</v>
      </c>
      <c r="AA6" s="35">
        <f t="shared" si="4"/>
        <v>115.66</v>
      </c>
      <c r="AB6" s="35">
        <f t="shared" si="4"/>
        <v>119.72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446.28</v>
      </c>
      <c r="AU6" s="35">
        <f t="shared" ref="AU6:BC6" si="6">IF(AU7="",NA(),AU7)</f>
        <v>456.89</v>
      </c>
      <c r="AV6" s="35">
        <f t="shared" si="6"/>
        <v>505.25</v>
      </c>
      <c r="AW6" s="35">
        <f t="shared" si="6"/>
        <v>348.2</v>
      </c>
      <c r="AX6" s="35">
        <f t="shared" si="6"/>
        <v>436.66</v>
      </c>
      <c r="AY6" s="35">
        <f t="shared" si="6"/>
        <v>909.68</v>
      </c>
      <c r="AZ6" s="35">
        <f t="shared" si="6"/>
        <v>382.09</v>
      </c>
      <c r="BA6" s="35">
        <f t="shared" si="6"/>
        <v>371.31</v>
      </c>
      <c r="BB6" s="35">
        <f t="shared" si="6"/>
        <v>377.63</v>
      </c>
      <c r="BC6" s="35">
        <f t="shared" si="6"/>
        <v>357.34</v>
      </c>
      <c r="BD6" s="34" t="str">
        <f>IF(BD7="","",IF(BD7="-","【-】","【"&amp;SUBSTITUTE(TEXT(BD7,"#,##0.00"),"-","△")&amp;"】"))</f>
        <v>【264.34】</v>
      </c>
      <c r="BE6" s="35">
        <f>IF(BE7="",NA(),BE7)</f>
        <v>111.52</v>
      </c>
      <c r="BF6" s="35">
        <f t="shared" ref="BF6:BN6" si="7">IF(BF7="",NA(),BF7)</f>
        <v>107.92</v>
      </c>
      <c r="BG6" s="35">
        <f t="shared" si="7"/>
        <v>105.1</v>
      </c>
      <c r="BH6" s="35">
        <f t="shared" si="7"/>
        <v>100.33</v>
      </c>
      <c r="BI6" s="35">
        <f t="shared" si="7"/>
        <v>94.7</v>
      </c>
      <c r="BJ6" s="35">
        <f t="shared" si="7"/>
        <v>382.65</v>
      </c>
      <c r="BK6" s="35">
        <f t="shared" si="7"/>
        <v>385.06</v>
      </c>
      <c r="BL6" s="35">
        <f t="shared" si="7"/>
        <v>373.09</v>
      </c>
      <c r="BM6" s="35">
        <f t="shared" si="7"/>
        <v>364.71</v>
      </c>
      <c r="BN6" s="35">
        <f t="shared" si="7"/>
        <v>373.69</v>
      </c>
      <c r="BO6" s="34" t="str">
        <f>IF(BO7="","",IF(BO7="-","【-】","【"&amp;SUBSTITUTE(TEXT(BO7,"#,##0.00"),"-","△")&amp;"】"))</f>
        <v>【274.27】</v>
      </c>
      <c r="BP6" s="35">
        <f>IF(BP7="",NA(),BP7)</f>
        <v>108.19</v>
      </c>
      <c r="BQ6" s="35">
        <f t="shared" ref="BQ6:BY6" si="8">IF(BQ7="",NA(),BQ7)</f>
        <v>116.51</v>
      </c>
      <c r="BR6" s="35">
        <f t="shared" si="8"/>
        <v>117.22</v>
      </c>
      <c r="BS6" s="35">
        <f t="shared" si="8"/>
        <v>114.79</v>
      </c>
      <c r="BT6" s="35">
        <f t="shared" si="8"/>
        <v>119.38</v>
      </c>
      <c r="BU6" s="35">
        <f t="shared" si="8"/>
        <v>96.1</v>
      </c>
      <c r="BV6" s="35">
        <f t="shared" si="8"/>
        <v>99.07</v>
      </c>
      <c r="BW6" s="35">
        <f t="shared" si="8"/>
        <v>99.99</v>
      </c>
      <c r="BX6" s="35">
        <f t="shared" si="8"/>
        <v>100.65</v>
      </c>
      <c r="BY6" s="35">
        <f t="shared" si="8"/>
        <v>99.87</v>
      </c>
      <c r="BZ6" s="34" t="str">
        <f>IF(BZ7="","",IF(BZ7="-","【-】","【"&amp;SUBSTITUTE(TEXT(BZ7,"#,##0.00"),"-","△")&amp;"】"))</f>
        <v>【104.36】</v>
      </c>
      <c r="CA6" s="35">
        <f>IF(CA7="",NA(),CA7)</f>
        <v>139.69</v>
      </c>
      <c r="CB6" s="35">
        <f t="shared" ref="CB6:CJ6" si="9">IF(CB7="",NA(),CB7)</f>
        <v>129.71</v>
      </c>
      <c r="CC6" s="35">
        <f t="shared" si="9"/>
        <v>128.71</v>
      </c>
      <c r="CD6" s="35">
        <f t="shared" si="9"/>
        <v>131.61000000000001</v>
      </c>
      <c r="CE6" s="35">
        <f t="shared" si="9"/>
        <v>126.93</v>
      </c>
      <c r="CF6" s="35">
        <f t="shared" si="9"/>
        <v>178.39</v>
      </c>
      <c r="CG6" s="35">
        <f t="shared" si="9"/>
        <v>173.03</v>
      </c>
      <c r="CH6" s="35">
        <f t="shared" si="9"/>
        <v>171.15</v>
      </c>
      <c r="CI6" s="35">
        <f t="shared" si="9"/>
        <v>170.19</v>
      </c>
      <c r="CJ6" s="35">
        <f t="shared" si="9"/>
        <v>171.81</v>
      </c>
      <c r="CK6" s="34" t="str">
        <f>IF(CK7="","",IF(CK7="-","【-】","【"&amp;SUBSTITUTE(TEXT(CK7,"#,##0.00"),"-","△")&amp;"】"))</f>
        <v>【165.71】</v>
      </c>
      <c r="CL6" s="35">
        <f>IF(CL7="",NA(),CL7)</f>
        <v>64.39</v>
      </c>
      <c r="CM6" s="35">
        <f t="shared" ref="CM6:CU6" si="10">IF(CM7="",NA(),CM7)</f>
        <v>63.55</v>
      </c>
      <c r="CN6" s="35">
        <f t="shared" si="10"/>
        <v>63.25</v>
      </c>
      <c r="CO6" s="35">
        <f t="shared" si="10"/>
        <v>64.53</v>
      </c>
      <c r="CP6" s="35">
        <f t="shared" si="10"/>
        <v>65.510000000000005</v>
      </c>
      <c r="CQ6" s="35">
        <f t="shared" si="10"/>
        <v>59.23</v>
      </c>
      <c r="CR6" s="35">
        <f t="shared" si="10"/>
        <v>58.58</v>
      </c>
      <c r="CS6" s="35">
        <f t="shared" si="10"/>
        <v>58.53</v>
      </c>
      <c r="CT6" s="35">
        <f t="shared" si="10"/>
        <v>59.01</v>
      </c>
      <c r="CU6" s="35">
        <f t="shared" si="10"/>
        <v>60.03</v>
      </c>
      <c r="CV6" s="34" t="str">
        <f>IF(CV7="","",IF(CV7="-","【-】","【"&amp;SUBSTITUTE(TEXT(CV7,"#,##0.00"),"-","△")&amp;"】"))</f>
        <v>【60.41】</v>
      </c>
      <c r="CW6" s="35">
        <f>IF(CW7="",NA(),CW7)</f>
        <v>96.15</v>
      </c>
      <c r="CX6" s="35">
        <f t="shared" ref="CX6:DF6" si="11">IF(CX7="",NA(),CX7)</f>
        <v>95.96</v>
      </c>
      <c r="CY6" s="35">
        <f t="shared" si="11"/>
        <v>96.28</v>
      </c>
      <c r="CZ6" s="35">
        <f t="shared" si="11"/>
        <v>95.9</v>
      </c>
      <c r="DA6" s="35">
        <f t="shared" si="11"/>
        <v>96.12</v>
      </c>
      <c r="DB6" s="35">
        <f t="shared" si="11"/>
        <v>85.53</v>
      </c>
      <c r="DC6" s="35">
        <f t="shared" si="11"/>
        <v>85.23</v>
      </c>
      <c r="DD6" s="35">
        <f t="shared" si="11"/>
        <v>85.26</v>
      </c>
      <c r="DE6" s="35">
        <f t="shared" si="11"/>
        <v>85.37</v>
      </c>
      <c r="DF6" s="35">
        <f t="shared" si="11"/>
        <v>84.81</v>
      </c>
      <c r="DG6" s="34" t="str">
        <f>IF(DG7="","",IF(DG7="-","【-】","【"&amp;SUBSTITUTE(TEXT(DG7,"#,##0.00"),"-","△")&amp;"】"))</f>
        <v>【89.93】</v>
      </c>
      <c r="DH6" s="35">
        <f>IF(DH7="",NA(),DH7)</f>
        <v>36.18</v>
      </c>
      <c r="DI6" s="35">
        <f t="shared" ref="DI6:DQ6" si="12">IF(DI7="",NA(),DI7)</f>
        <v>37.33</v>
      </c>
      <c r="DJ6" s="35">
        <f t="shared" si="12"/>
        <v>38.47</v>
      </c>
      <c r="DK6" s="35">
        <f t="shared" si="12"/>
        <v>38.94</v>
      </c>
      <c r="DL6" s="35">
        <f t="shared" si="12"/>
        <v>37.81</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2.64</v>
      </c>
      <c r="DT6" s="35">
        <f t="shared" ref="DT6:EB6" si="13">IF(DT7="",NA(),DT7)</f>
        <v>2.36</v>
      </c>
      <c r="DU6" s="35">
        <f t="shared" si="13"/>
        <v>2.91</v>
      </c>
      <c r="DV6" s="35">
        <f t="shared" si="13"/>
        <v>3.16</v>
      </c>
      <c r="DW6" s="35">
        <f t="shared" si="13"/>
        <v>3.62</v>
      </c>
      <c r="DX6" s="35">
        <f t="shared" si="13"/>
        <v>8.39</v>
      </c>
      <c r="DY6" s="35">
        <f t="shared" si="13"/>
        <v>10.09</v>
      </c>
      <c r="DZ6" s="35">
        <f t="shared" si="13"/>
        <v>10.54</v>
      </c>
      <c r="EA6" s="35">
        <f t="shared" si="13"/>
        <v>12.03</v>
      </c>
      <c r="EB6" s="35">
        <f t="shared" si="13"/>
        <v>12.19</v>
      </c>
      <c r="EC6" s="34" t="str">
        <f>IF(EC7="","",IF(EC7="-","【-】","【"&amp;SUBSTITUTE(TEXT(EC7,"#,##0.00"),"-","△")&amp;"】"))</f>
        <v>【15.89】</v>
      </c>
      <c r="ED6" s="35">
        <f>IF(ED7="",NA(),ED7)</f>
        <v>0.73</v>
      </c>
      <c r="EE6" s="35">
        <f t="shared" ref="EE6:EM6" si="14">IF(EE7="",NA(),EE7)</f>
        <v>1.9</v>
      </c>
      <c r="EF6" s="35">
        <f t="shared" si="14"/>
        <v>1.37</v>
      </c>
      <c r="EG6" s="35">
        <f t="shared" si="14"/>
        <v>1.89</v>
      </c>
      <c r="EH6" s="35">
        <f t="shared" si="14"/>
        <v>1.95</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232271</v>
      </c>
      <c r="D7" s="37">
        <v>46</v>
      </c>
      <c r="E7" s="37">
        <v>1</v>
      </c>
      <c r="F7" s="37">
        <v>0</v>
      </c>
      <c r="G7" s="37">
        <v>1</v>
      </c>
      <c r="H7" s="37" t="s">
        <v>105</v>
      </c>
      <c r="I7" s="37" t="s">
        <v>106</v>
      </c>
      <c r="J7" s="37" t="s">
        <v>107</v>
      </c>
      <c r="K7" s="37" t="s">
        <v>108</v>
      </c>
      <c r="L7" s="37" t="s">
        <v>109</v>
      </c>
      <c r="M7" s="37" t="s">
        <v>110</v>
      </c>
      <c r="N7" s="38" t="s">
        <v>111</v>
      </c>
      <c r="O7" s="38">
        <v>84.21</v>
      </c>
      <c r="P7" s="38">
        <v>99.97</v>
      </c>
      <c r="Q7" s="38">
        <v>2317</v>
      </c>
      <c r="R7" s="38">
        <v>48154</v>
      </c>
      <c r="S7" s="38">
        <v>13.11</v>
      </c>
      <c r="T7" s="38">
        <v>3673.07</v>
      </c>
      <c r="U7" s="38">
        <v>48277</v>
      </c>
      <c r="V7" s="38">
        <v>13.11</v>
      </c>
      <c r="W7" s="38">
        <v>3682.46</v>
      </c>
      <c r="X7" s="38">
        <v>110.77</v>
      </c>
      <c r="Y7" s="38">
        <v>117.51</v>
      </c>
      <c r="Z7" s="38">
        <v>117.97</v>
      </c>
      <c r="AA7" s="38">
        <v>115.66</v>
      </c>
      <c r="AB7" s="38">
        <v>119.72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446.28</v>
      </c>
      <c r="AU7" s="38">
        <v>456.89</v>
      </c>
      <c r="AV7" s="38">
        <v>505.25</v>
      </c>
      <c r="AW7" s="38">
        <v>348.2</v>
      </c>
      <c r="AX7" s="38">
        <v>436.66</v>
      </c>
      <c r="AY7" s="38">
        <v>909.68</v>
      </c>
      <c r="AZ7" s="38">
        <v>382.09</v>
      </c>
      <c r="BA7" s="38">
        <v>371.31</v>
      </c>
      <c r="BB7" s="38">
        <v>377.63</v>
      </c>
      <c r="BC7" s="38">
        <v>357.34</v>
      </c>
      <c r="BD7" s="38">
        <v>264.33999999999997</v>
      </c>
      <c r="BE7" s="38">
        <v>111.52</v>
      </c>
      <c r="BF7" s="38">
        <v>107.92</v>
      </c>
      <c r="BG7" s="38">
        <v>105.1</v>
      </c>
      <c r="BH7" s="38">
        <v>100.33</v>
      </c>
      <c r="BI7" s="38">
        <v>94.7</v>
      </c>
      <c r="BJ7" s="38">
        <v>382.65</v>
      </c>
      <c r="BK7" s="38">
        <v>385.06</v>
      </c>
      <c r="BL7" s="38">
        <v>373.09</v>
      </c>
      <c r="BM7" s="38">
        <v>364.71</v>
      </c>
      <c r="BN7" s="38">
        <v>373.69</v>
      </c>
      <c r="BO7" s="38">
        <v>274.27</v>
      </c>
      <c r="BP7" s="38">
        <v>108.19</v>
      </c>
      <c r="BQ7" s="38">
        <v>116.51</v>
      </c>
      <c r="BR7" s="38">
        <v>117.22</v>
      </c>
      <c r="BS7" s="38">
        <v>114.79</v>
      </c>
      <c r="BT7" s="38">
        <v>119.38</v>
      </c>
      <c r="BU7" s="38">
        <v>96.1</v>
      </c>
      <c r="BV7" s="38">
        <v>99.07</v>
      </c>
      <c r="BW7" s="38">
        <v>99.99</v>
      </c>
      <c r="BX7" s="38">
        <v>100.65</v>
      </c>
      <c r="BY7" s="38">
        <v>99.87</v>
      </c>
      <c r="BZ7" s="38">
        <v>104.36</v>
      </c>
      <c r="CA7" s="38">
        <v>139.69</v>
      </c>
      <c r="CB7" s="38">
        <v>129.71</v>
      </c>
      <c r="CC7" s="38">
        <v>128.71</v>
      </c>
      <c r="CD7" s="38">
        <v>131.61000000000001</v>
      </c>
      <c r="CE7" s="38">
        <v>126.93</v>
      </c>
      <c r="CF7" s="38">
        <v>178.39</v>
      </c>
      <c r="CG7" s="38">
        <v>173.03</v>
      </c>
      <c r="CH7" s="38">
        <v>171.15</v>
      </c>
      <c r="CI7" s="38">
        <v>170.19</v>
      </c>
      <c r="CJ7" s="38">
        <v>171.81</v>
      </c>
      <c r="CK7" s="38">
        <v>165.71</v>
      </c>
      <c r="CL7" s="38">
        <v>64.39</v>
      </c>
      <c r="CM7" s="38">
        <v>63.55</v>
      </c>
      <c r="CN7" s="38">
        <v>63.25</v>
      </c>
      <c r="CO7" s="38">
        <v>64.53</v>
      </c>
      <c r="CP7" s="38">
        <v>65.510000000000005</v>
      </c>
      <c r="CQ7" s="38">
        <v>59.23</v>
      </c>
      <c r="CR7" s="38">
        <v>58.58</v>
      </c>
      <c r="CS7" s="38">
        <v>58.53</v>
      </c>
      <c r="CT7" s="38">
        <v>59.01</v>
      </c>
      <c r="CU7" s="38">
        <v>60.03</v>
      </c>
      <c r="CV7" s="38">
        <v>60.41</v>
      </c>
      <c r="CW7" s="38">
        <v>96.15</v>
      </c>
      <c r="CX7" s="38">
        <v>95.96</v>
      </c>
      <c r="CY7" s="38">
        <v>96.28</v>
      </c>
      <c r="CZ7" s="38">
        <v>95.9</v>
      </c>
      <c r="DA7" s="38">
        <v>96.12</v>
      </c>
      <c r="DB7" s="38">
        <v>85.53</v>
      </c>
      <c r="DC7" s="38">
        <v>85.23</v>
      </c>
      <c r="DD7" s="38">
        <v>85.26</v>
      </c>
      <c r="DE7" s="38">
        <v>85.37</v>
      </c>
      <c r="DF7" s="38">
        <v>84.81</v>
      </c>
      <c r="DG7" s="38">
        <v>89.93</v>
      </c>
      <c r="DH7" s="38">
        <v>36.18</v>
      </c>
      <c r="DI7" s="38">
        <v>37.33</v>
      </c>
      <c r="DJ7" s="38">
        <v>38.47</v>
      </c>
      <c r="DK7" s="38">
        <v>38.94</v>
      </c>
      <c r="DL7" s="38">
        <v>37.81</v>
      </c>
      <c r="DM7" s="38">
        <v>37.340000000000003</v>
      </c>
      <c r="DN7" s="38">
        <v>44.31</v>
      </c>
      <c r="DO7" s="38">
        <v>45.75</v>
      </c>
      <c r="DP7" s="38">
        <v>46.9</v>
      </c>
      <c r="DQ7" s="38">
        <v>47.28</v>
      </c>
      <c r="DR7" s="38">
        <v>48.12</v>
      </c>
      <c r="DS7" s="38">
        <v>2.64</v>
      </c>
      <c r="DT7" s="38">
        <v>2.36</v>
      </c>
      <c r="DU7" s="38">
        <v>2.91</v>
      </c>
      <c r="DV7" s="38">
        <v>3.16</v>
      </c>
      <c r="DW7" s="38">
        <v>3.62</v>
      </c>
      <c r="DX7" s="38">
        <v>8.39</v>
      </c>
      <c r="DY7" s="38">
        <v>10.09</v>
      </c>
      <c r="DZ7" s="38">
        <v>10.54</v>
      </c>
      <c r="EA7" s="38">
        <v>12.03</v>
      </c>
      <c r="EB7" s="38">
        <v>12.19</v>
      </c>
      <c r="EC7" s="38">
        <v>15.89</v>
      </c>
      <c r="ED7" s="38">
        <v>0.73</v>
      </c>
      <c r="EE7" s="38">
        <v>1.9</v>
      </c>
      <c r="EF7" s="38">
        <v>1.37</v>
      </c>
      <c r="EG7" s="38">
        <v>1.89</v>
      </c>
      <c r="EH7" s="38">
        <v>1.95</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2019-02-07T08:52:13Z</cp:lastPrinted>
  <dcterms:created xsi:type="dcterms:W3CDTF">2018-12-03T08:32:59Z</dcterms:created>
  <dcterms:modified xsi:type="dcterms:W3CDTF">2019-02-07T08:52:18Z</dcterms:modified>
</cp:coreProperties>
</file>