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111414700\Desktop\03 公営企業\055_310115 公営企業に係る経営比較分析表（平成29年度決算）の分析等について（照会）\03 確認①\04 事務所→市町村課\公下\"/>
    </mc:Choice>
  </mc:AlternateContent>
  <workbookProtection workbookAlgorithmName="SHA-512" workbookHashValue="ABqfDU1YItRcsCoh6T0Vpxwzbvz0gsZjcwvkuC7rcRmJHUed+ZsiCQ5WpetjPgPakBR2rIyOguOc466+UQ0AIw==" workbookSaltValue="73Arv0RhH7xAkTDfbd3K2Q==" workbookSpinCount="100000" lockStructure="1"/>
  <bookViews>
    <workbookView xWindow="0" yWindow="0" windowWidth="20640" windowHeight="8130"/>
  </bookViews>
  <sheets>
    <sheet name="法適用_下水道事業" sheetId="4" r:id="rId1"/>
    <sheet name="データ" sheetId="5" state="hidden" r:id="rId2"/>
  </sheets>
  <calcPr calcId="162913"/>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<sst xmlns="http://schemas.openxmlformats.org/spreadsheetml/2006/main" count="303" uniqueCount="122">
  <si>
    <t>経営比較分析表（平成29年度決算）</t>
  </si>
  <si>
    <t>「料金水準の適切性」</t>
    <rPh sb="1" eb="3">
      <t>リョウキン</t>
    </rPh>
    <rPh sb="3" eb="5">
      <t>スイジュン</t>
    </rPh>
    <rPh sb="6" eb="8">
      <t>テキセツ</t>
    </rPh>
    <rPh sb="8" eb="9">
      <t>セイ</t>
    </rPh>
    <phoneticPr fontId="1"/>
  </si>
  <si>
    <t>1ヶ月20㎥当たり家庭料金</t>
    <rPh sb="2" eb="3">
      <t>ゲツ</t>
    </rPh>
    <rPh sb="6" eb="7">
      <t>ア</t>
    </rPh>
    <rPh sb="9" eb="11">
      <t>カテイ</t>
    </rPh>
    <rPh sb="11" eb="13">
      <t>リョウキン</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</si>
  <si>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</si>
  <si>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</si>
  <si>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</si>
  <si>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</si>
  <si>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</si>
  <si>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</si>
  <si>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</si>
  <si>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</si>
  <si>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</si>
  <si>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</si>
  <si>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</si>
  <si>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</si>
  <si>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</si>
  <si>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「経常損益」</t>
  </si>
  <si>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</si>
  <si>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</si>
  <si>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</si>
  <si>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</si>
  <si>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</si>
  <si>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</si>
  <si>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</si>
  <si>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</si>
  <si>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</si>
  <si>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③流動比率(％)</t>
    <rPh sb="1" eb="3">
      <t>リュウドウ</t>
    </rPh>
    <rPh sb="3" eb="5">
      <t>ヒリツ</t>
    </rPh>
    <phoneticPr fontId="1"/>
  </si>
  <si>
    <t>有収率(％)</t>
    <rPh sb="0" eb="1">
      <t>ユウ</t>
    </rPh>
    <rPh sb="1" eb="3">
      <t>シュウリツ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</si>
  <si>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</si>
  <si>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</si>
  <si>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</si>
  <si>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「費用の効率性」</t>
    <rPh sb="1" eb="3">
      <t>ヒヨウ</t>
    </rPh>
    <rPh sb="4" eb="6">
      <t>コウリツ</t>
    </rPh>
    <rPh sb="6" eb="7">
      <t>セイ</t>
    </rPh>
    <phoneticPr fontId="1"/>
  </si>
  <si>
    <t>愛知県　新城市</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</si>
  <si>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</si>
  <si>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</si>
  <si>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</si>
  <si>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</si>
  <si>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</si>
  <si>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</si>
  <si>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</si>
  <si>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比率(N-3)</t>
    <rPh sb="0" eb="2">
      <t>ヒリツ</t>
    </rPh>
    <phoneticPr fontId="1"/>
  </si>
  <si>
    <t>平成29年度全国平均</t>
  </si>
  <si>
    <t>「債務残高」</t>
    <rPh sb="1" eb="3">
      <t>サイム</t>
    </rPh>
    <rPh sb="3" eb="5">
      <t>ザンダカ</t>
    </rPh>
    <phoneticPr fontId="1"/>
  </si>
  <si>
    <t>項番</t>
    <rPh sb="0" eb="2">
      <t>コウバン</t>
    </rPh>
    <phoneticPr fontId="1"/>
  </si>
  <si>
    <t>分析欄</t>
    <rPh sb="0" eb="2">
      <t>ブンセキ</t>
    </rPh>
    <rPh sb="2" eb="3">
      <t>ラン</t>
    </rPh>
    <phoneticPr fontId="1"/>
  </si>
  <si>
    <t>「施設の効率性」</t>
    <rPh sb="1" eb="3">
      <t>シセツ</t>
    </rPh>
    <rPh sb="4" eb="6">
      <t>コウリツ</t>
    </rPh>
    <rPh sb="6" eb="7">
      <t>セイ</t>
    </rPh>
    <phoneticPr fontId="1"/>
  </si>
  <si>
    <t>1. 経営の健全性・効率性について</t>
  </si>
  <si>
    <t>「累積欠損」</t>
    <rPh sb="1" eb="3">
      <t>ルイセキ</t>
    </rPh>
    <rPh sb="3" eb="5">
      <t>ケッソン</t>
    </rPh>
    <phoneticPr fontId="1"/>
  </si>
  <si>
    <t>「支払能力」</t>
  </si>
  <si>
    <t>業務CD</t>
    <rPh sb="0" eb="2">
      <t>ギョウム</t>
    </rPh>
    <phoneticPr fontId="1"/>
  </si>
  <si>
    <t>2. 老朽化の状況について</t>
  </si>
  <si>
    <t>1④</t>
  </si>
  <si>
    <t>「使用料対象の捕捉」</t>
    <rPh sb="1" eb="4">
      <t>シヨウリョウ</t>
    </rPh>
    <rPh sb="4" eb="6">
      <t>タイショウ</t>
    </rPh>
    <rPh sb="7" eb="9">
      <t>ホソク</t>
    </rPh>
    <phoneticPr fontId="1"/>
  </si>
  <si>
    <t>「施設全体の減価償却の状況」</t>
    <rPh sb="1" eb="3">
      <t>シセツ</t>
    </rPh>
    <rPh sb="3" eb="5">
      <t>ゼンタイ</t>
    </rPh>
    <rPh sb="6" eb="8">
      <t>ゲンカ</t>
    </rPh>
    <rPh sb="8" eb="10">
      <t>ショウキャク</t>
    </rPh>
    <rPh sb="11" eb="13">
      <t>ジョウキョウ</t>
    </rPh>
    <phoneticPr fontId="1"/>
  </si>
  <si>
    <t>基本情報</t>
    <rPh sb="0" eb="2">
      <t>キホン</t>
    </rPh>
    <rPh sb="2" eb="4">
      <t>ジョウホウ</t>
    </rPh>
    <phoneticPr fontId="1"/>
  </si>
  <si>
    <t>「管渠の経年化の状況」</t>
    <rPh sb="4" eb="7">
      <t>ケイネンカ</t>
    </rPh>
    <rPh sb="8" eb="10">
      <t>ジョウキョウ</t>
    </rPh>
    <phoneticPr fontId="1"/>
  </si>
  <si>
    <t>2③</t>
  </si>
  <si>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</si>
  <si>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</si>
  <si>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</si>
  <si>
    <t>下水道事業(法適用)</t>
    <rPh sb="3" eb="5">
      <t>ジギョウ</t>
    </rPh>
    <rPh sb="6" eb="7">
      <t>ホウ</t>
    </rPh>
    <rPh sb="7" eb="9">
      <t>テキヨウ</t>
    </rPh>
    <phoneticPr fontId="1"/>
  </si>
  <si>
    <t>全国平均</t>
    <rPh sb="0" eb="2">
      <t>ゼンコク</t>
    </rPh>
    <rPh sb="2" eb="4">
      <t>ヘイキン</t>
    </rPh>
    <phoneticPr fontId="1"/>
  </si>
  <si>
    <t>1①</t>
  </si>
  <si>
    <t>1②</t>
  </si>
  <si>
    <t>1③</t>
  </si>
  <si>
    <t>1⑥</t>
  </si>
  <si>
    <t>1⑦</t>
  </si>
  <si>
    <t>2②</t>
  </si>
  <si>
    <t>団体CD</t>
    <rPh sb="0" eb="2">
      <t>ダンタイ</t>
    </rPh>
    <phoneticPr fontId="1"/>
  </si>
  <si>
    <t>都道府県名</t>
    <rPh sb="0" eb="4">
      <t>トドウフケン</t>
    </rPh>
    <rPh sb="4" eb="5">
      <t>メイ</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</si>
  <si>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</si>
  <si>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</si>
  <si>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①経常収支比率(％)</t>
  </si>
  <si>
    <t>②累積欠損金比率(％)</t>
  </si>
  <si>
    <t>④企業債残高対事業規模比率(％)</t>
  </si>
  <si>
    <t>⑤経費回収率(％)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</si>
  <si>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</si>
  <si>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</si>
  <si>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</si>
  <si>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</si>
  <si>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</si>
  <si>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</si>
  <si>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</si>
  <si>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</si>
  <si>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</si>
  <si>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</si>
  <si>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</si>
  <si>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</si>
  <si>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</si>
  <si>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</si>
  <si>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</si>
  <si>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</si>
  <si>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</si>
  <si>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</si>
  <si>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</si>
  <si>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</si>
  <si>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</si>
  <si>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</si>
  <si>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</si>
  <si>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</si>
  <si>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</si>
  <si>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</si>
  <si>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</si>
  <si>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</si>
  <si>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</si>
  <si>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</si>
  <si>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</si>
  <si>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</si>
  <si>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</si>
  <si>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</si>
  <si>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</si>
  <si>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</si>
  <si>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</si>
  <si>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</si>
  <si>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</si>
  <si>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</si>
  <si>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</si>
  <si>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</si>
  <si>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</si>
  <si>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経費回収率と経常収支比率が低いことから、発生する原価に対し適切な料金設定がされていないため、今後料金収入の見直し等の収入増加に向けた経営改善が必要であると云える。また、企業の持続性・安定性に課題があるため、今後更新投資の際には経費節減を目的としたダウンサイジングの検討が必要と考えられる。経営戦略については平成31年度策定予定。</t>
    <rPh sb="144" eb="146">
      <t>ケイエイ</t>
    </rPh>
    <rPh sb="146" eb="148">
      <t>センリャク</t>
    </rPh>
    <rPh sb="153" eb="155">
      <t>ヘイセイ</t>
    </rPh>
    <rPh sb="157" eb="159">
      <t>ネンド</t>
    </rPh>
    <rPh sb="159" eb="161">
      <t>サクテイ</t>
    </rPh>
    <rPh sb="161" eb="163">
      <t>ヨテイ</t>
    </rPh>
    <phoneticPr fontId="1"/>
  </si>
  <si>
    <t xml:space="preserve">①有形固定資産減価償却率は類似団体と比べ低くなっている。
③管渠改善率も類似団体と比べ低くなっている。
これらにより、現状施設の改築等の必要性は低いと云えるが、今後迎える改築に向けた財源の確保や長期的な投資計画の検討が必要と考えられる。
</t>
  </si>
  <si>
    <t xml:space="preserve">①経常収支比率は昨年度からほぼ横ばいの95.64％で、類似団体平均を下回っている。100％に満たず収支が赤字であるため、今後使用料の見直しや接続率の向上等の収入増加に向けた経営改善が必要であると考えられる。
②累積欠損金比率は類似団体平均を大きく下回っているが、昨年度から10.49％上昇している。これは収入不足が大きな要因の一つであると考えられるため、料金収入の見直し等により収入増加を図り、早期に黒字への転換を目指す必要がある。
③流動比率は昨年度から12.72％上昇しているが、類似団体平均を下回っている。また比率が100％を下回っているが、これは建設改良等に充てられた企業債の償還額が含まれているためである。将来的にはこの原資を料金収入等により得ることが予定されているが、今後更新投資の際には経費の削減を目的としたダウンサイジングの検討が必要であると考えられる。
④企業債残高対事業規模比率は企業債残高の減少により昨年度から7,473％低下したが、未だ類似団体と比較して高く企業の持続性・安定性に課題があると考えられる。今後、使用料の見直しとともに投資規模の検討を行う必要がある。
⑤経費回収率は昨年度から7.49％低下し、⑥汚水処理原価は13.76円上昇している。これは水道事業との統合により人件費等の経費が増加したためである。
⑧水洗化率は類似団体と比べ高い数値となっているが、今後100％を目指し水洗化率向上の取組が必要であると考える。
</t>
    <rPh sb="1" eb="3">
      <t>ケイジョウ</t>
    </rPh>
    <rPh sb="3" eb="5">
      <t>シュウシ</t>
    </rPh>
    <rPh sb="5" eb="7">
      <t>ヒリツ</t>
    </rPh>
    <rPh sb="8" eb="10">
      <t>サクネン</t>
    </rPh>
    <rPh sb="10" eb="11">
      <t>ド</t>
    </rPh>
    <rPh sb="15" eb="16">
      <t>ヨコ</t>
    </rPh>
    <rPh sb="27" eb="29">
      <t>ルイジ</t>
    </rPh>
    <rPh sb="29" eb="31">
      <t>ダンタイ</t>
    </rPh>
    <rPh sb="31" eb="33">
      <t>ヘイキン</t>
    </rPh>
    <rPh sb="34" eb="36">
      <t>シタマワ</t>
    </rPh>
    <rPh sb="46" eb="47">
      <t>ミ</t>
    </rPh>
    <rPh sb="49" eb="51">
      <t>シュウシ</t>
    </rPh>
    <rPh sb="52" eb="54">
      <t>アカジ</t>
    </rPh>
    <rPh sb="60" eb="62">
      <t>コンゴ</t>
    </rPh>
    <rPh sb="62" eb="65">
      <t>シヨウリョウ</t>
    </rPh>
    <rPh sb="66" eb="68">
      <t>ミナオ</t>
    </rPh>
    <rPh sb="76" eb="77">
      <t>トウ</t>
    </rPh>
    <rPh sb="78" eb="80">
      <t>シュウニュウ</t>
    </rPh>
    <rPh sb="80" eb="82">
      <t>ゾウカ</t>
    </rPh>
    <rPh sb="83" eb="84">
      <t>ム</t>
    </rPh>
    <rPh sb="86" eb="88">
      <t>ケイエイ</t>
    </rPh>
    <rPh sb="88" eb="90">
      <t>カイゼン</t>
    </rPh>
    <rPh sb="91" eb="93">
      <t>ヒツヨウ</t>
    </rPh>
    <rPh sb="97" eb="98">
      <t>カンガ</t>
    </rPh>
    <rPh sb="105" eb="107">
      <t>ルイセキ</t>
    </rPh>
    <rPh sb="107" eb="109">
      <t>ケッソン</t>
    </rPh>
    <rPh sb="109" eb="110">
      <t>キン</t>
    </rPh>
    <rPh sb="110" eb="111">
      <t>ヒ</t>
    </rPh>
    <rPh sb="111" eb="112">
      <t>リツ</t>
    </rPh>
    <rPh sb="113" eb="115">
      <t>ルイジ</t>
    </rPh>
    <rPh sb="115" eb="117">
      <t>ダンタイ</t>
    </rPh>
    <rPh sb="117" eb="119">
      <t>ヘイキン</t>
    </rPh>
    <rPh sb="120" eb="121">
      <t>オオ</t>
    </rPh>
    <rPh sb="123" eb="125">
      <t>シタマワ</t>
    </rPh>
    <rPh sb="152" eb="154">
      <t>シュウニュウ</t>
    </rPh>
    <rPh sb="154" eb="156">
      <t>フソク</t>
    </rPh>
    <rPh sb="157" eb="158">
      <t>オオ</t>
    </rPh>
    <rPh sb="160" eb="162">
      <t>ヨウイン</t>
    </rPh>
    <rPh sb="163" eb="164">
      <t>ヒト</t>
    </rPh>
    <rPh sb="169" eb="170">
      <t>カンガ</t>
    </rPh>
    <rPh sb="177" eb="179">
      <t>リョウキン</t>
    </rPh>
    <rPh sb="179" eb="181">
      <t>シュウニュウ</t>
    </rPh>
    <rPh sb="182" eb="184">
      <t>ミナオ</t>
    </rPh>
    <rPh sb="185" eb="186">
      <t>トウ</t>
    </rPh>
    <rPh sb="189" eb="193">
      <t>シュウニュウゾウカ</t>
    </rPh>
    <rPh sb="194" eb="195">
      <t>ハカ</t>
    </rPh>
    <rPh sb="197" eb="199">
      <t>ソウキ</t>
    </rPh>
    <rPh sb="200" eb="202">
      <t>クロジ</t>
    </rPh>
    <rPh sb="204" eb="206">
      <t>テンカン</t>
    </rPh>
    <rPh sb="207" eb="209">
      <t>メザ</t>
    </rPh>
    <rPh sb="210" eb="212">
      <t>ヒツヨウ</t>
    </rPh>
    <rPh sb="218" eb="220">
      <t>リュウドウ</t>
    </rPh>
    <rPh sb="220" eb="222">
      <t>ヒリツ</t>
    </rPh>
    <rPh sb="223" eb="226">
      <t>サクネンド</t>
    </rPh>
    <rPh sb="234" eb="236">
      <t>ジョウショウ</t>
    </rPh>
    <rPh sb="242" eb="244">
      <t>ルイジ</t>
    </rPh>
    <rPh sb="244" eb="246">
      <t>ダンタイ</t>
    </rPh>
    <rPh sb="246" eb="248">
      <t>ヘイキン</t>
    </rPh>
    <rPh sb="249" eb="251">
      <t>シタマワ</t>
    </rPh>
    <rPh sb="258" eb="260">
      <t>ヒリツ</t>
    </rPh>
    <rPh sb="266" eb="268">
      <t>シタマワ</t>
    </rPh>
    <rPh sb="277" eb="279">
      <t>ケンセツ</t>
    </rPh>
    <rPh sb="279" eb="281">
      <t>カイリョウ</t>
    </rPh>
    <rPh sb="281" eb="282">
      <t>トウ</t>
    </rPh>
    <rPh sb="283" eb="284">
      <t>ア</t>
    </rPh>
    <rPh sb="288" eb="291">
      <t>キギョウサイ</t>
    </rPh>
    <rPh sb="292" eb="294">
      <t>ショウカン</t>
    </rPh>
    <rPh sb="294" eb="295">
      <t>ガク</t>
    </rPh>
    <rPh sb="296" eb="297">
      <t>フク</t>
    </rPh>
    <rPh sb="308" eb="311">
      <t>ショウライテキ</t>
    </rPh>
    <rPh sb="315" eb="317">
      <t>ゲンシ</t>
    </rPh>
    <rPh sb="318" eb="320">
      <t>リョウキン</t>
    </rPh>
    <rPh sb="320" eb="322">
      <t>シュウニュウ</t>
    </rPh>
    <rPh sb="322" eb="323">
      <t>トウ</t>
    </rPh>
    <rPh sb="326" eb="327">
      <t>エ</t>
    </rPh>
    <rPh sb="331" eb="333">
      <t>ヨテイ</t>
    </rPh>
    <rPh sb="340" eb="342">
      <t>コンゴ</t>
    </rPh>
    <rPh sb="342" eb="344">
      <t>コウシン</t>
    </rPh>
    <rPh sb="344" eb="346">
      <t>トウシ</t>
    </rPh>
    <rPh sb="347" eb="348">
      <t>サイ</t>
    </rPh>
    <rPh sb="350" eb="352">
      <t>ケイヒ</t>
    </rPh>
    <rPh sb="353" eb="355">
      <t>サクゲン</t>
    </rPh>
    <rPh sb="356" eb="358">
      <t>モクテキ</t>
    </rPh>
    <rPh sb="370" eb="372">
      <t>ケントウ</t>
    </rPh>
    <rPh sb="373" eb="375">
      <t>ヒツヨウ</t>
    </rPh>
    <rPh sb="379" eb="380">
      <t>カンガ</t>
    </rPh>
    <rPh sb="387" eb="390">
      <t>キギョウサイ</t>
    </rPh>
    <rPh sb="390" eb="392">
      <t>ザンダカ</t>
    </rPh>
    <rPh sb="392" eb="393">
      <t>タイ</t>
    </rPh>
    <rPh sb="393" eb="395">
      <t>ジギョウ</t>
    </rPh>
    <rPh sb="395" eb="397">
      <t>キボ</t>
    </rPh>
    <rPh sb="397" eb="399">
      <t>ヒリツ</t>
    </rPh>
    <rPh sb="411" eb="414">
      <t>サクネンド</t>
    </rPh>
    <rPh sb="422" eb="424">
      <t>テイカ</t>
    </rPh>
    <rPh sb="428" eb="429">
      <t>イマ</t>
    </rPh>
    <rPh sb="430" eb="432">
      <t>ルイジ</t>
    </rPh>
    <rPh sb="432" eb="434">
      <t>ダンタイ</t>
    </rPh>
    <rPh sb="435" eb="437">
      <t>ヒカク</t>
    </rPh>
    <rPh sb="439" eb="440">
      <t>タカ</t>
    </rPh>
    <rPh sb="441" eb="443">
      <t>キギョウ</t>
    </rPh>
    <rPh sb="444" eb="447">
      <t>ジゾクセイ</t>
    </rPh>
    <rPh sb="448" eb="451">
      <t>アンテイセイ</t>
    </rPh>
    <rPh sb="452" eb="454">
      <t>カダイ</t>
    </rPh>
    <rPh sb="458" eb="459">
      <t>カンガ</t>
    </rPh>
    <rPh sb="464" eb="466">
      <t>コンゴ</t>
    </rPh>
    <rPh sb="467" eb="470">
      <t>シヨウリョウ</t>
    </rPh>
    <rPh sb="471" eb="473">
      <t>ミナオ</t>
    </rPh>
    <rPh sb="478" eb="480">
      <t>トウシ</t>
    </rPh>
    <rPh sb="480" eb="482">
      <t>キボ</t>
    </rPh>
    <rPh sb="483" eb="485">
      <t>ケントウ</t>
    </rPh>
    <rPh sb="486" eb="487">
      <t>オコナ</t>
    </rPh>
    <rPh sb="488" eb="490">
      <t>ヒツヨウ</t>
    </rPh>
    <rPh sb="496" eb="498">
      <t>ケイヒ</t>
    </rPh>
    <rPh sb="498" eb="501">
      <t>カイシュウリツ</t>
    </rPh>
    <rPh sb="502" eb="505">
      <t>サクネンド</t>
    </rPh>
    <rPh sb="512" eb="514">
      <t>テイカ</t>
    </rPh>
    <rPh sb="517" eb="519">
      <t>オスイ</t>
    </rPh>
    <rPh sb="519" eb="521">
      <t>ショリ</t>
    </rPh>
    <rPh sb="521" eb="523">
      <t>ゲンカ</t>
    </rPh>
    <rPh sb="529" eb="530">
      <t>エン</t>
    </rPh>
    <rPh sb="530" eb="532">
      <t>ジョウショウ</t>
    </rPh>
    <rPh sb="540" eb="542">
      <t>スイドウ</t>
    </rPh>
    <rPh sb="542" eb="544">
      <t>ジギョウ</t>
    </rPh>
    <rPh sb="546" eb="548">
      <t>トウゴウ</t>
    </rPh>
    <rPh sb="551" eb="554">
      <t>ジンケンヒ</t>
    </rPh>
    <rPh sb="554" eb="555">
      <t>トウ</t>
    </rPh>
    <rPh sb="556" eb="558">
      <t>ケイヒ</t>
    </rPh>
    <rPh sb="559" eb="561">
      <t>ゾウカ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</si>
</sst>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7"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lignment vertical="center"/>
    </xf>
    <xf numFmtId="0" fontId="9"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0" fontId="11" fillId="0" borderId="4" xfId="0" applyFont="1" applyBorder="1" applyAlignment="1">
      <alignment horizontal="center" vertical="center"/>
    </xf>
    <xf numFmtId="0" fontId="11" fillId="0" borderId="0" xfId="0" applyFont="1" applyBorder="1" applyAlignment="1">
      <alignment horizontal="center" vertical="center"/>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2" fillId="0" borderId="0" xfId="0" applyFont="1" applyBorder="1" applyAlignment="1">
      <alignment horizontal="center" vertical="center"/>
    </xf>
    <xf numFmtId="0" fontId="16" fillId="0" borderId="4"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70E-4B83-99DD-AF6E2E2E7C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0.16</c:v>
                </c:pt>
              </c:numCache>
            </c:numRef>
          </c:val>
          <c:smooth val="0"/>
          <c:extLst>
            <c:ext xmlns:c16="http://schemas.microsoft.com/office/drawing/2014/chart" uri="{C3380CC4-5D6E-409C-BE32-E72D297353CC}">
              <c16:uniqueId val="{00000001-570E-4B83-99DD-AF6E2E2E7CC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32-43FB-ACF4-D6B8E27ECCC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53.51</c:v>
                </c:pt>
                <c:pt idx="4">
                  <c:v>53.5</c:v>
                </c:pt>
              </c:numCache>
            </c:numRef>
          </c:val>
          <c:smooth val="0"/>
          <c:extLst>
            <c:ext xmlns:c16="http://schemas.microsoft.com/office/drawing/2014/chart" uri="{C3380CC4-5D6E-409C-BE32-E72D297353CC}">
              <c16:uniqueId val="{00000001-D332-43FB-ACF4-D6B8E27ECCC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89.41</c:v>
                </c:pt>
                <c:pt idx="4">
                  <c:v>86.43</c:v>
                </c:pt>
              </c:numCache>
            </c:numRef>
          </c:val>
          <c:extLst>
            <c:ext xmlns:c16="http://schemas.microsoft.com/office/drawing/2014/chart" uri="{C3380CC4-5D6E-409C-BE32-E72D297353CC}">
              <c16:uniqueId val="{00000000-A6C7-4274-9870-5D2E5CC0316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83.91</c:v>
                </c:pt>
                <c:pt idx="4">
                  <c:v>83.51</c:v>
                </c:pt>
              </c:numCache>
            </c:numRef>
          </c:val>
          <c:smooth val="0"/>
          <c:extLst>
            <c:ext xmlns:c16="http://schemas.microsoft.com/office/drawing/2014/chart" uri="{C3380CC4-5D6E-409C-BE32-E72D297353CC}">
              <c16:uniqueId val="{00000001-A6C7-4274-9870-5D2E5CC0316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95.96</c:v>
                </c:pt>
                <c:pt idx="4">
                  <c:v>95.64</c:v>
                </c:pt>
              </c:numCache>
            </c:numRef>
          </c:val>
          <c:extLst>
            <c:ext xmlns:c16="http://schemas.microsoft.com/office/drawing/2014/chart" uri="{C3380CC4-5D6E-409C-BE32-E72D297353CC}">
              <c16:uniqueId val="{00000000-1981-498B-B8DA-08ACA572168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106.85</c:v>
                </c:pt>
                <c:pt idx="4">
                  <c:v>108.11</c:v>
                </c:pt>
              </c:numCache>
            </c:numRef>
          </c:val>
          <c:smooth val="0"/>
          <c:extLst>
            <c:ext xmlns:c16="http://schemas.microsoft.com/office/drawing/2014/chart" uri="{C3380CC4-5D6E-409C-BE32-E72D297353CC}">
              <c16:uniqueId val="{00000001-1981-498B-B8DA-08ACA572168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2.96</c:v>
                </c:pt>
                <c:pt idx="4">
                  <c:v>5.86</c:v>
                </c:pt>
              </c:numCache>
            </c:numRef>
          </c:val>
          <c:extLst>
            <c:ext xmlns:c16="http://schemas.microsoft.com/office/drawing/2014/chart" uri="{C3380CC4-5D6E-409C-BE32-E72D297353CC}">
              <c16:uniqueId val="{00000000-B9CC-4B9E-8B51-9DA6220C4E0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21.09</c:v>
                </c:pt>
                <c:pt idx="4">
                  <c:v>21.16</c:v>
                </c:pt>
              </c:numCache>
            </c:numRef>
          </c:val>
          <c:smooth val="0"/>
          <c:extLst>
            <c:ext xmlns:c16="http://schemas.microsoft.com/office/drawing/2014/chart" uri="{C3380CC4-5D6E-409C-BE32-E72D297353CC}">
              <c16:uniqueId val="{00000001-B9CC-4B9E-8B51-9DA6220C4E0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D3B-4E7F-B897-FC00E88304A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1D3B-4E7F-B897-FC00E88304A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11.37</c:v>
                </c:pt>
                <c:pt idx="4">
                  <c:v>21.86</c:v>
                </c:pt>
              </c:numCache>
            </c:numRef>
          </c:val>
          <c:extLst>
            <c:ext xmlns:c16="http://schemas.microsoft.com/office/drawing/2014/chart" uri="{C3380CC4-5D6E-409C-BE32-E72D297353CC}">
              <c16:uniqueId val="{00000000-13F2-4E48-B7CE-77F6776ACF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92.92</c:v>
                </c:pt>
                <c:pt idx="4">
                  <c:v>86.54</c:v>
                </c:pt>
              </c:numCache>
            </c:numRef>
          </c:val>
          <c:smooth val="0"/>
          <c:extLst>
            <c:ext xmlns:c16="http://schemas.microsoft.com/office/drawing/2014/chart" uri="{C3380CC4-5D6E-409C-BE32-E72D297353CC}">
              <c16:uniqueId val="{00000001-13F2-4E48-B7CE-77F6776ACFD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31.5</c:v>
                </c:pt>
                <c:pt idx="4">
                  <c:v>44.22</c:v>
                </c:pt>
              </c:numCache>
            </c:numRef>
          </c:val>
          <c:extLst>
            <c:ext xmlns:c16="http://schemas.microsoft.com/office/drawing/2014/chart" uri="{C3380CC4-5D6E-409C-BE32-E72D297353CC}">
              <c16:uniqueId val="{00000000-D1E6-411B-814C-BFAD0F6FCDC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50.66</c:v>
                </c:pt>
                <c:pt idx="4">
                  <c:v>62.25</c:v>
                </c:pt>
              </c:numCache>
            </c:numRef>
          </c:val>
          <c:smooth val="0"/>
          <c:extLst>
            <c:ext xmlns:c16="http://schemas.microsoft.com/office/drawing/2014/chart" uri="{C3380CC4-5D6E-409C-BE32-E72D297353CC}">
              <c16:uniqueId val="{00000001-D1E6-411B-814C-BFAD0F6FCDC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2159.6</c:v>
                </c:pt>
                <c:pt idx="4">
                  <c:v>2084.87</c:v>
                </c:pt>
              </c:numCache>
            </c:numRef>
          </c:val>
          <c:extLst>
            <c:ext xmlns:c16="http://schemas.microsoft.com/office/drawing/2014/chart" uri="{C3380CC4-5D6E-409C-BE32-E72D297353CC}">
              <c16:uniqueId val="{00000000-2EC1-4CC4-9AB8-C25B1E52BEE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1111.31</c:v>
                </c:pt>
                <c:pt idx="4">
                  <c:v>966.33</c:v>
                </c:pt>
              </c:numCache>
            </c:numRef>
          </c:val>
          <c:smooth val="0"/>
          <c:extLst>
            <c:ext xmlns:c16="http://schemas.microsoft.com/office/drawing/2014/chart" uri="{C3380CC4-5D6E-409C-BE32-E72D297353CC}">
              <c16:uniqueId val="{00000001-2EC1-4CC4-9AB8-C25B1E52BEE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90.81</c:v>
                </c:pt>
                <c:pt idx="4">
                  <c:v>83.32</c:v>
                </c:pt>
              </c:numCache>
            </c:numRef>
          </c:val>
          <c:extLst>
            <c:ext xmlns:c16="http://schemas.microsoft.com/office/drawing/2014/chart" uri="{C3380CC4-5D6E-409C-BE32-E72D297353CC}">
              <c16:uniqueId val="{00000000-70D7-45B2-9517-B4CD3C65DD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75.540000000000006</c:v>
                </c:pt>
                <c:pt idx="4">
                  <c:v>81.739999999999995</c:v>
                </c:pt>
              </c:numCache>
            </c:numRef>
          </c:val>
          <c:smooth val="0"/>
          <c:extLst>
            <c:ext xmlns:c16="http://schemas.microsoft.com/office/drawing/2014/chart" uri="{C3380CC4-5D6E-409C-BE32-E72D297353CC}">
              <c16:uniqueId val="{00000001-70D7-45B2-9517-B4CD3C65DDC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158.62</c:v>
                </c:pt>
                <c:pt idx="4">
                  <c:v>172.38</c:v>
                </c:pt>
              </c:numCache>
            </c:numRef>
          </c:val>
          <c:extLst>
            <c:ext xmlns:c16="http://schemas.microsoft.com/office/drawing/2014/chart" uri="{C3380CC4-5D6E-409C-BE32-E72D297353CC}">
              <c16:uniqueId val="{00000000-CEAD-4A65-97EF-18745CF6E9C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207.96</c:v>
                </c:pt>
                <c:pt idx="4">
                  <c:v>194.31</c:v>
                </c:pt>
              </c:numCache>
            </c:numRef>
          </c:val>
          <c:smooth val="0"/>
          <c:extLst>
            <c:ext xmlns:c16="http://schemas.microsoft.com/office/drawing/2014/chart" uri="{C3380CC4-5D6E-409C-BE32-E72D297353CC}">
              <c16:uniqueId val="{00000001-CEAD-4A65-97EF-18745CF6E9C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32435"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251960"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071485"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1891010" y="27908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32435"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251960"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071485"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1891010" y="6562725"/>
          <a:ext cx="356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324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5251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617835" y="10677525"/>
          <a:ext cx="45834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328670"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【108.80】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6">
      <xdr:nvSpPr>
        <xdr:cNvPr id="25" name="テキスト ボックス 24"/>
        <xdr:cNvSpPr txBox="1"/>
      </xdr:nvSpPr>
      <xdr:spPr>
        <a:xfrm>
          <a:off x="7148195"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【4.27】</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6">
      <xdr:nvSpPr>
        <xdr:cNvPr id="26" name="テキスト ボックス 25"/>
        <xdr:cNvSpPr txBox="1"/>
      </xdr:nvSpPr>
      <xdr:spPr>
        <a:xfrm>
          <a:off x="10967720"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【66.41】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4787245" y="29622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【707.33】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4787245"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【95.06】</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0967720"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【60.13】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7148195"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【136.39】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328670" y="67341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【101.26】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6">
      <xdr:nvSpPr>
        <xdr:cNvPr id="32" name="テキスト ボックス 31"/>
        <xdr:cNvSpPr txBox="1"/>
      </xdr:nvSpPr>
      <xdr:spPr>
        <a:xfrm>
          <a:off x="4347210"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【38.13】</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6">
      <xdr:nvSpPr>
        <xdr:cNvPr id="33" name="テキスト ボックス 32"/>
        <xdr:cNvSpPr txBox="1"/>
      </xdr:nvSpPr>
      <xdr:spPr>
        <a:xfrm>
          <a:off x="9457055"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4532610" y="10848975"/>
          <a:ext cx="66865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zoomScaleNormal="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2" t="s">
        <v>0</v>
      </c>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row>
    <row r="3" spans="1:78" ht="9.75" customHeight="1" x14ac:dyDescent="0.15">
      <c r="A3" s="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row>
    <row r="4" spans="1:78" ht="9.75" customHeight="1" x14ac:dyDescent="0.15">
      <c r="A4" s="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新城市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3</v>
      </c>
      <c r="C7" s="43"/>
      <c r="D7" s="43"/>
      <c r="E7" s="43"/>
      <c r="F7" s="43"/>
      <c r="G7" s="43"/>
      <c r="H7" s="43"/>
      <c r="I7" s="43" t="s">
        <v>12</v>
      </c>
      <c r="J7" s="43"/>
      <c r="K7" s="43"/>
      <c r="L7" s="43"/>
      <c r="M7" s="43"/>
      <c r="N7" s="43"/>
      <c r="O7" s="43"/>
      <c r="P7" s="43" t="s">
        <v>4</v>
      </c>
      <c r="Q7" s="43"/>
      <c r="R7" s="43"/>
      <c r="S7" s="43"/>
      <c r="T7" s="43"/>
      <c r="U7" s="43"/>
      <c r="V7" s="43"/>
      <c r="W7" s="43" t="s">
        <v>14</v>
      </c>
      <c r="X7" s="43"/>
      <c r="Y7" s="43"/>
      <c r="Z7" s="43"/>
      <c r="AA7" s="43"/>
      <c r="AB7" s="43"/>
      <c r="AC7" s="43"/>
      <c r="AD7" s="43" t="s">
        <v>7</v>
      </c>
      <c r="AE7" s="43"/>
      <c r="AF7" s="43"/>
      <c r="AG7" s="43"/>
      <c r="AH7" s="43"/>
      <c r="AI7" s="43"/>
      <c r="AJ7" s="43"/>
      <c r="AK7" s="3"/>
      <c r="AL7" s="43" t="s">
        <v>15</v>
      </c>
      <c r="AM7" s="43"/>
      <c r="AN7" s="43"/>
      <c r="AO7" s="43"/>
      <c r="AP7" s="43"/>
      <c r="AQ7" s="43"/>
      <c r="AR7" s="43"/>
      <c r="AS7" s="43"/>
      <c r="AT7" s="43" t="s">
        <v>8</v>
      </c>
      <c r="AU7" s="43"/>
      <c r="AV7" s="43"/>
      <c r="AW7" s="43"/>
      <c r="AX7" s="43"/>
      <c r="AY7" s="43"/>
      <c r="AZ7" s="43"/>
      <c r="BA7" s="43"/>
      <c r="BB7" s="43" t="s">
        <v>17</v>
      </c>
      <c r="BC7" s="43"/>
      <c r="BD7" s="43"/>
      <c r="BE7" s="43"/>
      <c r="BF7" s="43"/>
      <c r="BG7" s="43"/>
      <c r="BH7" s="43"/>
      <c r="BI7" s="43"/>
      <c r="BJ7" s="3"/>
      <c r="BK7" s="3"/>
      <c r="BL7" s="15" t="s">
        <v>18</v>
      </c>
      <c r="BM7" s="16"/>
      <c r="BN7" s="16"/>
      <c r="BO7" s="16"/>
      <c r="BP7" s="16"/>
      <c r="BQ7" s="16"/>
      <c r="BR7" s="16"/>
      <c r="BS7" s="16"/>
      <c r="BT7" s="16"/>
      <c r="BU7" s="16"/>
      <c r="BV7" s="16"/>
      <c r="BW7" s="16"/>
      <c r="BX7" s="16"/>
      <c r="BY7" s="23"/>
    </row>
    <row r="8" spans="1:78" ht="18.75" customHeight="1" x14ac:dyDescent="0.15">
      <c r="A8" s="2"/>
      <c r="B8" s="44" t="str">
        <f>データ!I6</f>
        <v>法適用</v>
      </c>
      <c r="C8" s="44"/>
      <c r="D8" s="44"/>
      <c r="E8" s="44"/>
      <c r="F8" s="44"/>
      <c r="G8" s="44"/>
      <c r="H8" s="44"/>
      <c r="I8" s="44" t="str">
        <f>データ!J6</f>
        <v>下水道事業</v>
      </c>
      <c r="J8" s="44"/>
      <c r="K8" s="44"/>
      <c r="L8" s="44"/>
      <c r="M8" s="44"/>
      <c r="N8" s="44"/>
      <c r="O8" s="44"/>
      <c r="P8" s="44" t="str">
        <f>データ!K6</f>
        <v>公共下水道</v>
      </c>
      <c r="Q8" s="44"/>
      <c r="R8" s="44"/>
      <c r="S8" s="44"/>
      <c r="T8" s="44"/>
      <c r="U8" s="44"/>
      <c r="V8" s="44"/>
      <c r="W8" s="44" t="str">
        <f>データ!L6</f>
        <v>Cc2</v>
      </c>
      <c r="X8" s="44"/>
      <c r="Y8" s="44"/>
      <c r="Z8" s="44"/>
      <c r="AA8" s="44"/>
      <c r="AB8" s="44"/>
      <c r="AC8" s="44"/>
      <c r="AD8" s="45" t="str">
        <f>データ!$M$6</f>
        <v>非設置</v>
      </c>
      <c r="AE8" s="45"/>
      <c r="AF8" s="45"/>
      <c r="AG8" s="45"/>
      <c r="AH8" s="45"/>
      <c r="AI8" s="45"/>
      <c r="AJ8" s="45"/>
      <c r="AK8" s="3"/>
      <c r="AL8" s="48">
        <f>データ!S6</f>
        <v>47354</v>
      </c>
      <c r="AM8" s="48"/>
      <c r="AN8" s="48"/>
      <c r="AO8" s="48"/>
      <c r="AP8" s="48"/>
      <c r="AQ8" s="48"/>
      <c r="AR8" s="48"/>
      <c r="AS8" s="48"/>
      <c r="AT8" s="49">
        <f>データ!T6</f>
        <v>499.23</v>
      </c>
      <c r="AU8" s="49"/>
      <c r="AV8" s="49"/>
      <c r="AW8" s="49"/>
      <c r="AX8" s="49"/>
      <c r="AY8" s="49"/>
      <c r="AZ8" s="49"/>
      <c r="BA8" s="49"/>
      <c r="BB8" s="49">
        <f>データ!U6</f>
        <v>94.85</v>
      </c>
      <c r="BC8" s="49"/>
      <c r="BD8" s="49"/>
      <c r="BE8" s="49"/>
      <c r="BF8" s="49"/>
      <c r="BG8" s="49"/>
      <c r="BH8" s="49"/>
      <c r="BI8" s="49"/>
      <c r="BJ8" s="3"/>
      <c r="BK8" s="3"/>
      <c r="BL8" s="53" t="s">
        <v>13</v>
      </c>
      <c r="BM8" s="54"/>
      <c r="BN8" s="17" t="s">
        <v>20</v>
      </c>
      <c r="BO8" s="20"/>
      <c r="BP8" s="20"/>
      <c r="BQ8" s="20"/>
      <c r="BR8" s="20"/>
      <c r="BS8" s="20"/>
      <c r="BT8" s="20"/>
      <c r="BU8" s="20"/>
      <c r="BV8" s="20"/>
      <c r="BW8" s="20"/>
      <c r="BX8" s="20"/>
      <c r="BY8" s="24"/>
    </row>
    <row r="9" spans="1:78" ht="18.75" customHeight="1" x14ac:dyDescent="0.15">
      <c r="A9" s="2"/>
      <c r="B9" s="43" t="s">
        <v>21</v>
      </c>
      <c r="C9" s="43"/>
      <c r="D9" s="43"/>
      <c r="E9" s="43"/>
      <c r="F9" s="43"/>
      <c r="G9" s="43"/>
      <c r="H9" s="43"/>
      <c r="I9" s="43" t="s">
        <v>23</v>
      </c>
      <c r="J9" s="43"/>
      <c r="K9" s="43"/>
      <c r="L9" s="43"/>
      <c r="M9" s="43"/>
      <c r="N9" s="43"/>
      <c r="O9" s="43"/>
      <c r="P9" s="43" t="s">
        <v>24</v>
      </c>
      <c r="Q9" s="43"/>
      <c r="R9" s="43"/>
      <c r="S9" s="43"/>
      <c r="T9" s="43"/>
      <c r="U9" s="43"/>
      <c r="V9" s="43"/>
      <c r="W9" s="43" t="s">
        <v>27</v>
      </c>
      <c r="X9" s="43"/>
      <c r="Y9" s="43"/>
      <c r="Z9" s="43"/>
      <c r="AA9" s="43"/>
      <c r="AB9" s="43"/>
      <c r="AC9" s="43"/>
      <c r="AD9" s="43" t="s">
        <v>22</v>
      </c>
      <c r="AE9" s="43"/>
      <c r="AF9" s="43"/>
      <c r="AG9" s="43"/>
      <c r="AH9" s="43"/>
      <c r="AI9" s="43"/>
      <c r="AJ9" s="43"/>
      <c r="AK9" s="3"/>
      <c r="AL9" s="43" t="s">
        <v>29</v>
      </c>
      <c r="AM9" s="43"/>
      <c r="AN9" s="43"/>
      <c r="AO9" s="43"/>
      <c r="AP9" s="43"/>
      <c r="AQ9" s="43"/>
      <c r="AR9" s="43"/>
      <c r="AS9" s="43"/>
      <c r="AT9" s="43" t="s">
        <v>30</v>
      </c>
      <c r="AU9" s="43"/>
      <c r="AV9" s="43"/>
      <c r="AW9" s="43"/>
      <c r="AX9" s="43"/>
      <c r="AY9" s="43"/>
      <c r="AZ9" s="43"/>
      <c r="BA9" s="43"/>
      <c r="BB9" s="43" t="s">
        <v>33</v>
      </c>
      <c r="BC9" s="43"/>
      <c r="BD9" s="43"/>
      <c r="BE9" s="43"/>
      <c r="BF9" s="43"/>
      <c r="BG9" s="43"/>
      <c r="BH9" s="43"/>
      <c r="BI9" s="43"/>
      <c r="BJ9" s="3"/>
      <c r="BK9" s="3"/>
      <c r="BL9" s="46" t="s">
        <v>36</v>
      </c>
      <c r="BM9" s="47"/>
      <c r="BN9" s="18" t="s">
        <v>37</v>
      </c>
      <c r="BO9" s="21"/>
      <c r="BP9" s="21"/>
      <c r="BQ9" s="21"/>
      <c r="BR9" s="21"/>
      <c r="BS9" s="21"/>
      <c r="BT9" s="21"/>
      <c r="BU9" s="21"/>
      <c r="BV9" s="21"/>
      <c r="BW9" s="21"/>
      <c r="BX9" s="21"/>
      <c r="BY9" s="25"/>
    </row>
    <row r="10" spans="1:78" ht="18.75" customHeight="1" x14ac:dyDescent="0.15">
      <c r="A10" s="2"/>
      <c r="B10" s="49" t="str">
        <f>データ!N6</f>
        <v>-</v>
      </c>
      <c r="C10" s="49"/>
      <c r="D10" s="49"/>
      <c r="E10" s="49"/>
      <c r="F10" s="49"/>
      <c r="G10" s="49"/>
      <c r="H10" s="49"/>
      <c r="I10" s="49">
        <f>データ!O6</f>
        <v>49.81</v>
      </c>
      <c r="J10" s="49"/>
      <c r="K10" s="49"/>
      <c r="L10" s="49"/>
      <c r="M10" s="49"/>
      <c r="N10" s="49"/>
      <c r="O10" s="49"/>
      <c r="P10" s="49">
        <f>データ!P6</f>
        <v>35.33</v>
      </c>
      <c r="Q10" s="49"/>
      <c r="R10" s="49"/>
      <c r="S10" s="49"/>
      <c r="T10" s="49"/>
      <c r="U10" s="49"/>
      <c r="V10" s="49"/>
      <c r="W10" s="49">
        <f>データ!Q6</f>
        <v>102.06</v>
      </c>
      <c r="X10" s="49"/>
      <c r="Y10" s="49"/>
      <c r="Z10" s="49"/>
      <c r="AA10" s="49"/>
      <c r="AB10" s="49"/>
      <c r="AC10" s="49"/>
      <c r="AD10" s="48">
        <f>データ!R6</f>
        <v>2592</v>
      </c>
      <c r="AE10" s="48"/>
      <c r="AF10" s="48"/>
      <c r="AG10" s="48"/>
      <c r="AH10" s="48"/>
      <c r="AI10" s="48"/>
      <c r="AJ10" s="48"/>
      <c r="AK10" s="2"/>
      <c r="AL10" s="48">
        <f>データ!V6</f>
        <v>16637</v>
      </c>
      <c r="AM10" s="48"/>
      <c r="AN10" s="48"/>
      <c r="AO10" s="48"/>
      <c r="AP10" s="48"/>
      <c r="AQ10" s="48"/>
      <c r="AR10" s="48"/>
      <c r="AS10" s="48"/>
      <c r="AT10" s="49">
        <f>データ!W6</f>
        <v>4.3</v>
      </c>
      <c r="AU10" s="49"/>
      <c r="AV10" s="49"/>
      <c r="AW10" s="49"/>
      <c r="AX10" s="49"/>
      <c r="AY10" s="49"/>
      <c r="AZ10" s="49"/>
      <c r="BA10" s="49"/>
      <c r="BB10" s="49">
        <f>データ!X6</f>
        <v>3869.07</v>
      </c>
      <c r="BC10" s="49"/>
      <c r="BD10" s="49"/>
      <c r="BE10" s="49"/>
      <c r="BF10" s="49"/>
      <c r="BG10" s="49"/>
      <c r="BH10" s="49"/>
      <c r="BI10" s="49"/>
      <c r="BJ10" s="2"/>
      <c r="BK10" s="2"/>
      <c r="BL10" s="50" t="s">
        <v>39</v>
      </c>
      <c r="BM10" s="51"/>
      <c r="BN10" s="19" t="s">
        <v>41</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7" customHeight="1" x14ac:dyDescent="0.15">
      <c r="A14" s="2"/>
      <c r="B14" s="57" t="s">
        <v>28</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46</v>
      </c>
      <c r="BM14" s="64"/>
      <c r="BN14" s="64"/>
      <c r="BO14" s="64"/>
      <c r="BP14" s="64"/>
      <c r="BQ14" s="64"/>
      <c r="BR14" s="64"/>
      <c r="BS14" s="64"/>
      <c r="BT14" s="64"/>
      <c r="BU14" s="64"/>
      <c r="BV14" s="64"/>
      <c r="BW14" s="64"/>
      <c r="BX14" s="64"/>
      <c r="BY14" s="64"/>
      <c r="BZ14" s="65"/>
    </row>
    <row r="15" spans="1:78" ht="13.7"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7"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121</v>
      </c>
      <c r="BM16" s="71"/>
      <c r="BN16" s="71"/>
      <c r="BO16" s="71"/>
      <c r="BP16" s="71"/>
      <c r="BQ16" s="71"/>
      <c r="BR16" s="71"/>
      <c r="BS16" s="71"/>
      <c r="BT16" s="71"/>
      <c r="BU16" s="71"/>
      <c r="BV16" s="71"/>
      <c r="BW16" s="71"/>
      <c r="BX16" s="71"/>
      <c r="BY16" s="71"/>
      <c r="BZ16" s="72"/>
    </row>
    <row r="17" spans="1:78" ht="13.7"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7"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7"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7"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7"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7"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7"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7"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7"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7"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7"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7"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7"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7"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7"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7"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7"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7" customHeight="1" x14ac:dyDescent="0.15">
      <c r="A34" s="2"/>
      <c r="B34" s="4"/>
      <c r="C34" s="69" t="s">
        <v>16</v>
      </c>
      <c r="D34" s="69"/>
      <c r="E34" s="69"/>
      <c r="F34" s="69"/>
      <c r="G34" s="69"/>
      <c r="H34" s="69"/>
      <c r="I34" s="69"/>
      <c r="J34" s="69"/>
      <c r="K34" s="69"/>
      <c r="L34" s="69"/>
      <c r="M34" s="69"/>
      <c r="N34" s="69"/>
      <c r="O34" s="69"/>
      <c r="P34" s="69"/>
      <c r="Q34" s="12"/>
      <c r="R34" s="69" t="s">
        <v>47</v>
      </c>
      <c r="S34" s="69"/>
      <c r="T34" s="69"/>
      <c r="U34" s="69"/>
      <c r="V34" s="69"/>
      <c r="W34" s="69"/>
      <c r="X34" s="69"/>
      <c r="Y34" s="69"/>
      <c r="Z34" s="69"/>
      <c r="AA34" s="69"/>
      <c r="AB34" s="69"/>
      <c r="AC34" s="69"/>
      <c r="AD34" s="69"/>
      <c r="AE34" s="69"/>
      <c r="AF34" s="12"/>
      <c r="AG34" s="69" t="s">
        <v>48</v>
      </c>
      <c r="AH34" s="69"/>
      <c r="AI34" s="69"/>
      <c r="AJ34" s="69"/>
      <c r="AK34" s="69"/>
      <c r="AL34" s="69"/>
      <c r="AM34" s="69"/>
      <c r="AN34" s="69"/>
      <c r="AO34" s="69"/>
      <c r="AP34" s="69"/>
      <c r="AQ34" s="69"/>
      <c r="AR34" s="69"/>
      <c r="AS34" s="69"/>
      <c r="AT34" s="69"/>
      <c r="AU34" s="12"/>
      <c r="AV34" s="69" t="s">
        <v>42</v>
      </c>
      <c r="AW34" s="69"/>
      <c r="AX34" s="69"/>
      <c r="AY34" s="69"/>
      <c r="AZ34" s="69"/>
      <c r="BA34" s="69"/>
      <c r="BB34" s="69"/>
      <c r="BC34" s="69"/>
      <c r="BD34" s="69"/>
      <c r="BE34" s="69"/>
      <c r="BF34" s="69"/>
      <c r="BG34" s="69"/>
      <c r="BH34" s="69"/>
      <c r="BI34" s="69"/>
      <c r="BJ34" s="13"/>
      <c r="BK34" s="2"/>
      <c r="BL34" s="70"/>
      <c r="BM34" s="71"/>
      <c r="BN34" s="71"/>
      <c r="BO34" s="71"/>
      <c r="BP34" s="71"/>
      <c r="BQ34" s="71"/>
      <c r="BR34" s="71"/>
      <c r="BS34" s="71"/>
      <c r="BT34" s="71"/>
      <c r="BU34" s="71"/>
      <c r="BV34" s="71"/>
      <c r="BW34" s="71"/>
      <c r="BX34" s="71"/>
      <c r="BY34" s="71"/>
      <c r="BZ34" s="72"/>
    </row>
    <row r="35" spans="1:78" ht="13.7" customHeight="1" x14ac:dyDescent="0.15">
      <c r="A35" s="2"/>
      <c r="B35" s="4"/>
      <c r="C35" s="69"/>
      <c r="D35" s="69"/>
      <c r="E35" s="69"/>
      <c r="F35" s="69"/>
      <c r="G35" s="69"/>
      <c r="H35" s="69"/>
      <c r="I35" s="69"/>
      <c r="J35" s="69"/>
      <c r="K35" s="69"/>
      <c r="L35" s="69"/>
      <c r="M35" s="69"/>
      <c r="N35" s="69"/>
      <c r="O35" s="69"/>
      <c r="P35" s="69"/>
      <c r="Q35" s="12"/>
      <c r="R35" s="69"/>
      <c r="S35" s="69"/>
      <c r="T35" s="69"/>
      <c r="U35" s="69"/>
      <c r="V35" s="69"/>
      <c r="W35" s="69"/>
      <c r="X35" s="69"/>
      <c r="Y35" s="69"/>
      <c r="Z35" s="69"/>
      <c r="AA35" s="69"/>
      <c r="AB35" s="69"/>
      <c r="AC35" s="69"/>
      <c r="AD35" s="69"/>
      <c r="AE35" s="69"/>
      <c r="AF35" s="12"/>
      <c r="AG35" s="69"/>
      <c r="AH35" s="69"/>
      <c r="AI35" s="69"/>
      <c r="AJ35" s="69"/>
      <c r="AK35" s="69"/>
      <c r="AL35" s="69"/>
      <c r="AM35" s="69"/>
      <c r="AN35" s="69"/>
      <c r="AO35" s="69"/>
      <c r="AP35" s="69"/>
      <c r="AQ35" s="69"/>
      <c r="AR35" s="69"/>
      <c r="AS35" s="69"/>
      <c r="AT35" s="69"/>
      <c r="AU35" s="12"/>
      <c r="AV35" s="69"/>
      <c r="AW35" s="69"/>
      <c r="AX35" s="69"/>
      <c r="AY35" s="69"/>
      <c r="AZ35" s="69"/>
      <c r="BA35" s="69"/>
      <c r="BB35" s="69"/>
      <c r="BC35" s="69"/>
      <c r="BD35" s="69"/>
      <c r="BE35" s="69"/>
      <c r="BF35" s="69"/>
      <c r="BG35" s="69"/>
      <c r="BH35" s="69"/>
      <c r="BI35" s="69"/>
      <c r="BJ35" s="13"/>
      <c r="BK35" s="2"/>
      <c r="BL35" s="70"/>
      <c r="BM35" s="71"/>
      <c r="BN35" s="71"/>
      <c r="BO35" s="71"/>
      <c r="BP35" s="71"/>
      <c r="BQ35" s="71"/>
      <c r="BR35" s="71"/>
      <c r="BS35" s="71"/>
      <c r="BT35" s="71"/>
      <c r="BU35" s="71"/>
      <c r="BV35" s="71"/>
      <c r="BW35" s="71"/>
      <c r="BX35" s="71"/>
      <c r="BY35" s="71"/>
      <c r="BZ35" s="72"/>
    </row>
    <row r="36" spans="1:78" ht="13.7"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7"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7"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7"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7"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7"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7"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7"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7"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7"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3" t="s">
        <v>50</v>
      </c>
      <c r="BM45" s="64"/>
      <c r="BN45" s="64"/>
      <c r="BO45" s="64"/>
      <c r="BP45" s="64"/>
      <c r="BQ45" s="64"/>
      <c r="BR45" s="64"/>
      <c r="BS45" s="64"/>
      <c r="BT45" s="64"/>
      <c r="BU45" s="64"/>
      <c r="BV45" s="64"/>
      <c r="BW45" s="64"/>
      <c r="BX45" s="64"/>
      <c r="BY45" s="64"/>
      <c r="BZ45" s="65"/>
    </row>
    <row r="46" spans="1:78" ht="13.7"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7"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6" t="s">
        <v>120</v>
      </c>
      <c r="BM47" s="77"/>
      <c r="BN47" s="77"/>
      <c r="BO47" s="77"/>
      <c r="BP47" s="77"/>
      <c r="BQ47" s="77"/>
      <c r="BR47" s="77"/>
      <c r="BS47" s="77"/>
      <c r="BT47" s="77"/>
      <c r="BU47" s="77"/>
      <c r="BV47" s="77"/>
      <c r="BW47" s="77"/>
      <c r="BX47" s="77"/>
      <c r="BY47" s="77"/>
      <c r="BZ47" s="78"/>
    </row>
    <row r="48" spans="1:78" ht="13.7"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6"/>
      <c r="BM48" s="77"/>
      <c r="BN48" s="77"/>
      <c r="BO48" s="77"/>
      <c r="BP48" s="77"/>
      <c r="BQ48" s="77"/>
      <c r="BR48" s="77"/>
      <c r="BS48" s="77"/>
      <c r="BT48" s="77"/>
      <c r="BU48" s="77"/>
      <c r="BV48" s="77"/>
      <c r="BW48" s="77"/>
      <c r="BX48" s="77"/>
      <c r="BY48" s="77"/>
      <c r="BZ48" s="78"/>
    </row>
    <row r="49" spans="1:78" ht="13.7"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6"/>
      <c r="BM49" s="77"/>
      <c r="BN49" s="77"/>
      <c r="BO49" s="77"/>
      <c r="BP49" s="77"/>
      <c r="BQ49" s="77"/>
      <c r="BR49" s="77"/>
      <c r="BS49" s="77"/>
      <c r="BT49" s="77"/>
      <c r="BU49" s="77"/>
      <c r="BV49" s="77"/>
      <c r="BW49" s="77"/>
      <c r="BX49" s="77"/>
      <c r="BY49" s="77"/>
      <c r="BZ49" s="78"/>
    </row>
    <row r="50" spans="1:78" ht="13.7"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6"/>
      <c r="BM50" s="77"/>
      <c r="BN50" s="77"/>
      <c r="BO50" s="77"/>
      <c r="BP50" s="77"/>
      <c r="BQ50" s="77"/>
      <c r="BR50" s="77"/>
      <c r="BS50" s="77"/>
      <c r="BT50" s="77"/>
      <c r="BU50" s="77"/>
      <c r="BV50" s="77"/>
      <c r="BW50" s="77"/>
      <c r="BX50" s="77"/>
      <c r="BY50" s="77"/>
      <c r="BZ50" s="78"/>
    </row>
    <row r="51" spans="1:78" ht="13.7"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6"/>
      <c r="BM51" s="77"/>
      <c r="BN51" s="77"/>
      <c r="BO51" s="77"/>
      <c r="BP51" s="77"/>
      <c r="BQ51" s="77"/>
      <c r="BR51" s="77"/>
      <c r="BS51" s="77"/>
      <c r="BT51" s="77"/>
      <c r="BU51" s="77"/>
      <c r="BV51" s="77"/>
      <c r="BW51" s="77"/>
      <c r="BX51" s="77"/>
      <c r="BY51" s="77"/>
      <c r="BZ51" s="78"/>
    </row>
    <row r="52" spans="1:78" ht="13.7"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6"/>
      <c r="BM52" s="77"/>
      <c r="BN52" s="77"/>
      <c r="BO52" s="77"/>
      <c r="BP52" s="77"/>
      <c r="BQ52" s="77"/>
      <c r="BR52" s="77"/>
      <c r="BS52" s="77"/>
      <c r="BT52" s="77"/>
      <c r="BU52" s="77"/>
      <c r="BV52" s="77"/>
      <c r="BW52" s="77"/>
      <c r="BX52" s="77"/>
      <c r="BY52" s="77"/>
      <c r="BZ52" s="78"/>
    </row>
    <row r="53" spans="1:78" ht="13.7"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6"/>
      <c r="BM53" s="77"/>
      <c r="BN53" s="77"/>
      <c r="BO53" s="77"/>
      <c r="BP53" s="77"/>
      <c r="BQ53" s="77"/>
      <c r="BR53" s="77"/>
      <c r="BS53" s="77"/>
      <c r="BT53" s="77"/>
      <c r="BU53" s="77"/>
      <c r="BV53" s="77"/>
      <c r="BW53" s="77"/>
      <c r="BX53" s="77"/>
      <c r="BY53" s="77"/>
      <c r="BZ53" s="78"/>
    </row>
    <row r="54" spans="1:78" ht="13.7"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6"/>
      <c r="BM54" s="77"/>
      <c r="BN54" s="77"/>
      <c r="BO54" s="77"/>
      <c r="BP54" s="77"/>
      <c r="BQ54" s="77"/>
      <c r="BR54" s="77"/>
      <c r="BS54" s="77"/>
      <c r="BT54" s="77"/>
      <c r="BU54" s="77"/>
      <c r="BV54" s="77"/>
      <c r="BW54" s="77"/>
      <c r="BX54" s="77"/>
      <c r="BY54" s="77"/>
      <c r="BZ54" s="78"/>
    </row>
    <row r="55" spans="1:78" ht="13.7"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6"/>
      <c r="BM55" s="77"/>
      <c r="BN55" s="77"/>
      <c r="BO55" s="77"/>
      <c r="BP55" s="77"/>
      <c r="BQ55" s="77"/>
      <c r="BR55" s="77"/>
      <c r="BS55" s="77"/>
      <c r="BT55" s="77"/>
      <c r="BU55" s="77"/>
      <c r="BV55" s="77"/>
      <c r="BW55" s="77"/>
      <c r="BX55" s="77"/>
      <c r="BY55" s="77"/>
      <c r="BZ55" s="78"/>
    </row>
    <row r="56" spans="1:78" ht="13.7" customHeight="1" x14ac:dyDescent="0.15">
      <c r="A56" s="2"/>
      <c r="B56" s="4"/>
      <c r="C56" s="69" t="s">
        <v>1</v>
      </c>
      <c r="D56" s="69"/>
      <c r="E56" s="69"/>
      <c r="F56" s="69"/>
      <c r="G56" s="69"/>
      <c r="H56" s="69"/>
      <c r="I56" s="69"/>
      <c r="J56" s="69"/>
      <c r="K56" s="69"/>
      <c r="L56" s="69"/>
      <c r="M56" s="69"/>
      <c r="N56" s="69"/>
      <c r="O56" s="69"/>
      <c r="P56" s="69"/>
      <c r="Q56" s="12"/>
      <c r="R56" s="69" t="s">
        <v>31</v>
      </c>
      <c r="S56" s="69"/>
      <c r="T56" s="69"/>
      <c r="U56" s="69"/>
      <c r="V56" s="69"/>
      <c r="W56" s="69"/>
      <c r="X56" s="69"/>
      <c r="Y56" s="69"/>
      <c r="Z56" s="69"/>
      <c r="AA56" s="69"/>
      <c r="AB56" s="69"/>
      <c r="AC56" s="69"/>
      <c r="AD56" s="69"/>
      <c r="AE56" s="69"/>
      <c r="AF56" s="12"/>
      <c r="AG56" s="69" t="s">
        <v>45</v>
      </c>
      <c r="AH56" s="69"/>
      <c r="AI56" s="69"/>
      <c r="AJ56" s="69"/>
      <c r="AK56" s="69"/>
      <c r="AL56" s="69"/>
      <c r="AM56" s="69"/>
      <c r="AN56" s="69"/>
      <c r="AO56" s="69"/>
      <c r="AP56" s="69"/>
      <c r="AQ56" s="69"/>
      <c r="AR56" s="69"/>
      <c r="AS56" s="69"/>
      <c r="AT56" s="69"/>
      <c r="AU56" s="12"/>
      <c r="AV56" s="69" t="s">
        <v>52</v>
      </c>
      <c r="AW56" s="69"/>
      <c r="AX56" s="69"/>
      <c r="AY56" s="69"/>
      <c r="AZ56" s="69"/>
      <c r="BA56" s="69"/>
      <c r="BB56" s="69"/>
      <c r="BC56" s="69"/>
      <c r="BD56" s="69"/>
      <c r="BE56" s="69"/>
      <c r="BF56" s="69"/>
      <c r="BG56" s="69"/>
      <c r="BH56" s="69"/>
      <c r="BI56" s="69"/>
      <c r="BJ56" s="13"/>
      <c r="BK56" s="2"/>
      <c r="BL56" s="76"/>
      <c r="BM56" s="77"/>
      <c r="BN56" s="77"/>
      <c r="BO56" s="77"/>
      <c r="BP56" s="77"/>
      <c r="BQ56" s="77"/>
      <c r="BR56" s="77"/>
      <c r="BS56" s="77"/>
      <c r="BT56" s="77"/>
      <c r="BU56" s="77"/>
      <c r="BV56" s="77"/>
      <c r="BW56" s="77"/>
      <c r="BX56" s="77"/>
      <c r="BY56" s="77"/>
      <c r="BZ56" s="78"/>
    </row>
    <row r="57" spans="1:78" ht="13.7" customHeight="1" x14ac:dyDescent="0.15">
      <c r="A57" s="2"/>
      <c r="B57" s="4"/>
      <c r="C57" s="69"/>
      <c r="D57" s="69"/>
      <c r="E57" s="69"/>
      <c r="F57" s="69"/>
      <c r="G57" s="69"/>
      <c r="H57" s="69"/>
      <c r="I57" s="69"/>
      <c r="J57" s="69"/>
      <c r="K57" s="69"/>
      <c r="L57" s="69"/>
      <c r="M57" s="69"/>
      <c r="N57" s="69"/>
      <c r="O57" s="69"/>
      <c r="P57" s="69"/>
      <c r="Q57" s="12"/>
      <c r="R57" s="69"/>
      <c r="S57" s="69"/>
      <c r="T57" s="69"/>
      <c r="U57" s="69"/>
      <c r="V57" s="69"/>
      <c r="W57" s="69"/>
      <c r="X57" s="69"/>
      <c r="Y57" s="69"/>
      <c r="Z57" s="69"/>
      <c r="AA57" s="69"/>
      <c r="AB57" s="69"/>
      <c r="AC57" s="69"/>
      <c r="AD57" s="69"/>
      <c r="AE57" s="69"/>
      <c r="AF57" s="12"/>
      <c r="AG57" s="69"/>
      <c r="AH57" s="69"/>
      <c r="AI57" s="69"/>
      <c r="AJ57" s="69"/>
      <c r="AK57" s="69"/>
      <c r="AL57" s="69"/>
      <c r="AM57" s="69"/>
      <c r="AN57" s="69"/>
      <c r="AO57" s="69"/>
      <c r="AP57" s="69"/>
      <c r="AQ57" s="69"/>
      <c r="AR57" s="69"/>
      <c r="AS57" s="69"/>
      <c r="AT57" s="69"/>
      <c r="AU57" s="12"/>
      <c r="AV57" s="69"/>
      <c r="AW57" s="69"/>
      <c r="AX57" s="69"/>
      <c r="AY57" s="69"/>
      <c r="AZ57" s="69"/>
      <c r="BA57" s="69"/>
      <c r="BB57" s="69"/>
      <c r="BC57" s="69"/>
      <c r="BD57" s="69"/>
      <c r="BE57" s="69"/>
      <c r="BF57" s="69"/>
      <c r="BG57" s="69"/>
      <c r="BH57" s="69"/>
      <c r="BI57" s="69"/>
      <c r="BJ57" s="13"/>
      <c r="BK57" s="2"/>
      <c r="BL57" s="76"/>
      <c r="BM57" s="77"/>
      <c r="BN57" s="77"/>
      <c r="BO57" s="77"/>
      <c r="BP57" s="77"/>
      <c r="BQ57" s="77"/>
      <c r="BR57" s="77"/>
      <c r="BS57" s="77"/>
      <c r="BT57" s="77"/>
      <c r="BU57" s="77"/>
      <c r="BV57" s="77"/>
      <c r="BW57" s="77"/>
      <c r="BX57" s="77"/>
      <c r="BY57" s="77"/>
      <c r="BZ57" s="78"/>
    </row>
    <row r="58" spans="1:78" ht="13.7"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6"/>
      <c r="BM58" s="77"/>
      <c r="BN58" s="77"/>
      <c r="BO58" s="77"/>
      <c r="BP58" s="77"/>
      <c r="BQ58" s="77"/>
      <c r="BR58" s="77"/>
      <c r="BS58" s="77"/>
      <c r="BT58" s="77"/>
      <c r="BU58" s="77"/>
      <c r="BV58" s="77"/>
      <c r="BW58" s="77"/>
      <c r="BX58" s="77"/>
      <c r="BY58" s="77"/>
      <c r="BZ58" s="78"/>
    </row>
    <row r="59" spans="1:78" ht="13.7"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6"/>
      <c r="BM59" s="77"/>
      <c r="BN59" s="77"/>
      <c r="BO59" s="77"/>
      <c r="BP59" s="77"/>
      <c r="BQ59" s="77"/>
      <c r="BR59" s="77"/>
      <c r="BS59" s="77"/>
      <c r="BT59" s="77"/>
      <c r="BU59" s="77"/>
      <c r="BV59" s="77"/>
      <c r="BW59" s="77"/>
      <c r="BX59" s="77"/>
      <c r="BY59" s="77"/>
      <c r="BZ59" s="78"/>
    </row>
    <row r="60" spans="1:78" ht="13.7" customHeight="1" x14ac:dyDescent="0.15">
      <c r="A60" s="2"/>
      <c r="B60" s="60" t="s">
        <v>9</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7"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7"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6"/>
      <c r="BM62" s="77"/>
      <c r="BN62" s="77"/>
      <c r="BO62" s="77"/>
      <c r="BP62" s="77"/>
      <c r="BQ62" s="77"/>
      <c r="BR62" s="77"/>
      <c r="BS62" s="77"/>
      <c r="BT62" s="77"/>
      <c r="BU62" s="77"/>
      <c r="BV62" s="77"/>
      <c r="BW62" s="77"/>
      <c r="BX62" s="77"/>
      <c r="BY62" s="77"/>
      <c r="BZ62" s="78"/>
    </row>
    <row r="63" spans="1:78" ht="13.7"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9"/>
      <c r="BM63" s="80"/>
      <c r="BN63" s="80"/>
      <c r="BO63" s="80"/>
      <c r="BP63" s="80"/>
      <c r="BQ63" s="80"/>
      <c r="BR63" s="80"/>
      <c r="BS63" s="80"/>
      <c r="BT63" s="80"/>
      <c r="BU63" s="80"/>
      <c r="BV63" s="80"/>
      <c r="BW63" s="80"/>
      <c r="BX63" s="80"/>
      <c r="BY63" s="80"/>
      <c r="BZ63" s="81"/>
    </row>
    <row r="64" spans="1:78" ht="13.7"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10</v>
      </c>
      <c r="BM64" s="64"/>
      <c r="BN64" s="64"/>
      <c r="BO64" s="64"/>
      <c r="BP64" s="64"/>
      <c r="BQ64" s="64"/>
      <c r="BR64" s="64"/>
      <c r="BS64" s="64"/>
      <c r="BT64" s="64"/>
      <c r="BU64" s="64"/>
      <c r="BV64" s="64"/>
      <c r="BW64" s="64"/>
      <c r="BX64" s="64"/>
      <c r="BY64" s="64"/>
      <c r="BZ64" s="65"/>
    </row>
    <row r="65" spans="1:78" ht="13.7"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7"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6" t="s">
        <v>119</v>
      </c>
      <c r="BM66" s="77"/>
      <c r="BN66" s="77"/>
      <c r="BO66" s="77"/>
      <c r="BP66" s="77"/>
      <c r="BQ66" s="77"/>
      <c r="BR66" s="77"/>
      <c r="BS66" s="77"/>
      <c r="BT66" s="77"/>
      <c r="BU66" s="77"/>
      <c r="BV66" s="77"/>
      <c r="BW66" s="77"/>
      <c r="BX66" s="77"/>
      <c r="BY66" s="77"/>
      <c r="BZ66" s="78"/>
    </row>
    <row r="67" spans="1:78" ht="13.7"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6"/>
      <c r="BM67" s="77"/>
      <c r="BN67" s="77"/>
      <c r="BO67" s="77"/>
      <c r="BP67" s="77"/>
      <c r="BQ67" s="77"/>
      <c r="BR67" s="77"/>
      <c r="BS67" s="77"/>
      <c r="BT67" s="77"/>
      <c r="BU67" s="77"/>
      <c r="BV67" s="77"/>
      <c r="BW67" s="77"/>
      <c r="BX67" s="77"/>
      <c r="BY67" s="77"/>
      <c r="BZ67" s="78"/>
    </row>
    <row r="68" spans="1:78" ht="13.7"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6"/>
      <c r="BM68" s="77"/>
      <c r="BN68" s="77"/>
      <c r="BO68" s="77"/>
      <c r="BP68" s="77"/>
      <c r="BQ68" s="77"/>
      <c r="BR68" s="77"/>
      <c r="BS68" s="77"/>
      <c r="BT68" s="77"/>
      <c r="BU68" s="77"/>
      <c r="BV68" s="77"/>
      <c r="BW68" s="77"/>
      <c r="BX68" s="77"/>
      <c r="BY68" s="77"/>
      <c r="BZ68" s="78"/>
    </row>
    <row r="69" spans="1:78" ht="13.7"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6"/>
      <c r="BM69" s="77"/>
      <c r="BN69" s="77"/>
      <c r="BO69" s="77"/>
      <c r="BP69" s="77"/>
      <c r="BQ69" s="77"/>
      <c r="BR69" s="77"/>
      <c r="BS69" s="77"/>
      <c r="BT69" s="77"/>
      <c r="BU69" s="77"/>
      <c r="BV69" s="77"/>
      <c r="BW69" s="77"/>
      <c r="BX69" s="77"/>
      <c r="BY69" s="77"/>
      <c r="BZ69" s="78"/>
    </row>
    <row r="70" spans="1:78" ht="13.7"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6"/>
      <c r="BM70" s="77"/>
      <c r="BN70" s="77"/>
      <c r="BO70" s="77"/>
      <c r="BP70" s="77"/>
      <c r="BQ70" s="77"/>
      <c r="BR70" s="77"/>
      <c r="BS70" s="77"/>
      <c r="BT70" s="77"/>
      <c r="BU70" s="77"/>
      <c r="BV70" s="77"/>
      <c r="BW70" s="77"/>
      <c r="BX70" s="77"/>
      <c r="BY70" s="77"/>
      <c r="BZ70" s="78"/>
    </row>
    <row r="71" spans="1:78" ht="13.7"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6"/>
      <c r="BM71" s="77"/>
      <c r="BN71" s="77"/>
      <c r="BO71" s="77"/>
      <c r="BP71" s="77"/>
      <c r="BQ71" s="77"/>
      <c r="BR71" s="77"/>
      <c r="BS71" s="77"/>
      <c r="BT71" s="77"/>
      <c r="BU71" s="77"/>
      <c r="BV71" s="77"/>
      <c r="BW71" s="77"/>
      <c r="BX71" s="77"/>
      <c r="BY71" s="77"/>
      <c r="BZ71" s="78"/>
    </row>
    <row r="72" spans="1:78" ht="13.7"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6"/>
      <c r="BM72" s="77"/>
      <c r="BN72" s="77"/>
      <c r="BO72" s="77"/>
      <c r="BP72" s="77"/>
      <c r="BQ72" s="77"/>
      <c r="BR72" s="77"/>
      <c r="BS72" s="77"/>
      <c r="BT72" s="77"/>
      <c r="BU72" s="77"/>
      <c r="BV72" s="77"/>
      <c r="BW72" s="77"/>
      <c r="BX72" s="77"/>
      <c r="BY72" s="77"/>
      <c r="BZ72" s="78"/>
    </row>
    <row r="73" spans="1:78" ht="13.7"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6"/>
      <c r="BM73" s="77"/>
      <c r="BN73" s="77"/>
      <c r="BO73" s="77"/>
      <c r="BP73" s="77"/>
      <c r="BQ73" s="77"/>
      <c r="BR73" s="77"/>
      <c r="BS73" s="77"/>
      <c r="BT73" s="77"/>
      <c r="BU73" s="77"/>
      <c r="BV73" s="77"/>
      <c r="BW73" s="77"/>
      <c r="BX73" s="77"/>
      <c r="BY73" s="77"/>
      <c r="BZ73" s="78"/>
    </row>
    <row r="74" spans="1:78" ht="13.7"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6"/>
      <c r="BM74" s="77"/>
      <c r="BN74" s="77"/>
      <c r="BO74" s="77"/>
      <c r="BP74" s="77"/>
      <c r="BQ74" s="77"/>
      <c r="BR74" s="77"/>
      <c r="BS74" s="77"/>
      <c r="BT74" s="77"/>
      <c r="BU74" s="77"/>
      <c r="BV74" s="77"/>
      <c r="BW74" s="77"/>
      <c r="BX74" s="77"/>
      <c r="BY74" s="77"/>
      <c r="BZ74" s="78"/>
    </row>
    <row r="75" spans="1:78" ht="13.7"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6"/>
      <c r="BM75" s="77"/>
      <c r="BN75" s="77"/>
      <c r="BO75" s="77"/>
      <c r="BP75" s="77"/>
      <c r="BQ75" s="77"/>
      <c r="BR75" s="77"/>
      <c r="BS75" s="77"/>
      <c r="BT75" s="77"/>
      <c r="BU75" s="77"/>
      <c r="BV75" s="77"/>
      <c r="BW75" s="77"/>
      <c r="BX75" s="77"/>
      <c r="BY75" s="77"/>
      <c r="BZ75" s="78"/>
    </row>
    <row r="76" spans="1:78" ht="13.7"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6"/>
      <c r="BM76" s="77"/>
      <c r="BN76" s="77"/>
      <c r="BO76" s="77"/>
      <c r="BP76" s="77"/>
      <c r="BQ76" s="77"/>
      <c r="BR76" s="77"/>
      <c r="BS76" s="77"/>
      <c r="BT76" s="77"/>
      <c r="BU76" s="77"/>
      <c r="BV76" s="77"/>
      <c r="BW76" s="77"/>
      <c r="BX76" s="77"/>
      <c r="BY76" s="77"/>
      <c r="BZ76" s="78"/>
    </row>
    <row r="77" spans="1:78" ht="13.7"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6"/>
      <c r="BM77" s="77"/>
      <c r="BN77" s="77"/>
      <c r="BO77" s="77"/>
      <c r="BP77" s="77"/>
      <c r="BQ77" s="77"/>
      <c r="BR77" s="77"/>
      <c r="BS77" s="77"/>
      <c r="BT77" s="77"/>
      <c r="BU77" s="77"/>
      <c r="BV77" s="77"/>
      <c r="BW77" s="77"/>
      <c r="BX77" s="77"/>
      <c r="BY77" s="77"/>
      <c r="BZ77" s="78"/>
    </row>
    <row r="78" spans="1:78" ht="13.7"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6"/>
      <c r="BM78" s="77"/>
      <c r="BN78" s="77"/>
      <c r="BO78" s="77"/>
      <c r="BP78" s="77"/>
      <c r="BQ78" s="77"/>
      <c r="BR78" s="77"/>
      <c r="BS78" s="77"/>
      <c r="BT78" s="77"/>
      <c r="BU78" s="77"/>
      <c r="BV78" s="77"/>
      <c r="BW78" s="77"/>
      <c r="BX78" s="77"/>
      <c r="BY78" s="77"/>
      <c r="BZ78" s="78"/>
    </row>
    <row r="79" spans="1:78" ht="13.7" customHeight="1" x14ac:dyDescent="0.15">
      <c r="A79" s="2"/>
      <c r="B79" s="4"/>
      <c r="C79" s="69" t="s">
        <v>53</v>
      </c>
      <c r="D79" s="69"/>
      <c r="E79" s="69"/>
      <c r="F79" s="69"/>
      <c r="G79" s="69"/>
      <c r="H79" s="69"/>
      <c r="I79" s="69"/>
      <c r="J79" s="69"/>
      <c r="K79" s="69"/>
      <c r="L79" s="69"/>
      <c r="M79" s="69"/>
      <c r="N79" s="69"/>
      <c r="O79" s="69"/>
      <c r="P79" s="69"/>
      <c r="Q79" s="69"/>
      <c r="R79" s="69"/>
      <c r="S79" s="69"/>
      <c r="T79" s="69"/>
      <c r="U79" s="12"/>
      <c r="V79" s="12"/>
      <c r="W79" s="69" t="s">
        <v>55</v>
      </c>
      <c r="X79" s="69"/>
      <c r="Y79" s="69"/>
      <c r="Z79" s="69"/>
      <c r="AA79" s="69"/>
      <c r="AB79" s="69"/>
      <c r="AC79" s="69"/>
      <c r="AD79" s="69"/>
      <c r="AE79" s="69"/>
      <c r="AF79" s="69"/>
      <c r="AG79" s="69"/>
      <c r="AH79" s="69"/>
      <c r="AI79" s="69"/>
      <c r="AJ79" s="69"/>
      <c r="AK79" s="69"/>
      <c r="AL79" s="69"/>
      <c r="AM79" s="69"/>
      <c r="AN79" s="69"/>
      <c r="AO79" s="12"/>
      <c r="AP79" s="12"/>
      <c r="AQ79" s="69" t="s">
        <v>57</v>
      </c>
      <c r="AR79" s="69"/>
      <c r="AS79" s="69"/>
      <c r="AT79" s="69"/>
      <c r="AU79" s="69"/>
      <c r="AV79" s="69"/>
      <c r="AW79" s="69"/>
      <c r="AX79" s="69"/>
      <c r="AY79" s="69"/>
      <c r="AZ79" s="69"/>
      <c r="BA79" s="69"/>
      <c r="BB79" s="69"/>
      <c r="BC79" s="69"/>
      <c r="BD79" s="69"/>
      <c r="BE79" s="69"/>
      <c r="BF79" s="69"/>
      <c r="BG79" s="69"/>
      <c r="BH79" s="69"/>
      <c r="BI79" s="7"/>
      <c r="BJ79" s="13"/>
      <c r="BK79" s="2"/>
      <c r="BL79" s="76"/>
      <c r="BM79" s="77"/>
      <c r="BN79" s="77"/>
      <c r="BO79" s="77"/>
      <c r="BP79" s="77"/>
      <c r="BQ79" s="77"/>
      <c r="BR79" s="77"/>
      <c r="BS79" s="77"/>
      <c r="BT79" s="77"/>
      <c r="BU79" s="77"/>
      <c r="BV79" s="77"/>
      <c r="BW79" s="77"/>
      <c r="BX79" s="77"/>
      <c r="BY79" s="77"/>
      <c r="BZ79" s="78"/>
    </row>
    <row r="80" spans="1:78" ht="13.7" customHeight="1" x14ac:dyDescent="0.15">
      <c r="A80" s="2"/>
      <c r="B80" s="4"/>
      <c r="C80" s="69"/>
      <c r="D80" s="69"/>
      <c r="E80" s="69"/>
      <c r="F80" s="69"/>
      <c r="G80" s="69"/>
      <c r="H80" s="69"/>
      <c r="I80" s="69"/>
      <c r="J80" s="69"/>
      <c r="K80" s="69"/>
      <c r="L80" s="69"/>
      <c r="M80" s="69"/>
      <c r="N80" s="69"/>
      <c r="O80" s="69"/>
      <c r="P80" s="69"/>
      <c r="Q80" s="69"/>
      <c r="R80" s="69"/>
      <c r="S80" s="69"/>
      <c r="T80" s="69"/>
      <c r="U80" s="12"/>
      <c r="V80" s="12"/>
      <c r="W80" s="69"/>
      <c r="X80" s="69"/>
      <c r="Y80" s="69"/>
      <c r="Z80" s="69"/>
      <c r="AA80" s="69"/>
      <c r="AB80" s="69"/>
      <c r="AC80" s="69"/>
      <c r="AD80" s="69"/>
      <c r="AE80" s="69"/>
      <c r="AF80" s="69"/>
      <c r="AG80" s="69"/>
      <c r="AH80" s="69"/>
      <c r="AI80" s="69"/>
      <c r="AJ80" s="69"/>
      <c r="AK80" s="69"/>
      <c r="AL80" s="69"/>
      <c r="AM80" s="69"/>
      <c r="AN80" s="69"/>
      <c r="AO80" s="12"/>
      <c r="AP80" s="12"/>
      <c r="AQ80" s="69"/>
      <c r="AR80" s="69"/>
      <c r="AS80" s="69"/>
      <c r="AT80" s="69"/>
      <c r="AU80" s="69"/>
      <c r="AV80" s="69"/>
      <c r="AW80" s="69"/>
      <c r="AX80" s="69"/>
      <c r="AY80" s="69"/>
      <c r="AZ80" s="69"/>
      <c r="BA80" s="69"/>
      <c r="BB80" s="69"/>
      <c r="BC80" s="69"/>
      <c r="BD80" s="69"/>
      <c r="BE80" s="69"/>
      <c r="BF80" s="69"/>
      <c r="BG80" s="69"/>
      <c r="BH80" s="69"/>
      <c r="BI80" s="7"/>
      <c r="BJ80" s="13"/>
      <c r="BK80" s="2"/>
      <c r="BL80" s="76"/>
      <c r="BM80" s="77"/>
      <c r="BN80" s="77"/>
      <c r="BO80" s="77"/>
      <c r="BP80" s="77"/>
      <c r="BQ80" s="77"/>
      <c r="BR80" s="77"/>
      <c r="BS80" s="77"/>
      <c r="BT80" s="77"/>
      <c r="BU80" s="77"/>
      <c r="BV80" s="77"/>
      <c r="BW80" s="77"/>
      <c r="BX80" s="77"/>
      <c r="BY80" s="77"/>
      <c r="BZ80" s="78"/>
    </row>
    <row r="81" spans="1:78" ht="13.7"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3"/>
      <c r="BK81" s="2"/>
      <c r="BL81" s="76"/>
      <c r="BM81" s="77"/>
      <c r="BN81" s="77"/>
      <c r="BO81" s="77"/>
      <c r="BP81" s="77"/>
      <c r="BQ81" s="77"/>
      <c r="BR81" s="77"/>
      <c r="BS81" s="77"/>
      <c r="BT81" s="77"/>
      <c r="BU81" s="77"/>
      <c r="BV81" s="77"/>
      <c r="BW81" s="77"/>
      <c r="BX81" s="77"/>
      <c r="BY81" s="77"/>
      <c r="BZ81" s="78"/>
    </row>
    <row r="82" spans="1:78" ht="13.7"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9"/>
      <c r="BM82" s="80"/>
      <c r="BN82" s="80"/>
      <c r="BO82" s="80"/>
      <c r="BP82" s="80"/>
      <c r="BQ82" s="80"/>
      <c r="BR82" s="80"/>
      <c r="BS82" s="80"/>
      <c r="BT82" s="80"/>
      <c r="BU82" s="80"/>
      <c r="BV82" s="80"/>
      <c r="BW82" s="80"/>
      <c r="BX82" s="80"/>
      <c r="BY82" s="80"/>
      <c r="BZ82" s="81"/>
    </row>
    <row r="83" spans="1:78" x14ac:dyDescent="0.15">
      <c r="C83" s="2" t="s">
        <v>58</v>
      </c>
    </row>
    <row r="84" spans="1:78" x14ac:dyDescent="0.15">
      <c r="C84" s="11" t="s">
        <v>59</v>
      </c>
    </row>
    <row r="85" spans="1:78" hidden="1" x14ac:dyDescent="0.15">
      <c r="B85" s="6" t="s">
        <v>61</v>
      </c>
      <c r="C85" s="6"/>
      <c r="D85" s="6"/>
      <c r="E85" s="6" t="s">
        <v>62</v>
      </c>
      <c r="F85" s="6" t="s">
        <v>63</v>
      </c>
      <c r="G85" s="6" t="s">
        <v>64</v>
      </c>
      <c r="H85" s="6" t="s">
        <v>51</v>
      </c>
      <c r="I85" s="6" t="s">
        <v>11</v>
      </c>
      <c r="J85" s="6" t="s">
        <v>65</v>
      </c>
      <c r="K85" s="6" t="s">
        <v>66</v>
      </c>
      <c r="L85" s="6" t="s">
        <v>34</v>
      </c>
      <c r="M85" s="6" t="s">
        <v>38</v>
      </c>
      <c r="N85" s="6" t="s">
        <v>67</v>
      </c>
      <c r="O85" s="6" t="s">
        <v>56</v>
      </c>
    </row>
    <row r="86" spans="1:78" hidden="1" x14ac:dyDescent="0.15">
      <c r="B86" s="6"/>
      <c r="C86" s="6"/>
      <c r="D86" s="6"/>
      <c r="E86" s="6" t="str">
        <f>データ!AI6</f>
        <v>【108.80】</v>
      </c>
      <c r="F86" s="6" t="str">
        <f>データ!AT6</f>
        <v>【4.27】</v>
      </c>
      <c r="G86" s="6" t="str">
        <f>データ!BE6</f>
        <v>【66.41】</v>
      </c>
      <c r="H86" s="6" t="str">
        <f>データ!BP6</f>
        <v>【707.33】</v>
      </c>
      <c r="I86" s="6" t="str">
        <f>データ!CA6</f>
        <v>【101.26】</v>
      </c>
      <c r="J86" s="6" t="str">
        <f>データ!CL6</f>
        <v>【136.39】</v>
      </c>
      <c r="K86" s="6" t="str">
        <f>データ!CW6</f>
        <v>【60.13】</v>
      </c>
      <c r="L86" s="6" t="str">
        <f>データ!DH6</f>
        <v>【95.06】</v>
      </c>
      <c r="M86" s="6" t="str">
        <f>データ!DS6</f>
        <v>【38.13】</v>
      </c>
      <c r="N86" s="6" t="str">
        <f>データ!ED6</f>
        <v>【5.37】</v>
      </c>
      <c r="O86" s="6" t="str">
        <f>データ!EO6</f>
        <v>【0.23】</v>
      </c>
    </row>
  </sheetData>
  <sheetProtection algorithmName="SHA-512" hashValue="RdqnWrvpy4UQF4b7jiQ5VLs+O+gninyjhYudZMkpV/0P3u3P97RfGCaQp/oVmluAHXQAwK1Cs8vFXpp6rbO6ag==" saltValue="+aay9UTLhpCLcW2VCLMtyg==" spinCount="100000"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AL8:AS8"/>
    <mergeCell ref="AT8:BA8"/>
    <mergeCell ref="BB8:BI8"/>
    <mergeCell ref="B8:H8"/>
    <mergeCell ref="I8:O8"/>
    <mergeCell ref="P8:V8"/>
    <mergeCell ref="W8:AC8"/>
    <mergeCell ref="AD8:AJ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10"/>
  <sheetViews>
    <sheetView showGridLines="0" workbookViewId="0"/>
  </sheetViews>
  <sheetFormatPr defaultRowHeight="13.5" x14ac:dyDescent="0.15"/>
  <cols>
    <col min="2" max="144" width="11.875" customWidth="1"/>
  </cols>
  <sheetData>
    <row r="1" spans="1:148" x14ac:dyDescent="0.15">
      <c r="A1" t="s">
        <v>60</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8" x14ac:dyDescent="0.15">
      <c r="A2" s="28" t="s">
        <v>43</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19</v>
      </c>
      <c r="B3" s="30" t="s">
        <v>35</v>
      </c>
      <c r="C3" s="30" t="s">
        <v>68</v>
      </c>
      <c r="D3" s="30" t="s">
        <v>49</v>
      </c>
      <c r="E3" s="30" t="s">
        <v>6</v>
      </c>
      <c r="F3" s="30" t="s">
        <v>5</v>
      </c>
      <c r="G3" s="30" t="s">
        <v>25</v>
      </c>
      <c r="H3" s="82" t="s">
        <v>54</v>
      </c>
      <c r="I3" s="83"/>
      <c r="J3" s="83"/>
      <c r="K3" s="83"/>
      <c r="L3" s="83"/>
      <c r="M3" s="83"/>
      <c r="N3" s="83"/>
      <c r="O3" s="83"/>
      <c r="P3" s="83"/>
      <c r="Q3" s="83"/>
      <c r="R3" s="83"/>
      <c r="S3" s="83"/>
      <c r="T3" s="83"/>
      <c r="U3" s="83"/>
      <c r="V3" s="83"/>
      <c r="W3" s="83"/>
      <c r="X3" s="84"/>
      <c r="Y3" s="88" t="s">
        <v>70</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9</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x14ac:dyDescent="0.15">
      <c r="A4" s="28" t="s">
        <v>71</v>
      </c>
      <c r="B4" s="31"/>
      <c r="C4" s="31"/>
      <c r="D4" s="31"/>
      <c r="E4" s="31"/>
      <c r="F4" s="31"/>
      <c r="G4" s="31"/>
      <c r="H4" s="85"/>
      <c r="I4" s="86"/>
      <c r="J4" s="86"/>
      <c r="K4" s="86"/>
      <c r="L4" s="86"/>
      <c r="M4" s="86"/>
      <c r="N4" s="86"/>
      <c r="O4" s="86"/>
      <c r="P4" s="86"/>
      <c r="Q4" s="86"/>
      <c r="R4" s="86"/>
      <c r="S4" s="86"/>
      <c r="T4" s="86"/>
      <c r="U4" s="86"/>
      <c r="V4" s="86"/>
      <c r="W4" s="86"/>
      <c r="X4" s="87"/>
      <c r="Y4" s="89" t="s">
        <v>72</v>
      </c>
      <c r="Z4" s="89"/>
      <c r="AA4" s="89"/>
      <c r="AB4" s="89"/>
      <c r="AC4" s="89"/>
      <c r="AD4" s="89"/>
      <c r="AE4" s="89"/>
      <c r="AF4" s="89"/>
      <c r="AG4" s="89"/>
      <c r="AH4" s="89"/>
      <c r="AI4" s="89"/>
      <c r="AJ4" s="89" t="s">
        <v>73</v>
      </c>
      <c r="AK4" s="89"/>
      <c r="AL4" s="89"/>
      <c r="AM4" s="89"/>
      <c r="AN4" s="89"/>
      <c r="AO4" s="89"/>
      <c r="AP4" s="89"/>
      <c r="AQ4" s="89"/>
      <c r="AR4" s="89"/>
      <c r="AS4" s="89"/>
      <c r="AT4" s="89"/>
      <c r="AU4" s="89" t="s">
        <v>26</v>
      </c>
      <c r="AV4" s="89"/>
      <c r="AW4" s="89"/>
      <c r="AX4" s="89"/>
      <c r="AY4" s="89"/>
      <c r="AZ4" s="89"/>
      <c r="BA4" s="89"/>
      <c r="BB4" s="89"/>
      <c r="BC4" s="89"/>
      <c r="BD4" s="89"/>
      <c r="BE4" s="89"/>
      <c r="BF4" s="89" t="s">
        <v>74</v>
      </c>
      <c r="BG4" s="89"/>
      <c r="BH4" s="89"/>
      <c r="BI4" s="89"/>
      <c r="BJ4" s="89"/>
      <c r="BK4" s="89"/>
      <c r="BL4" s="89"/>
      <c r="BM4" s="89"/>
      <c r="BN4" s="89"/>
      <c r="BO4" s="89"/>
      <c r="BP4" s="89"/>
      <c r="BQ4" s="89" t="s">
        <v>75</v>
      </c>
      <c r="BR4" s="89"/>
      <c r="BS4" s="89"/>
      <c r="BT4" s="89"/>
      <c r="BU4" s="89"/>
      <c r="BV4" s="89"/>
      <c r="BW4" s="89"/>
      <c r="BX4" s="89"/>
      <c r="BY4" s="89"/>
      <c r="BZ4" s="89"/>
      <c r="CA4" s="89"/>
      <c r="CB4" s="89" t="s">
        <v>76</v>
      </c>
      <c r="CC4" s="89"/>
      <c r="CD4" s="89"/>
      <c r="CE4" s="89"/>
      <c r="CF4" s="89"/>
      <c r="CG4" s="89"/>
      <c r="CH4" s="89"/>
      <c r="CI4" s="89"/>
      <c r="CJ4" s="89"/>
      <c r="CK4" s="89"/>
      <c r="CL4" s="89"/>
      <c r="CM4" s="89" t="s">
        <v>77</v>
      </c>
      <c r="CN4" s="89"/>
      <c r="CO4" s="89"/>
      <c r="CP4" s="89"/>
      <c r="CQ4" s="89"/>
      <c r="CR4" s="89"/>
      <c r="CS4" s="89"/>
      <c r="CT4" s="89"/>
      <c r="CU4" s="89"/>
      <c r="CV4" s="89"/>
      <c r="CW4" s="89"/>
      <c r="CX4" s="89" t="s">
        <v>79</v>
      </c>
      <c r="CY4" s="89"/>
      <c r="CZ4" s="89"/>
      <c r="DA4" s="89"/>
      <c r="DB4" s="89"/>
      <c r="DC4" s="89"/>
      <c r="DD4" s="89"/>
      <c r="DE4" s="89"/>
      <c r="DF4" s="89"/>
      <c r="DG4" s="89"/>
      <c r="DH4" s="89"/>
      <c r="DI4" s="89" t="s">
        <v>80</v>
      </c>
      <c r="DJ4" s="89"/>
      <c r="DK4" s="89"/>
      <c r="DL4" s="89"/>
      <c r="DM4" s="89"/>
      <c r="DN4" s="89"/>
      <c r="DO4" s="89"/>
      <c r="DP4" s="89"/>
      <c r="DQ4" s="89"/>
      <c r="DR4" s="89"/>
      <c r="DS4" s="89"/>
      <c r="DT4" s="89" t="s">
        <v>81</v>
      </c>
      <c r="DU4" s="89"/>
      <c r="DV4" s="89"/>
      <c r="DW4" s="89"/>
      <c r="DX4" s="89"/>
      <c r="DY4" s="89"/>
      <c r="DZ4" s="89"/>
      <c r="EA4" s="89"/>
      <c r="EB4" s="89"/>
      <c r="EC4" s="89"/>
      <c r="ED4" s="89"/>
      <c r="EE4" s="89" t="s">
        <v>82</v>
      </c>
      <c r="EF4" s="89"/>
      <c r="EG4" s="89"/>
      <c r="EH4" s="89"/>
      <c r="EI4" s="89"/>
      <c r="EJ4" s="89"/>
      <c r="EK4" s="89"/>
      <c r="EL4" s="89"/>
      <c r="EM4" s="89"/>
      <c r="EN4" s="89"/>
      <c r="EO4" s="89"/>
    </row>
    <row r="5" spans="1:148" x14ac:dyDescent="0.15">
      <c r="A5" s="28" t="s">
        <v>83</v>
      </c>
      <c r="B5" s="32"/>
      <c r="C5" s="32"/>
      <c r="D5" s="32"/>
      <c r="E5" s="32"/>
      <c r="F5" s="32"/>
      <c r="G5" s="32"/>
      <c r="H5" s="36" t="s">
        <v>69</v>
      </c>
      <c r="I5" s="36" t="s">
        <v>84</v>
      </c>
      <c r="J5" s="36" t="s">
        <v>85</v>
      </c>
      <c r="K5" s="36" t="s">
        <v>86</v>
      </c>
      <c r="L5" s="36" t="s">
        <v>87</v>
      </c>
      <c r="M5" s="36" t="s">
        <v>7</v>
      </c>
      <c r="N5" s="36" t="s">
        <v>88</v>
      </c>
      <c r="O5" s="36" t="s">
        <v>89</v>
      </c>
      <c r="P5" s="36" t="s">
        <v>90</v>
      </c>
      <c r="Q5" s="36" t="s">
        <v>91</v>
      </c>
      <c r="R5" s="36" t="s">
        <v>2</v>
      </c>
      <c r="S5" s="36" t="s">
        <v>92</v>
      </c>
      <c r="T5" s="36" t="s">
        <v>93</v>
      </c>
      <c r="U5" s="36" t="s">
        <v>78</v>
      </c>
      <c r="V5" s="36" t="s">
        <v>94</v>
      </c>
      <c r="W5" s="36" t="s">
        <v>95</v>
      </c>
      <c r="X5" s="36" t="s">
        <v>96</v>
      </c>
      <c r="Y5" s="36" t="s">
        <v>97</v>
      </c>
      <c r="Z5" s="36" t="s">
        <v>40</v>
      </c>
      <c r="AA5" s="36" t="s">
        <v>98</v>
      </c>
      <c r="AB5" s="36" t="s">
        <v>99</v>
      </c>
      <c r="AC5" s="36" t="s">
        <v>100</v>
      </c>
      <c r="AD5" s="36" t="s">
        <v>101</v>
      </c>
      <c r="AE5" s="36" t="s">
        <v>103</v>
      </c>
      <c r="AF5" s="36" t="s">
        <v>104</v>
      </c>
      <c r="AG5" s="36" t="s">
        <v>105</v>
      </c>
      <c r="AH5" s="36" t="s">
        <v>106</v>
      </c>
      <c r="AI5" s="36" t="s">
        <v>61</v>
      </c>
      <c r="AJ5" s="36" t="s">
        <v>97</v>
      </c>
      <c r="AK5" s="36" t="s">
        <v>40</v>
      </c>
      <c r="AL5" s="36" t="s">
        <v>98</v>
      </c>
      <c r="AM5" s="36" t="s">
        <v>99</v>
      </c>
      <c r="AN5" s="36" t="s">
        <v>100</v>
      </c>
      <c r="AO5" s="36" t="s">
        <v>101</v>
      </c>
      <c r="AP5" s="36" t="s">
        <v>103</v>
      </c>
      <c r="AQ5" s="36" t="s">
        <v>104</v>
      </c>
      <c r="AR5" s="36" t="s">
        <v>105</v>
      </c>
      <c r="AS5" s="36" t="s">
        <v>106</v>
      </c>
      <c r="AT5" s="36" t="s">
        <v>102</v>
      </c>
      <c r="AU5" s="36" t="s">
        <v>97</v>
      </c>
      <c r="AV5" s="36" t="s">
        <v>40</v>
      </c>
      <c r="AW5" s="36" t="s">
        <v>98</v>
      </c>
      <c r="AX5" s="36" t="s">
        <v>99</v>
      </c>
      <c r="AY5" s="36" t="s">
        <v>100</v>
      </c>
      <c r="AZ5" s="36" t="s">
        <v>101</v>
      </c>
      <c r="BA5" s="36" t="s">
        <v>103</v>
      </c>
      <c r="BB5" s="36" t="s">
        <v>104</v>
      </c>
      <c r="BC5" s="36" t="s">
        <v>105</v>
      </c>
      <c r="BD5" s="36" t="s">
        <v>106</v>
      </c>
      <c r="BE5" s="36" t="s">
        <v>102</v>
      </c>
      <c r="BF5" s="36" t="s">
        <v>97</v>
      </c>
      <c r="BG5" s="36" t="s">
        <v>40</v>
      </c>
      <c r="BH5" s="36" t="s">
        <v>98</v>
      </c>
      <c r="BI5" s="36" t="s">
        <v>99</v>
      </c>
      <c r="BJ5" s="36" t="s">
        <v>100</v>
      </c>
      <c r="BK5" s="36" t="s">
        <v>101</v>
      </c>
      <c r="BL5" s="36" t="s">
        <v>103</v>
      </c>
      <c r="BM5" s="36" t="s">
        <v>104</v>
      </c>
      <c r="BN5" s="36" t="s">
        <v>105</v>
      </c>
      <c r="BO5" s="36" t="s">
        <v>106</v>
      </c>
      <c r="BP5" s="36" t="s">
        <v>102</v>
      </c>
      <c r="BQ5" s="36" t="s">
        <v>97</v>
      </c>
      <c r="BR5" s="36" t="s">
        <v>40</v>
      </c>
      <c r="BS5" s="36" t="s">
        <v>98</v>
      </c>
      <c r="BT5" s="36" t="s">
        <v>99</v>
      </c>
      <c r="BU5" s="36" t="s">
        <v>100</v>
      </c>
      <c r="BV5" s="36" t="s">
        <v>101</v>
      </c>
      <c r="BW5" s="36" t="s">
        <v>103</v>
      </c>
      <c r="BX5" s="36" t="s">
        <v>104</v>
      </c>
      <c r="BY5" s="36" t="s">
        <v>105</v>
      </c>
      <c r="BZ5" s="36" t="s">
        <v>106</v>
      </c>
      <c r="CA5" s="36" t="s">
        <v>102</v>
      </c>
      <c r="CB5" s="36" t="s">
        <v>97</v>
      </c>
      <c r="CC5" s="36" t="s">
        <v>40</v>
      </c>
      <c r="CD5" s="36" t="s">
        <v>98</v>
      </c>
      <c r="CE5" s="36" t="s">
        <v>99</v>
      </c>
      <c r="CF5" s="36" t="s">
        <v>100</v>
      </c>
      <c r="CG5" s="36" t="s">
        <v>101</v>
      </c>
      <c r="CH5" s="36" t="s">
        <v>103</v>
      </c>
      <c r="CI5" s="36" t="s">
        <v>104</v>
      </c>
      <c r="CJ5" s="36" t="s">
        <v>105</v>
      </c>
      <c r="CK5" s="36" t="s">
        <v>106</v>
      </c>
      <c r="CL5" s="36" t="s">
        <v>102</v>
      </c>
      <c r="CM5" s="36" t="s">
        <v>97</v>
      </c>
      <c r="CN5" s="36" t="s">
        <v>40</v>
      </c>
      <c r="CO5" s="36" t="s">
        <v>98</v>
      </c>
      <c r="CP5" s="36" t="s">
        <v>99</v>
      </c>
      <c r="CQ5" s="36" t="s">
        <v>100</v>
      </c>
      <c r="CR5" s="36" t="s">
        <v>101</v>
      </c>
      <c r="CS5" s="36" t="s">
        <v>103</v>
      </c>
      <c r="CT5" s="36" t="s">
        <v>104</v>
      </c>
      <c r="CU5" s="36" t="s">
        <v>105</v>
      </c>
      <c r="CV5" s="36" t="s">
        <v>106</v>
      </c>
      <c r="CW5" s="36" t="s">
        <v>102</v>
      </c>
      <c r="CX5" s="36" t="s">
        <v>97</v>
      </c>
      <c r="CY5" s="36" t="s">
        <v>40</v>
      </c>
      <c r="CZ5" s="36" t="s">
        <v>98</v>
      </c>
      <c r="DA5" s="36" t="s">
        <v>99</v>
      </c>
      <c r="DB5" s="36" t="s">
        <v>100</v>
      </c>
      <c r="DC5" s="36" t="s">
        <v>101</v>
      </c>
      <c r="DD5" s="36" t="s">
        <v>103</v>
      </c>
      <c r="DE5" s="36" t="s">
        <v>104</v>
      </c>
      <c r="DF5" s="36" t="s">
        <v>105</v>
      </c>
      <c r="DG5" s="36" t="s">
        <v>106</v>
      </c>
      <c r="DH5" s="36" t="s">
        <v>102</v>
      </c>
      <c r="DI5" s="36" t="s">
        <v>97</v>
      </c>
      <c r="DJ5" s="36" t="s">
        <v>40</v>
      </c>
      <c r="DK5" s="36" t="s">
        <v>98</v>
      </c>
      <c r="DL5" s="36" t="s">
        <v>99</v>
      </c>
      <c r="DM5" s="36" t="s">
        <v>100</v>
      </c>
      <c r="DN5" s="36" t="s">
        <v>101</v>
      </c>
      <c r="DO5" s="36" t="s">
        <v>103</v>
      </c>
      <c r="DP5" s="36" t="s">
        <v>104</v>
      </c>
      <c r="DQ5" s="36" t="s">
        <v>105</v>
      </c>
      <c r="DR5" s="36" t="s">
        <v>106</v>
      </c>
      <c r="DS5" s="36" t="s">
        <v>102</v>
      </c>
      <c r="DT5" s="36" t="s">
        <v>97</v>
      </c>
      <c r="DU5" s="36" t="s">
        <v>40</v>
      </c>
      <c r="DV5" s="36" t="s">
        <v>98</v>
      </c>
      <c r="DW5" s="36" t="s">
        <v>99</v>
      </c>
      <c r="DX5" s="36" t="s">
        <v>100</v>
      </c>
      <c r="DY5" s="36" t="s">
        <v>101</v>
      </c>
      <c r="DZ5" s="36" t="s">
        <v>103</v>
      </c>
      <c r="EA5" s="36" t="s">
        <v>104</v>
      </c>
      <c r="EB5" s="36" t="s">
        <v>105</v>
      </c>
      <c r="EC5" s="36" t="s">
        <v>106</v>
      </c>
      <c r="ED5" s="36" t="s">
        <v>102</v>
      </c>
      <c r="EE5" s="36" t="s">
        <v>97</v>
      </c>
      <c r="EF5" s="36" t="s">
        <v>40</v>
      </c>
      <c r="EG5" s="36" t="s">
        <v>98</v>
      </c>
      <c r="EH5" s="36" t="s">
        <v>99</v>
      </c>
      <c r="EI5" s="36" t="s">
        <v>100</v>
      </c>
      <c r="EJ5" s="36" t="s">
        <v>101</v>
      </c>
      <c r="EK5" s="36" t="s">
        <v>103</v>
      </c>
      <c r="EL5" s="36" t="s">
        <v>104</v>
      </c>
      <c r="EM5" s="36" t="s">
        <v>105</v>
      </c>
      <c r="EN5" s="36" t="s">
        <v>106</v>
      </c>
      <c r="EO5" s="36" t="s">
        <v>102</v>
      </c>
    </row>
    <row r="6" spans="1:148" s="27" customFormat="1" x14ac:dyDescent="0.15">
      <c r="A6" s="28" t="s">
        <v>107</v>
      </c>
      <c r="B6" s="33">
        <f t="shared" ref="B6:X6" si="1">B7</f>
        <v>2017</v>
      </c>
      <c r="C6" s="33">
        <f t="shared" si="1"/>
        <v>232211</v>
      </c>
      <c r="D6" s="33">
        <f t="shared" si="1"/>
        <v>46</v>
      </c>
      <c r="E6" s="33">
        <f t="shared" si="1"/>
        <v>17</v>
      </c>
      <c r="F6" s="33">
        <f t="shared" si="1"/>
        <v>1</v>
      </c>
      <c r="G6" s="33">
        <f t="shared" si="1"/>
        <v>0</v>
      </c>
      <c r="H6" s="33" t="str">
        <f t="shared" si="1"/>
        <v>愛知県　新城市</v>
      </c>
      <c r="I6" s="33" t="str">
        <f t="shared" si="1"/>
        <v>法適用</v>
      </c>
      <c r="J6" s="33" t="str">
        <f t="shared" si="1"/>
        <v>下水道事業</v>
      </c>
      <c r="K6" s="33" t="str">
        <f t="shared" si="1"/>
        <v>公共下水道</v>
      </c>
      <c r="L6" s="33" t="str">
        <f t="shared" si="1"/>
        <v>Cc2</v>
      </c>
      <c r="M6" s="33" t="str">
        <f t="shared" si="1"/>
        <v>非設置</v>
      </c>
      <c r="N6" s="37" t="str">
        <f t="shared" si="1"/>
        <v>-</v>
      </c>
      <c r="O6" s="37">
        <f t="shared" si="1"/>
        <v>49.81</v>
      </c>
      <c r="P6" s="37">
        <f t="shared" si="1"/>
        <v>35.33</v>
      </c>
      <c r="Q6" s="37">
        <f t="shared" si="1"/>
        <v>102.06</v>
      </c>
      <c r="R6" s="37">
        <f t="shared" si="1"/>
        <v>2592</v>
      </c>
      <c r="S6" s="37">
        <f t="shared" si="1"/>
        <v>47354</v>
      </c>
      <c r="T6" s="37">
        <f t="shared" si="1"/>
        <v>499.23</v>
      </c>
      <c r="U6" s="37">
        <f t="shared" si="1"/>
        <v>94.85</v>
      </c>
      <c r="V6" s="37">
        <f t="shared" si="1"/>
        <v>16637</v>
      </c>
      <c r="W6" s="37">
        <f t="shared" si="1"/>
        <v>4.3</v>
      </c>
      <c r="X6" s="37">
        <f t="shared" si="1"/>
        <v>3869.07</v>
      </c>
      <c r="Y6" s="41" t="str">
        <f t="shared" ref="Y6:AH6" si="2">IF(Y7="",NA(),Y7)</f>
        <v>-</v>
      </c>
      <c r="Z6" s="41" t="str">
        <f t="shared" si="2"/>
        <v>-</v>
      </c>
      <c r="AA6" s="41" t="str">
        <f t="shared" si="2"/>
        <v>-</v>
      </c>
      <c r="AB6" s="41">
        <f t="shared" si="2"/>
        <v>95.96</v>
      </c>
      <c r="AC6" s="41">
        <f t="shared" si="2"/>
        <v>95.64</v>
      </c>
      <c r="AD6" s="41" t="str">
        <f t="shared" si="2"/>
        <v>-</v>
      </c>
      <c r="AE6" s="41" t="str">
        <f t="shared" si="2"/>
        <v>-</v>
      </c>
      <c r="AF6" s="41" t="str">
        <f t="shared" si="2"/>
        <v>-</v>
      </c>
      <c r="AG6" s="41">
        <f t="shared" si="2"/>
        <v>106.85</v>
      </c>
      <c r="AH6" s="41">
        <f t="shared" si="2"/>
        <v>108.11</v>
      </c>
      <c r="AI6" s="37" t="str">
        <f>IF(AI7="","",IF(AI7="-","【-】","【"&amp;SUBSTITUTE(TEXT(AI7,"#,##0.00"),"-","△")&amp;"】"))</f>
        <v>【108.80】</v>
      </c>
      <c r="AJ6" s="41" t="str">
        <f t="shared" ref="AJ6:AS6" si="3">IF(AJ7="",NA(),AJ7)</f>
        <v>-</v>
      </c>
      <c r="AK6" s="41" t="str">
        <f t="shared" si="3"/>
        <v>-</v>
      </c>
      <c r="AL6" s="41" t="str">
        <f t="shared" si="3"/>
        <v>-</v>
      </c>
      <c r="AM6" s="41">
        <f t="shared" si="3"/>
        <v>11.37</v>
      </c>
      <c r="AN6" s="41">
        <f t="shared" si="3"/>
        <v>21.86</v>
      </c>
      <c r="AO6" s="41" t="str">
        <f t="shared" si="3"/>
        <v>-</v>
      </c>
      <c r="AP6" s="41" t="str">
        <f t="shared" si="3"/>
        <v>-</v>
      </c>
      <c r="AQ6" s="41" t="str">
        <f t="shared" si="3"/>
        <v>-</v>
      </c>
      <c r="AR6" s="41">
        <f t="shared" si="3"/>
        <v>92.92</v>
      </c>
      <c r="AS6" s="41">
        <f t="shared" si="3"/>
        <v>86.54</v>
      </c>
      <c r="AT6" s="37" t="str">
        <f>IF(AT7="","",IF(AT7="-","【-】","【"&amp;SUBSTITUTE(TEXT(AT7,"#,##0.00"),"-","△")&amp;"】"))</f>
        <v>【4.27】</v>
      </c>
      <c r="AU6" s="41" t="str">
        <f t="shared" ref="AU6:BD6" si="4">IF(AU7="",NA(),AU7)</f>
        <v>-</v>
      </c>
      <c r="AV6" s="41" t="str">
        <f t="shared" si="4"/>
        <v>-</v>
      </c>
      <c r="AW6" s="41" t="str">
        <f t="shared" si="4"/>
        <v>-</v>
      </c>
      <c r="AX6" s="41">
        <f t="shared" si="4"/>
        <v>31.5</v>
      </c>
      <c r="AY6" s="41">
        <f t="shared" si="4"/>
        <v>44.22</v>
      </c>
      <c r="AZ6" s="41" t="str">
        <f t="shared" si="4"/>
        <v>-</v>
      </c>
      <c r="BA6" s="41" t="str">
        <f t="shared" si="4"/>
        <v>-</v>
      </c>
      <c r="BB6" s="41" t="str">
        <f t="shared" si="4"/>
        <v>-</v>
      </c>
      <c r="BC6" s="41">
        <f t="shared" si="4"/>
        <v>50.66</v>
      </c>
      <c r="BD6" s="41">
        <f t="shared" si="4"/>
        <v>62.25</v>
      </c>
      <c r="BE6" s="37" t="str">
        <f>IF(BE7="","",IF(BE7="-","【-】","【"&amp;SUBSTITUTE(TEXT(BE7,"#,##0.00"),"-","△")&amp;"】"))</f>
        <v>【66.41】</v>
      </c>
      <c r="BF6" s="41" t="str">
        <f t="shared" ref="BF6:BO6" si="5">IF(BF7="",NA(),BF7)</f>
        <v>-</v>
      </c>
      <c r="BG6" s="41" t="str">
        <f t="shared" si="5"/>
        <v>-</v>
      </c>
      <c r="BH6" s="41" t="str">
        <f t="shared" si="5"/>
        <v>-</v>
      </c>
      <c r="BI6" s="41">
        <f t="shared" si="5"/>
        <v>2159.6</v>
      </c>
      <c r="BJ6" s="41">
        <f t="shared" si="5"/>
        <v>2084.87</v>
      </c>
      <c r="BK6" s="41" t="str">
        <f t="shared" si="5"/>
        <v>-</v>
      </c>
      <c r="BL6" s="41" t="str">
        <f t="shared" si="5"/>
        <v>-</v>
      </c>
      <c r="BM6" s="41" t="str">
        <f t="shared" si="5"/>
        <v>-</v>
      </c>
      <c r="BN6" s="41">
        <f t="shared" si="5"/>
        <v>1111.31</v>
      </c>
      <c r="BO6" s="41">
        <f t="shared" si="5"/>
        <v>966.33</v>
      </c>
      <c r="BP6" s="37" t="str">
        <f>IF(BP7="","",IF(BP7="-","【-】","【"&amp;SUBSTITUTE(TEXT(BP7,"#,##0.00"),"-","△")&amp;"】"))</f>
        <v>【707.33】</v>
      </c>
      <c r="BQ6" s="41" t="str">
        <f t="shared" ref="BQ6:BZ6" si="6">IF(BQ7="",NA(),BQ7)</f>
        <v>-</v>
      </c>
      <c r="BR6" s="41" t="str">
        <f t="shared" si="6"/>
        <v>-</v>
      </c>
      <c r="BS6" s="41" t="str">
        <f t="shared" si="6"/>
        <v>-</v>
      </c>
      <c r="BT6" s="41">
        <f t="shared" si="6"/>
        <v>90.81</v>
      </c>
      <c r="BU6" s="41">
        <f t="shared" si="6"/>
        <v>83.32</v>
      </c>
      <c r="BV6" s="41" t="str">
        <f t="shared" si="6"/>
        <v>-</v>
      </c>
      <c r="BW6" s="41" t="str">
        <f t="shared" si="6"/>
        <v>-</v>
      </c>
      <c r="BX6" s="41" t="str">
        <f t="shared" si="6"/>
        <v>-</v>
      </c>
      <c r="BY6" s="41">
        <f t="shared" si="6"/>
        <v>75.540000000000006</v>
      </c>
      <c r="BZ6" s="41">
        <f t="shared" si="6"/>
        <v>81.739999999999995</v>
      </c>
      <c r="CA6" s="37" t="str">
        <f>IF(CA7="","",IF(CA7="-","【-】","【"&amp;SUBSTITUTE(TEXT(CA7,"#,##0.00"),"-","△")&amp;"】"))</f>
        <v>【101.26】</v>
      </c>
      <c r="CB6" s="41" t="str">
        <f t="shared" ref="CB6:CK6" si="7">IF(CB7="",NA(),CB7)</f>
        <v>-</v>
      </c>
      <c r="CC6" s="41" t="str">
        <f t="shared" si="7"/>
        <v>-</v>
      </c>
      <c r="CD6" s="41" t="str">
        <f t="shared" si="7"/>
        <v>-</v>
      </c>
      <c r="CE6" s="41">
        <f t="shared" si="7"/>
        <v>158.62</v>
      </c>
      <c r="CF6" s="41">
        <f t="shared" si="7"/>
        <v>172.38</v>
      </c>
      <c r="CG6" s="41" t="str">
        <f t="shared" si="7"/>
        <v>-</v>
      </c>
      <c r="CH6" s="41" t="str">
        <f t="shared" si="7"/>
        <v>-</v>
      </c>
      <c r="CI6" s="41" t="str">
        <f t="shared" si="7"/>
        <v>-</v>
      </c>
      <c r="CJ6" s="41">
        <f t="shared" si="7"/>
        <v>207.96</v>
      </c>
      <c r="CK6" s="41">
        <f t="shared" si="7"/>
        <v>194.31</v>
      </c>
      <c r="CL6" s="37" t="str">
        <f>IF(CL7="","",IF(CL7="-","【-】","【"&amp;SUBSTITUTE(TEXT(CL7,"#,##0.00"),"-","△")&amp;"】"))</f>
        <v>【136.39】</v>
      </c>
      <c r="CM6" s="41" t="str">
        <f t="shared" ref="CM6:CV6" si="8">IF(CM7="",NA(),CM7)</f>
        <v>-</v>
      </c>
      <c r="CN6" s="41" t="str">
        <f t="shared" si="8"/>
        <v>-</v>
      </c>
      <c r="CO6" s="41" t="str">
        <f t="shared" si="8"/>
        <v>-</v>
      </c>
      <c r="CP6" s="41" t="str">
        <f t="shared" si="8"/>
        <v>-</v>
      </c>
      <c r="CQ6" s="41" t="str">
        <f t="shared" si="8"/>
        <v>-</v>
      </c>
      <c r="CR6" s="41" t="str">
        <f t="shared" si="8"/>
        <v>-</v>
      </c>
      <c r="CS6" s="41" t="str">
        <f t="shared" si="8"/>
        <v>-</v>
      </c>
      <c r="CT6" s="41" t="str">
        <f t="shared" si="8"/>
        <v>-</v>
      </c>
      <c r="CU6" s="41">
        <f t="shared" si="8"/>
        <v>53.51</v>
      </c>
      <c r="CV6" s="41">
        <f t="shared" si="8"/>
        <v>53.5</v>
      </c>
      <c r="CW6" s="37" t="str">
        <f>IF(CW7="","",IF(CW7="-","【-】","【"&amp;SUBSTITUTE(TEXT(CW7,"#,##0.00"),"-","△")&amp;"】"))</f>
        <v>【60.13】</v>
      </c>
      <c r="CX6" s="41" t="str">
        <f t="shared" ref="CX6:DG6" si="9">IF(CX7="",NA(),CX7)</f>
        <v>-</v>
      </c>
      <c r="CY6" s="41" t="str">
        <f t="shared" si="9"/>
        <v>-</v>
      </c>
      <c r="CZ6" s="41" t="str">
        <f t="shared" si="9"/>
        <v>-</v>
      </c>
      <c r="DA6" s="41">
        <f t="shared" si="9"/>
        <v>89.41</v>
      </c>
      <c r="DB6" s="41">
        <f t="shared" si="9"/>
        <v>86.43</v>
      </c>
      <c r="DC6" s="41" t="str">
        <f t="shared" si="9"/>
        <v>-</v>
      </c>
      <c r="DD6" s="41" t="str">
        <f t="shared" si="9"/>
        <v>-</v>
      </c>
      <c r="DE6" s="41" t="str">
        <f t="shared" si="9"/>
        <v>-</v>
      </c>
      <c r="DF6" s="41">
        <f t="shared" si="9"/>
        <v>83.91</v>
      </c>
      <c r="DG6" s="41">
        <f t="shared" si="9"/>
        <v>83.51</v>
      </c>
      <c r="DH6" s="37" t="str">
        <f>IF(DH7="","",IF(DH7="-","【-】","【"&amp;SUBSTITUTE(TEXT(DH7,"#,##0.00"),"-","△")&amp;"】"))</f>
        <v>【95.06】</v>
      </c>
      <c r="DI6" s="41" t="str">
        <f t="shared" ref="DI6:DR6" si="10">IF(DI7="",NA(),DI7)</f>
        <v>-</v>
      </c>
      <c r="DJ6" s="41" t="str">
        <f t="shared" si="10"/>
        <v>-</v>
      </c>
      <c r="DK6" s="41" t="str">
        <f t="shared" si="10"/>
        <v>-</v>
      </c>
      <c r="DL6" s="41">
        <f t="shared" si="10"/>
        <v>2.96</v>
      </c>
      <c r="DM6" s="41">
        <f t="shared" si="10"/>
        <v>5.86</v>
      </c>
      <c r="DN6" s="41" t="str">
        <f t="shared" si="10"/>
        <v>-</v>
      </c>
      <c r="DO6" s="41" t="str">
        <f t="shared" si="10"/>
        <v>-</v>
      </c>
      <c r="DP6" s="41" t="str">
        <f t="shared" si="10"/>
        <v>-</v>
      </c>
      <c r="DQ6" s="41">
        <f t="shared" si="10"/>
        <v>21.09</v>
      </c>
      <c r="DR6" s="41">
        <f t="shared" si="10"/>
        <v>21.16</v>
      </c>
      <c r="DS6" s="37" t="str">
        <f>IF(DS7="","",IF(DS7="-","【-】","【"&amp;SUBSTITUTE(TEXT(DS7,"#,##0.00"),"-","△")&amp;"】"))</f>
        <v>【38.13】</v>
      </c>
      <c r="DT6" s="41" t="str">
        <f t="shared" ref="DT6:EC6" si="11">IF(DT7="",NA(),DT7)</f>
        <v>-</v>
      </c>
      <c r="DU6" s="41" t="str">
        <f t="shared" si="11"/>
        <v>-</v>
      </c>
      <c r="DV6" s="41" t="str">
        <f t="shared" si="11"/>
        <v>-</v>
      </c>
      <c r="DW6" s="37">
        <f t="shared" si="11"/>
        <v>0</v>
      </c>
      <c r="DX6" s="37">
        <f t="shared" si="11"/>
        <v>0</v>
      </c>
      <c r="DY6" s="41" t="str">
        <f t="shared" si="11"/>
        <v>-</v>
      </c>
      <c r="DZ6" s="41" t="str">
        <f t="shared" si="11"/>
        <v>-</v>
      </c>
      <c r="EA6" s="41" t="str">
        <f t="shared" si="11"/>
        <v>-</v>
      </c>
      <c r="EB6" s="37">
        <f t="shared" si="11"/>
        <v>0</v>
      </c>
      <c r="EC6" s="37">
        <f t="shared" si="11"/>
        <v>0</v>
      </c>
      <c r="ED6" s="37" t="str">
        <f>IF(ED7="","",IF(ED7="-","【-】","【"&amp;SUBSTITUTE(TEXT(ED7,"#,##0.00"),"-","△")&amp;"】"))</f>
        <v>【5.37】</v>
      </c>
      <c r="EE6" s="41" t="str">
        <f t="shared" ref="EE6:EN6" si="12">IF(EE7="",NA(),EE7)</f>
        <v>-</v>
      </c>
      <c r="EF6" s="41" t="str">
        <f t="shared" si="12"/>
        <v>-</v>
      </c>
      <c r="EG6" s="41" t="str">
        <f t="shared" si="12"/>
        <v>-</v>
      </c>
      <c r="EH6" s="37">
        <f t="shared" si="12"/>
        <v>0</v>
      </c>
      <c r="EI6" s="37">
        <f t="shared" si="12"/>
        <v>0</v>
      </c>
      <c r="EJ6" s="41" t="str">
        <f t="shared" si="12"/>
        <v>-</v>
      </c>
      <c r="EK6" s="41" t="str">
        <f t="shared" si="12"/>
        <v>-</v>
      </c>
      <c r="EL6" s="41" t="str">
        <f t="shared" si="12"/>
        <v>-</v>
      </c>
      <c r="EM6" s="41">
        <f t="shared" si="12"/>
        <v>0.15</v>
      </c>
      <c r="EN6" s="41">
        <f t="shared" si="12"/>
        <v>0.16</v>
      </c>
      <c r="EO6" s="37" t="str">
        <f>IF(EO7="","",IF(EO7="-","【-】","【"&amp;SUBSTITUTE(TEXT(EO7,"#,##0.00"),"-","△")&amp;"】"))</f>
        <v>【0.23】</v>
      </c>
    </row>
    <row r="7" spans="1:148" s="27" customFormat="1" x14ac:dyDescent="0.15">
      <c r="A7" s="28"/>
      <c r="B7" s="34">
        <v>2017</v>
      </c>
      <c r="C7" s="34">
        <v>232211</v>
      </c>
      <c r="D7" s="34">
        <v>46</v>
      </c>
      <c r="E7" s="34">
        <v>17</v>
      </c>
      <c r="F7" s="34">
        <v>1</v>
      </c>
      <c r="G7" s="34">
        <v>0</v>
      </c>
      <c r="H7" s="34" t="s">
        <v>32</v>
      </c>
      <c r="I7" s="34" t="s">
        <v>108</v>
      </c>
      <c r="J7" s="34" t="s">
        <v>109</v>
      </c>
      <c r="K7" s="34" t="s">
        <v>110</v>
      </c>
      <c r="L7" s="34" t="s">
        <v>111</v>
      </c>
      <c r="M7" s="34" t="s">
        <v>112</v>
      </c>
      <c r="N7" s="38" t="s">
        <v>113</v>
      </c>
      <c r="O7" s="38">
        <v>49.81</v>
      </c>
      <c r="P7" s="38">
        <v>35.33</v>
      </c>
      <c r="Q7" s="38">
        <v>102.06</v>
      </c>
      <c r="R7" s="38">
        <v>2592</v>
      </c>
      <c r="S7" s="38">
        <v>47354</v>
      </c>
      <c r="T7" s="38">
        <v>499.23</v>
      </c>
      <c r="U7" s="38">
        <v>94.85</v>
      </c>
      <c r="V7" s="38">
        <v>16637</v>
      </c>
      <c r="W7" s="38">
        <v>4.3</v>
      </c>
      <c r="X7" s="38">
        <v>3869.07</v>
      </c>
      <c r="Y7" s="38" t="s">
        <v>113</v>
      </c>
      <c r="Z7" s="38" t="s">
        <v>113</v>
      </c>
      <c r="AA7" s="38" t="s">
        <v>113</v>
      </c>
      <c r="AB7" s="38">
        <v>95.96</v>
      </c>
      <c r="AC7" s="38">
        <v>95.64</v>
      </c>
      <c r="AD7" s="38" t="s">
        <v>113</v>
      </c>
      <c r="AE7" s="38" t="s">
        <v>113</v>
      </c>
      <c r="AF7" s="38" t="s">
        <v>113</v>
      </c>
      <c r="AG7" s="38">
        <v>106.85</v>
      </c>
      <c r="AH7" s="38">
        <v>108.11</v>
      </c>
      <c r="AI7" s="38">
        <v>108.8</v>
      </c>
      <c r="AJ7" s="38" t="s">
        <v>113</v>
      </c>
      <c r="AK7" s="38" t="s">
        <v>113</v>
      </c>
      <c r="AL7" s="38" t="s">
        <v>113</v>
      </c>
      <c r="AM7" s="38">
        <v>11.37</v>
      </c>
      <c r="AN7" s="38">
        <v>21.86</v>
      </c>
      <c r="AO7" s="38" t="s">
        <v>113</v>
      </c>
      <c r="AP7" s="38" t="s">
        <v>113</v>
      </c>
      <c r="AQ7" s="38" t="s">
        <v>113</v>
      </c>
      <c r="AR7" s="38">
        <v>92.92</v>
      </c>
      <c r="AS7" s="38">
        <v>86.54</v>
      </c>
      <c r="AT7" s="38">
        <v>4.2699999999999996</v>
      </c>
      <c r="AU7" s="38" t="s">
        <v>113</v>
      </c>
      <c r="AV7" s="38" t="s">
        <v>113</v>
      </c>
      <c r="AW7" s="38" t="s">
        <v>113</v>
      </c>
      <c r="AX7" s="38">
        <v>31.5</v>
      </c>
      <c r="AY7" s="38">
        <v>44.22</v>
      </c>
      <c r="AZ7" s="38" t="s">
        <v>113</v>
      </c>
      <c r="BA7" s="38" t="s">
        <v>113</v>
      </c>
      <c r="BB7" s="38" t="s">
        <v>113</v>
      </c>
      <c r="BC7" s="38">
        <v>50.66</v>
      </c>
      <c r="BD7" s="38">
        <v>62.25</v>
      </c>
      <c r="BE7" s="38">
        <v>66.41</v>
      </c>
      <c r="BF7" s="38" t="s">
        <v>113</v>
      </c>
      <c r="BG7" s="38" t="s">
        <v>113</v>
      </c>
      <c r="BH7" s="38" t="s">
        <v>113</v>
      </c>
      <c r="BI7" s="38">
        <v>2159.6</v>
      </c>
      <c r="BJ7" s="38">
        <v>2084.87</v>
      </c>
      <c r="BK7" s="38" t="s">
        <v>113</v>
      </c>
      <c r="BL7" s="38" t="s">
        <v>113</v>
      </c>
      <c r="BM7" s="38" t="s">
        <v>113</v>
      </c>
      <c r="BN7" s="38">
        <v>1111.31</v>
      </c>
      <c r="BO7" s="38">
        <v>966.33</v>
      </c>
      <c r="BP7" s="38">
        <v>707.33</v>
      </c>
      <c r="BQ7" s="38" t="s">
        <v>113</v>
      </c>
      <c r="BR7" s="38" t="s">
        <v>113</v>
      </c>
      <c r="BS7" s="38" t="s">
        <v>113</v>
      </c>
      <c r="BT7" s="38">
        <v>90.81</v>
      </c>
      <c r="BU7" s="38">
        <v>83.32</v>
      </c>
      <c r="BV7" s="38" t="s">
        <v>113</v>
      </c>
      <c r="BW7" s="38" t="s">
        <v>113</v>
      </c>
      <c r="BX7" s="38" t="s">
        <v>113</v>
      </c>
      <c r="BY7" s="38">
        <v>75.540000000000006</v>
      </c>
      <c r="BZ7" s="38">
        <v>81.739999999999995</v>
      </c>
      <c r="CA7" s="38">
        <v>101.26</v>
      </c>
      <c r="CB7" s="38" t="s">
        <v>113</v>
      </c>
      <c r="CC7" s="38" t="s">
        <v>113</v>
      </c>
      <c r="CD7" s="38" t="s">
        <v>113</v>
      </c>
      <c r="CE7" s="38">
        <v>158.62</v>
      </c>
      <c r="CF7" s="38">
        <v>172.38</v>
      </c>
      <c r="CG7" s="38" t="s">
        <v>113</v>
      </c>
      <c r="CH7" s="38" t="s">
        <v>113</v>
      </c>
      <c r="CI7" s="38" t="s">
        <v>113</v>
      </c>
      <c r="CJ7" s="38">
        <v>207.96</v>
      </c>
      <c r="CK7" s="38">
        <v>194.31</v>
      </c>
      <c r="CL7" s="38">
        <v>136.38999999999999</v>
      </c>
      <c r="CM7" s="38" t="s">
        <v>113</v>
      </c>
      <c r="CN7" s="38" t="s">
        <v>113</v>
      </c>
      <c r="CO7" s="38" t="s">
        <v>113</v>
      </c>
      <c r="CP7" s="38" t="s">
        <v>113</v>
      </c>
      <c r="CQ7" s="38" t="s">
        <v>113</v>
      </c>
      <c r="CR7" s="38" t="s">
        <v>113</v>
      </c>
      <c r="CS7" s="38" t="s">
        <v>113</v>
      </c>
      <c r="CT7" s="38" t="s">
        <v>113</v>
      </c>
      <c r="CU7" s="38">
        <v>53.51</v>
      </c>
      <c r="CV7" s="38">
        <v>53.5</v>
      </c>
      <c r="CW7" s="38">
        <v>60.13</v>
      </c>
      <c r="CX7" s="38" t="s">
        <v>113</v>
      </c>
      <c r="CY7" s="38" t="s">
        <v>113</v>
      </c>
      <c r="CZ7" s="38" t="s">
        <v>113</v>
      </c>
      <c r="DA7" s="38">
        <v>89.41</v>
      </c>
      <c r="DB7" s="38">
        <v>86.43</v>
      </c>
      <c r="DC7" s="38" t="s">
        <v>113</v>
      </c>
      <c r="DD7" s="38" t="s">
        <v>113</v>
      </c>
      <c r="DE7" s="38" t="s">
        <v>113</v>
      </c>
      <c r="DF7" s="38">
        <v>83.91</v>
      </c>
      <c r="DG7" s="38">
        <v>83.51</v>
      </c>
      <c r="DH7" s="38">
        <v>95.06</v>
      </c>
      <c r="DI7" s="38" t="s">
        <v>113</v>
      </c>
      <c r="DJ7" s="38" t="s">
        <v>113</v>
      </c>
      <c r="DK7" s="38" t="s">
        <v>113</v>
      </c>
      <c r="DL7" s="38">
        <v>2.96</v>
      </c>
      <c r="DM7" s="38">
        <v>5.86</v>
      </c>
      <c r="DN7" s="38" t="s">
        <v>113</v>
      </c>
      <c r="DO7" s="38" t="s">
        <v>113</v>
      </c>
      <c r="DP7" s="38" t="s">
        <v>113</v>
      </c>
      <c r="DQ7" s="38">
        <v>21.09</v>
      </c>
      <c r="DR7" s="38">
        <v>21.16</v>
      </c>
      <c r="DS7" s="38">
        <v>38.130000000000003</v>
      </c>
      <c r="DT7" s="38" t="s">
        <v>113</v>
      </c>
      <c r="DU7" s="38" t="s">
        <v>113</v>
      </c>
      <c r="DV7" s="38" t="s">
        <v>113</v>
      </c>
      <c r="DW7" s="38">
        <v>0</v>
      </c>
      <c r="DX7" s="38">
        <v>0</v>
      </c>
      <c r="DY7" s="38" t="s">
        <v>113</v>
      </c>
      <c r="DZ7" s="38" t="s">
        <v>113</v>
      </c>
      <c r="EA7" s="38" t="s">
        <v>113</v>
      </c>
      <c r="EB7" s="38">
        <v>0</v>
      </c>
      <c r="EC7" s="38">
        <v>0</v>
      </c>
      <c r="ED7" s="38">
        <v>5.37</v>
      </c>
      <c r="EE7" s="38" t="s">
        <v>113</v>
      </c>
      <c r="EF7" s="38" t="s">
        <v>113</v>
      </c>
      <c r="EG7" s="38" t="s">
        <v>113</v>
      </c>
      <c r="EH7" s="38">
        <v>0</v>
      </c>
      <c r="EI7" s="38">
        <v>0</v>
      </c>
      <c r="EJ7" s="38" t="s">
        <v>113</v>
      </c>
      <c r="EK7" s="38" t="s">
        <v>113</v>
      </c>
      <c r="EL7" s="38" t="s">
        <v>113</v>
      </c>
      <c r="EM7" s="38">
        <v>0.15</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29"/>
      <c r="B9" s="29" t="s">
        <v>114</v>
      </c>
      <c r="C9" s="29" t="s">
        <v>115</v>
      </c>
      <c r="D9" s="29" t="s">
        <v>116</v>
      </c>
      <c r="E9" s="29" t="s">
        <v>117</v>
      </c>
      <c r="F9" s="29"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29" t="s">
        <v>35</v>
      </c>
      <c r="B10" s="35">
        <f>DATEVALUE($B$6-4&amp;"年1月1日")</f>
        <v>41275</v>
      </c>
      <c r="C10" s="35">
        <f>DATEVALUE($B$6-3&amp;"年1月1日")</f>
        <v>41640</v>
      </c>
      <c r="D10" s="35">
        <f>DATEVALUE($B$6-2&amp;"年1月1日")</f>
        <v>42005</v>
      </c>
      <c r="E10" s="35">
        <f>DATEVALUE($B$6-1&amp;"年1月1日")</f>
        <v>42370</v>
      </c>
      <c r="F10" s="35">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2019-01-23T07:19:23Z</cp:lastPrinted>
  <dcterms:created xsi:type="dcterms:W3CDTF">2018-12-03T08:49:27Z</dcterms:created>
  <dcterms:modified xsi:type="dcterms:W3CDTF">2019-02-12T08:39:26Z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3.0.3.0</vt:lpwstr>
    </vt:vector>
  </property>
  <property fmtid="{DCFEDD21-7773-49B2-8022-6FC58DB5260B}" pid="3" name="LastSavedVersion">
    <vt:lpwstr>3.0.3.0</vt:lpwstr>
  </property>
  <property fmtid="{DCFEDD21-7773-49B2-8022-6FC58DB5260B}" pid="4" name="LastSavedDate">
    <vt:filetime>2019-01-21T05:43:26Z</vt:filetime>
  </property>
</Properties>
</file>