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※管理業務係\01下水管理係\001 調査もの(3年計経過後不要ファイルは破棄)\愛知県\H30\H31.1.25〆　公営企業に係る経営比較分析表（平成29年度決算）の分析等について（照会）\修正\"/>
    </mc:Choice>
  </mc:AlternateContent>
  <workbookProtection workbookAlgorithmName="SHA-512" workbookHashValue="2kawV27n7/pVWXJATBl/16MBA9oEG4x44OO6hzuVbfv1Pgt41IujUA2YygQzhJFzPJj7vvcHYsjGNjCNYRWXUw==" workbookSaltValue="qdVXWsWsxr+Cw/Puu1KIsg==" workbookSpinCount="100000" lockStructure="1"/>
  <bookViews>
    <workbookView xWindow="0" yWindow="0" windowWidth="20490" windowHeight="678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<sst xmlns="http://schemas.openxmlformats.org/spreadsheetml/2006/main" count="245" uniqueCount="127">
  <si>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</si>
  <si>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</si>
  <si>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</si>
  <si>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</si>
  <si>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</si>
  <si>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</si>
  <si>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</si>
  <si>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</si>
  <si>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</si>
  <si>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</si>
  <si>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</si>
  <si>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</si>
  <si>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</si>
  <si>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</si>
  <si>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</si>
  <si>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</si>
  <si>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</si>
  <si>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</si>
  <si>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</si>
  <si>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</si>
  <si>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</si>
  <si>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</si>
  <si>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</si>
  <si>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</si>
  <si>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</si>
  <si>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</si>
  <si>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</si>
  <si>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</si>
  <si>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</si>
  <si>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</si>
  <si>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</si>
  <si>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</si>
  <si>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</si>
  <si>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</si>
  <si>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</si>
  <si>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</si>
  <si>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</si>
  <si>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</si>
  <si>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</si>
  <si>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</si>
  <si>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</si>
  <si>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</si>
  <si>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</si>
  <si>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</si>
  <si>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</si>
  <si>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</si>
  <si>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</si>
  <si>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</si>
  <si>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</si>
  <si>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</si>
  <si>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</si>
  <si>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</si>
  <si>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</si>
  <si>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</si>
  <si>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</si>
  <si>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</si>
  <si>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</si>
  <si>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</si>
  <si>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</si>
  <si>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</si>
  <si>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</si>
  <si>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</si>
  <si>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</si>
  <si>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</si>
  <si>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</si>
  <si>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</si>
  <si>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</si>
  <si>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</si>
  <si>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</si>
  <si>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</si>
  <si>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</si>
  <si>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</si>
  <si>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</si>
  <si>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</si>
  <si>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</si>
  <si>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</si>
  <si>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</si>
  <si>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</si>
  <si>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</si>
  <si>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</si>
  <si>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</si>
  <si>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</si>
  <si>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</si>
  <si>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</si>
  <si>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</si>
  <si>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</si>
  <si>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</si>
  <si>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</si>
  <si>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</si>
  <si>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</si>
  <si>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</si>
  <si>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</si>
  <si>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</si>
  <si>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</si>
  <si>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</si>
  <si>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</si>
  <si>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</si>
  <si>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</si>
  <si>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</si>
  <si>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</si>
  <si>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</si>
  <si>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</si>
  <si>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</si>
  <si>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</si>
  <si>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</si>
  <si>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</si>
  <si>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</si>
  <si>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</si>
  <si>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</si>
  <si>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</si>
  <si>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</si>
  <si>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碧南市</t>
  </si>
  <si>
    <t>法非適用</t>
  </si>
  <si>
    <t>下水道事業</t>
  </si>
  <si>
    <t>公共下水道</t>
  </si>
  <si>
    <t>Bd2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</si>
  <si>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</si>
  <si>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</si>
  <si>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</si>
  <si>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</si>
  <si>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</si>
  <si>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</si>
  <si>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</si>
  <si>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</si>
  <si>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平成８年度の供用開始から２０年余りと未だ更新期を検討する必要はありませんが、経過年数の古い管から順を追ってカメラ調査等により点検し、現況の把握に努めています。</t>
    <phoneticPr fontId="4"/>
  </si>
  <si>
    <t>　当市では今後、未整備区域の整備ペースをアップし、整備区域の拡大を行っていくことを予定しており、それによる地方債償還金の増が予想される状況であります。今以上に接続促進を行い、水洗化率を向上させ、収益確保を図る必要があります。収支状況を明らかにするため平成３２年４月に法適化に移行するとともに、同年度に将来の見込みを踏まえた経営戦略を策定していきます。</t>
    <rPh sb="1" eb="3">
      <t>トウシ</t>
    </rPh>
    <rPh sb="5" eb="7">
      <t>コンゴ</t>
    </rPh>
    <rPh sb="8" eb="11">
      <t>ミセイビ</t>
    </rPh>
    <rPh sb="11" eb="13">
      <t>クイキ</t>
    </rPh>
    <rPh sb="14" eb="16">
      <t>セイビ</t>
    </rPh>
    <rPh sb="25" eb="27">
      <t>セイビ</t>
    </rPh>
    <rPh sb="27" eb="29">
      <t>クイキ</t>
    </rPh>
    <rPh sb="30" eb="32">
      <t>カクダイ</t>
    </rPh>
    <rPh sb="33" eb="34">
      <t>オコナ</t>
    </rPh>
    <rPh sb="41" eb="43">
      <t>ヨテイ</t>
    </rPh>
    <rPh sb="53" eb="56">
      <t>チホウサイ</t>
    </rPh>
    <rPh sb="56" eb="58">
      <t>ショウカン</t>
    </rPh>
    <rPh sb="58" eb="59">
      <t>キン</t>
    </rPh>
    <rPh sb="60" eb="61">
      <t>ゾウ</t>
    </rPh>
    <rPh sb="62" eb="64">
      <t>ヨソウ</t>
    </rPh>
    <rPh sb="67" eb="69">
      <t>ジョウキョウ</t>
    </rPh>
    <rPh sb="75" eb="78">
      <t>イマイジョウ</t>
    </rPh>
    <rPh sb="79" eb="81">
      <t>セツゾク</t>
    </rPh>
    <rPh sb="81" eb="83">
      <t>ソクシン</t>
    </rPh>
    <rPh sb="84" eb="85">
      <t>オコナ</t>
    </rPh>
    <rPh sb="87" eb="90">
      <t>スイセンカ</t>
    </rPh>
    <rPh sb="90" eb="91">
      <t>リツ</t>
    </rPh>
    <rPh sb="92" eb="94">
      <t>コウジョウ</t>
    </rPh>
    <rPh sb="97" eb="99">
      <t>シュウエキ</t>
    </rPh>
    <rPh sb="99" eb="101">
      <t>カクホ</t>
    </rPh>
    <rPh sb="102" eb="103">
      <t>ハカ</t>
    </rPh>
    <rPh sb="104" eb="106">
      <t>ヒツヨウ</t>
    </rPh>
    <rPh sb="112" eb="114">
      <t>シュウシ</t>
    </rPh>
    <rPh sb="114" eb="116">
      <t>ジョウキョウ</t>
    </rPh>
    <rPh sb="117" eb="118">
      <t>アキ</t>
    </rPh>
    <rPh sb="125" eb="127">
      <t>ヘイセイ</t>
    </rPh>
    <rPh sb="129" eb="130">
      <t>ネン</t>
    </rPh>
    <rPh sb="131" eb="132">
      <t>ツキ</t>
    </rPh>
    <rPh sb="133" eb="134">
      <t>ホウ</t>
    </rPh>
    <rPh sb="134" eb="135">
      <t>テキ</t>
    </rPh>
    <rPh sb="135" eb="136">
      <t>カ</t>
    </rPh>
    <rPh sb="137" eb="139">
      <t>イコウ</t>
    </rPh>
    <rPh sb="146" eb="148">
      <t>ドウネン</t>
    </rPh>
    <rPh sb="148" eb="149">
      <t>ド</t>
    </rPh>
    <rPh sb="150" eb="152">
      <t>ショウライ</t>
    </rPh>
    <rPh sb="153" eb="155">
      <t>ミコ</t>
    </rPh>
    <rPh sb="157" eb="158">
      <t>フ</t>
    </rPh>
    <rPh sb="161" eb="163">
      <t>ケイエイ</t>
    </rPh>
    <rPh sb="163" eb="165">
      <t>センリャク</t>
    </rPh>
    <rPh sb="166" eb="168">
      <t>サクテイ</t>
    </rPh>
    <phoneticPr fontId="4"/>
  </si>
  <si>
    <t>　①収益的収支比率が下がっていますが、平成２９年度は、消費税が大きく納付となるとともに現在の企業債償還金のピークが平成３３年度となっており、年々償還額が増えていることが大きな要因です。供用開始面積の拡大に伴い、接続促進に努めているものの水洗化率が下がっています。臨戸訪問による接続促進を強化することにより、収益を確保し、①収益的収支比率、⑧水洗化率及び⑤経費回収率の向上を目指します。
　④企業債残高対象事業規模比率が平均値を下回っていますが、今後、未整備地区の整備のペースを上げていくため、増加していくことが予想されますが、適正な投資を行ってまいります。
　⑥汚水処理原価については、経費削減に努め、今以上の費用の効率性を目指します。</t>
    <rPh sb="2" eb="5">
      <t>シュウエキテキ</t>
    </rPh>
    <rPh sb="5" eb="7">
      <t>シュウシ</t>
    </rPh>
    <rPh sb="7" eb="9">
      <t>ヒリツ</t>
    </rPh>
    <rPh sb="10" eb="11">
      <t>サ</t>
    </rPh>
    <rPh sb="19" eb="21">
      <t>ヘイセイ</t>
    </rPh>
    <rPh sb="23" eb="25">
      <t>ネンド</t>
    </rPh>
    <rPh sb="27" eb="30">
      <t>ショウヒゼイ</t>
    </rPh>
    <rPh sb="31" eb="32">
      <t>オオ</t>
    </rPh>
    <rPh sb="34" eb="36">
      <t>ノウフ</t>
    </rPh>
    <rPh sb="43" eb="45">
      <t>ゲンザイ</t>
    </rPh>
    <rPh sb="46" eb="48">
      <t>キギョウ</t>
    </rPh>
    <rPh sb="48" eb="49">
      <t>サイ</t>
    </rPh>
    <rPh sb="49" eb="52">
      <t>ショウカンキン</t>
    </rPh>
    <rPh sb="57" eb="59">
      <t>ヘイセイ</t>
    </rPh>
    <rPh sb="61" eb="63">
      <t>ネンド</t>
    </rPh>
    <rPh sb="70" eb="72">
      <t>ネンネン</t>
    </rPh>
    <rPh sb="72" eb="74">
      <t>ショウカン</t>
    </rPh>
    <rPh sb="74" eb="75">
      <t>ガク</t>
    </rPh>
    <rPh sb="76" eb="77">
      <t>フ</t>
    </rPh>
    <rPh sb="84" eb="85">
      <t>オオ</t>
    </rPh>
    <rPh sb="87" eb="89">
      <t>ヨウイン</t>
    </rPh>
    <rPh sb="92" eb="94">
      <t>キョウヨウ</t>
    </rPh>
    <rPh sb="94" eb="96">
      <t>カイシ</t>
    </rPh>
    <rPh sb="96" eb="98">
      <t>メンセキ</t>
    </rPh>
    <rPh sb="99" eb="101">
      <t>カクダイ</t>
    </rPh>
    <rPh sb="102" eb="103">
      <t>トモナ</t>
    </rPh>
    <rPh sb="105" eb="107">
      <t>セツゾク</t>
    </rPh>
    <rPh sb="107" eb="109">
      <t>ソクシン</t>
    </rPh>
    <rPh sb="110" eb="111">
      <t>ツト</t>
    </rPh>
    <rPh sb="118" eb="121">
      <t>スイセンカ</t>
    </rPh>
    <rPh sb="121" eb="122">
      <t>リツ</t>
    </rPh>
    <rPh sb="123" eb="124">
      <t>サ</t>
    </rPh>
    <rPh sb="138" eb="140">
      <t>セツゾク</t>
    </rPh>
    <rPh sb="140" eb="142">
      <t>ソクシン</t>
    </rPh>
    <rPh sb="143" eb="145">
      <t>キョウカ</t>
    </rPh>
    <rPh sb="153" eb="155">
      <t>シュウエキ</t>
    </rPh>
    <rPh sb="156" eb="158">
      <t>カクホ</t>
    </rPh>
    <rPh sb="161" eb="164">
      <t>シュウエキテキ</t>
    </rPh>
    <rPh sb="164" eb="166">
      <t>シュウシ</t>
    </rPh>
    <rPh sb="166" eb="168">
      <t>ヒリツ</t>
    </rPh>
    <rPh sb="170" eb="173">
      <t>スイセンカ</t>
    </rPh>
    <rPh sb="173" eb="174">
      <t>リツ</t>
    </rPh>
    <rPh sb="174" eb="175">
      <t>オヨ</t>
    </rPh>
    <rPh sb="177" eb="179">
      <t>ケイヒ</t>
    </rPh>
    <rPh sb="179" eb="181">
      <t>カイシュウ</t>
    </rPh>
    <rPh sb="181" eb="182">
      <t>リツ</t>
    </rPh>
    <rPh sb="183" eb="185">
      <t>コウジョウ</t>
    </rPh>
    <rPh sb="186" eb="188">
      <t>メザ</t>
    </rPh>
    <rPh sb="195" eb="197">
      <t>キギョウ</t>
    </rPh>
    <rPh sb="197" eb="198">
      <t>サイ</t>
    </rPh>
    <rPh sb="198" eb="200">
      <t>ザンダカ</t>
    </rPh>
    <rPh sb="200" eb="202">
      <t>タイショウ</t>
    </rPh>
    <rPh sb="202" eb="204">
      <t>ジギョウ</t>
    </rPh>
    <rPh sb="204" eb="206">
      <t>キボ</t>
    </rPh>
    <rPh sb="206" eb="208">
      <t>ヒリツ</t>
    </rPh>
    <rPh sb="281" eb="283">
      <t>オスイ</t>
    </rPh>
    <rPh sb="283" eb="285">
      <t>ショリ</t>
    </rPh>
    <rPh sb="285" eb="287">
      <t>ゲンカ</t>
    </rPh>
    <rPh sb="293" eb="295">
      <t>ケイヒ</t>
    </rPh>
    <rPh sb="295" eb="297">
      <t>サクゲン</t>
    </rPh>
    <rPh sb="298" eb="299">
      <t>ツト</t>
    </rPh>
    <rPh sb="301" eb="304">
      <t>イマイジョウ</t>
    </rPh>
    <rPh sb="305" eb="307">
      <t>ヒヨウ</t>
    </rPh>
    <rPh sb="308" eb="311">
      <t>コウリツセイ</t>
    </rPh>
    <rPh sb="312" eb="314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</si>
</sst>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D2-4DF3-A8BE-F96B26A3A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03416"/>
        <c:axId val="38944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0.38</c:v>
                </c:pt>
                <c:pt idx="3">
                  <c:v>0.01</c:v>
                </c:pt>
                <c:pt idx="4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D2-4DF3-A8BE-F96B26A3A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503416"/>
        <c:axId val="389445088"/>
      </c:lineChart>
      <c:dateAx>
        <c:axId val="389503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445088"/>
        <c:crosses val="autoZero"/>
        <c:auto val="1"/>
        <c:lblOffset val="100"/>
        <c:baseTimeUnit val="years"/>
      </c:dateAx>
      <c:valAx>
        <c:axId val="38944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503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A-49EB-8AC0-5000951BE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220856"/>
        <c:axId val="39022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62.09</c:v>
                </c:pt>
                <c:pt idx="1">
                  <c:v>62.23</c:v>
                </c:pt>
                <c:pt idx="2">
                  <c:v>60</c:v>
                </c:pt>
                <c:pt idx="3">
                  <c:v>61.03</c:v>
                </c:pt>
                <c:pt idx="4">
                  <c:v>59.55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5A-49EB-8AC0-5000951BE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220856"/>
        <c:axId val="390221248"/>
      </c:lineChart>
      <c:dateAx>
        <c:axId val="390220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221248"/>
        <c:crosses val="autoZero"/>
        <c:auto val="1"/>
        <c:lblOffset val="100"/>
        <c:baseTimeUnit val="years"/>
      </c:dateAx>
      <c:valAx>
        <c:axId val="39022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220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80.48</c:v>
                </c:pt>
                <c:pt idx="1">
                  <c:v>81.37</c:v>
                </c:pt>
                <c:pt idx="2">
                  <c:v>82.21</c:v>
                </c:pt>
                <c:pt idx="3">
                  <c:v>82.85</c:v>
                </c:pt>
                <c:pt idx="4">
                  <c:v>82.2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AA-4424-95F6-1D063C71C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222424"/>
        <c:axId val="39022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86.88</c:v>
                </c:pt>
                <c:pt idx="1">
                  <c:v>86.56</c:v>
                </c:pt>
                <c:pt idx="2">
                  <c:v>86.78</c:v>
                </c:pt>
                <c:pt idx="3">
                  <c:v>86.83</c:v>
                </c:pt>
                <c:pt idx="4">
                  <c:v>87.14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AA-4424-95F6-1D063C71C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222424"/>
        <c:axId val="390222816"/>
      </c:lineChart>
      <c:dateAx>
        <c:axId val="390222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222816"/>
        <c:crosses val="autoZero"/>
        <c:auto val="1"/>
        <c:lblOffset val="100"/>
        <c:baseTimeUnit val="years"/>
      </c:dateAx>
      <c:valAx>
        <c:axId val="39022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222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99.19</c:v>
                </c:pt>
                <c:pt idx="1">
                  <c:v>100.2</c:v>
                </c:pt>
                <c:pt idx="2">
                  <c:v>94.73</c:v>
                </c:pt>
                <c:pt idx="3">
                  <c:v>96.97</c:v>
                </c:pt>
                <c:pt idx="4">
                  <c:v>92.13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1C-4AB7-BCC7-86564D817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49336"/>
        <c:axId val="38993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1C-4AB7-BCC7-86564D817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449336"/>
        <c:axId val="389938312"/>
      </c:lineChart>
      <c:dateAx>
        <c:axId val="389449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938312"/>
        <c:crosses val="autoZero"/>
        <c:auto val="1"/>
        <c:lblOffset val="100"/>
        <c:baseTimeUnit val="years"/>
      </c:dateAx>
      <c:valAx>
        <c:axId val="38993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449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C7-430C-A902-2205109D3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76288"/>
        <c:axId val="201376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C7-430C-A902-2205109D3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76288"/>
        <c:axId val="201376680"/>
      </c:lineChart>
      <c:dateAx>
        <c:axId val="20137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376680"/>
        <c:crosses val="autoZero"/>
        <c:auto val="1"/>
        <c:lblOffset val="100"/>
        <c:baseTimeUnit val="years"/>
      </c:dateAx>
      <c:valAx>
        <c:axId val="201376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37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F0-4421-87B8-34F8605BD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377856"/>
        <c:axId val="20137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F0-4421-87B8-34F8605BD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77856"/>
        <c:axId val="201378248"/>
      </c:lineChart>
      <c:dateAx>
        <c:axId val="20137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1378248"/>
        <c:crosses val="autoZero"/>
        <c:auto val="1"/>
        <c:lblOffset val="100"/>
        <c:baseTimeUnit val="years"/>
      </c:dateAx>
      <c:valAx>
        <c:axId val="201378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137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BB-41F2-911B-4FB7ECC3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49376"/>
        <c:axId val="390349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B-41F2-911B-4FB7ECC3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49376"/>
        <c:axId val="390349768"/>
      </c:lineChart>
      <c:dateAx>
        <c:axId val="39034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349768"/>
        <c:crosses val="autoZero"/>
        <c:auto val="1"/>
        <c:lblOffset val="100"/>
        <c:baseTimeUnit val="years"/>
      </c:dateAx>
      <c:valAx>
        <c:axId val="390349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34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B2-47AD-BFC9-C1F275A8A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91488"/>
        <c:axId val="390391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B2-47AD-BFC9-C1F275A8A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91488"/>
        <c:axId val="390391880"/>
      </c:lineChart>
      <c:dateAx>
        <c:axId val="39039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391880"/>
        <c:crosses val="autoZero"/>
        <c:auto val="1"/>
        <c:lblOffset val="100"/>
        <c:baseTimeUnit val="years"/>
      </c:dateAx>
      <c:valAx>
        <c:axId val="390391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39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217.57</c:v>
                </c:pt>
                <c:pt idx="1">
                  <c:v>160.87</c:v>
                </c:pt>
                <c:pt idx="2">
                  <c:v>296.11</c:v>
                </c:pt>
                <c:pt idx="3">
                  <c:v>489.31</c:v>
                </c:pt>
                <c:pt idx="4">
                  <c:v>346.7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12-4AD4-81FC-E3DA73D2A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48984"/>
        <c:axId val="39034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1115.1099999999999</c:v>
                </c:pt>
                <c:pt idx="1">
                  <c:v>1010.51</c:v>
                </c:pt>
                <c:pt idx="2">
                  <c:v>1031.56</c:v>
                </c:pt>
                <c:pt idx="3">
                  <c:v>1053.93</c:v>
                </c:pt>
                <c:pt idx="4">
                  <c:v>1046.25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12-4AD4-81FC-E3DA73D2A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48984"/>
        <c:axId val="390348592"/>
      </c:lineChart>
      <c:dateAx>
        <c:axId val="390348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348592"/>
        <c:crosses val="autoZero"/>
        <c:auto val="1"/>
        <c:lblOffset val="100"/>
        <c:baseTimeUnit val="years"/>
      </c:dateAx>
      <c:valAx>
        <c:axId val="39034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348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96.95</c:v>
                </c:pt>
                <c:pt idx="1">
                  <c:v>98.9</c:v>
                </c:pt>
                <c:pt idx="2">
                  <c:v>81.77</c:v>
                </c:pt>
                <c:pt idx="3">
                  <c:v>76.900000000000006</c:v>
                </c:pt>
                <c:pt idx="4">
                  <c:v>81.38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C9-44A5-8387-3C3B5CC8F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93056"/>
        <c:axId val="390393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79.540000000000006</c:v>
                </c:pt>
                <c:pt idx="1">
                  <c:v>83</c:v>
                </c:pt>
                <c:pt idx="2">
                  <c:v>84.32</c:v>
                </c:pt>
                <c:pt idx="3">
                  <c:v>85.23</c:v>
                </c:pt>
                <c:pt idx="4">
                  <c:v>88.37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C9-44A5-8387-3C3B5CC8F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93056"/>
        <c:axId val="390393448"/>
      </c:lineChart>
      <c:dateAx>
        <c:axId val="39039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393448"/>
        <c:crosses val="autoZero"/>
        <c:auto val="1"/>
        <c:lblOffset val="100"/>
        <c:baseTimeUnit val="years"/>
      </c:dateAx>
      <c:valAx>
        <c:axId val="390393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39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124.71</c:v>
                </c:pt>
                <c:pt idx="1">
                  <c:v>124.89</c:v>
                </c:pt>
                <c:pt idx="2">
                  <c:v>151.25</c:v>
                </c:pt>
                <c:pt idx="3">
                  <c:v>159.22999999999999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2D-45CA-B0BC-12D440D0F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91096"/>
        <c:axId val="39039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199.36</c:v>
                </c:pt>
                <c:pt idx="1">
                  <c:v>193.74</c:v>
                </c:pt>
                <c:pt idx="2">
                  <c:v>188.12</c:v>
                </c:pt>
                <c:pt idx="3">
                  <c:v>185.7</c:v>
                </c:pt>
                <c:pt idx="4">
                  <c:v>178.11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2D-45CA-B0BC-12D440D0F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391096"/>
        <c:axId val="390394624"/>
      </c:lineChart>
      <c:dateAx>
        <c:axId val="390391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0394624"/>
        <c:crosses val="autoZero"/>
        <c:auto val="1"/>
        <c:lblOffset val="100"/>
        <c:baseTimeUnit val="years"/>
      </c:dateAx>
      <c:valAx>
        <c:axId val="39039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0391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愛知県　碧南市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Bd2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72530</v>
      </c>
      <c r="AM8" s="66"/>
      <c r="AN8" s="66"/>
      <c r="AO8" s="66"/>
      <c r="AP8" s="66"/>
      <c r="AQ8" s="66"/>
      <c r="AR8" s="66"/>
      <c r="AS8" s="66"/>
      <c r="AT8" s="65">
        <f>データ!T6</f>
        <v>36.68</v>
      </c>
      <c r="AU8" s="65"/>
      <c r="AV8" s="65"/>
      <c r="AW8" s="65"/>
      <c r="AX8" s="65"/>
      <c r="AY8" s="65"/>
      <c r="AZ8" s="65"/>
      <c r="BA8" s="65"/>
      <c r="BB8" s="65">
        <f>データ!U6</f>
        <v>1977.37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72.98</v>
      </c>
      <c r="Q10" s="65"/>
      <c r="R10" s="65"/>
      <c r="S10" s="65"/>
      <c r="T10" s="65"/>
      <c r="U10" s="65"/>
      <c r="V10" s="65"/>
      <c r="W10" s="65">
        <f>データ!Q6</f>
        <v>97.67</v>
      </c>
      <c r="X10" s="65"/>
      <c r="Y10" s="65"/>
      <c r="Z10" s="65"/>
      <c r="AA10" s="65"/>
      <c r="AB10" s="65"/>
      <c r="AC10" s="65"/>
      <c r="AD10" s="66">
        <f>データ!R6</f>
        <v>1728</v>
      </c>
      <c r="AE10" s="66"/>
      <c r="AF10" s="66"/>
      <c r="AG10" s="66"/>
      <c r="AH10" s="66"/>
      <c r="AI10" s="66"/>
      <c r="AJ10" s="66"/>
      <c r="AK10" s="2"/>
      <c r="AL10" s="66">
        <f>データ!V6</f>
        <v>53101</v>
      </c>
      <c r="AM10" s="66"/>
      <c r="AN10" s="66"/>
      <c r="AO10" s="66"/>
      <c r="AP10" s="66"/>
      <c r="AQ10" s="66"/>
      <c r="AR10" s="66"/>
      <c r="AS10" s="66"/>
      <c r="AT10" s="65">
        <f>データ!W6</f>
        <v>11.47</v>
      </c>
      <c r="AU10" s="65"/>
      <c r="AV10" s="65"/>
      <c r="AW10" s="65"/>
      <c r="AX10" s="65"/>
      <c r="AY10" s="65"/>
      <c r="AZ10" s="65"/>
      <c r="BA10" s="65"/>
      <c r="BB10" s="65">
        <f>データ!X6</f>
        <v>4629.5600000000004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57</v>
      </c>
      <c r="N86" s="25" t="s">
        <v>56</v>
      </c>
      <c r="O86" s="25" t="str">
        <f>データ!EO6</f>
        <v>【0.23】</v>
      </c>
    </row>
  </sheetData>
  <sheetProtection algorithmName="SHA-512" hashValue="FpXIPNxQBeOPNTXvRUOtpLwg5F+utpgeOaN0lJBiisoLzwUKHqTWvDm7vAxja0L0Eujjbq7HMpz84vLpuW12eA==" saltValue="xmxVLDhm5y5T/tjgvsEOz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232092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愛知県　碧南市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Bd2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72.98</v>
      </c>
      <c r="Q6" s="33">
        <f t="shared" si="3"/>
        <v>97.67</v>
      </c>
      <c r="R6" s="33">
        <f t="shared" si="3"/>
        <v>1728</v>
      </c>
      <c r="S6" s="33">
        <f t="shared" si="3"/>
        <v>72530</v>
      </c>
      <c r="T6" s="33">
        <f t="shared" si="3"/>
        <v>36.68</v>
      </c>
      <c r="U6" s="33">
        <f t="shared" si="3"/>
        <v>1977.37</v>
      </c>
      <c r="V6" s="33">
        <f t="shared" si="3"/>
        <v>53101</v>
      </c>
      <c r="W6" s="33">
        <f t="shared" si="3"/>
        <v>11.47</v>
      </c>
      <c r="X6" s="33">
        <f t="shared" si="3"/>
        <v>4629.5600000000004</v>
      </c>
      <c r="Y6" s="34">
        <f>IF(Y7="",NA(),Y7)</f>
        <v>99.19</v>
      </c>
      <c r="Z6" s="34">
        <f t="shared" ref="Z6:AH6" si="4">IF(Z7="",NA(),Z7)</f>
        <v>100.2</v>
      </c>
      <c r="AA6" s="34">
        <f t="shared" si="4"/>
        <v>94.73</v>
      </c>
      <c r="AB6" s="34">
        <f t="shared" si="4"/>
        <v>96.97</v>
      </c>
      <c r="AC6" s="34">
        <f t="shared" si="4"/>
        <v>92.13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217.57</v>
      </c>
      <c r="BG6" s="34">
        <f t="shared" ref="BG6:BO6" si="7">IF(BG7="",NA(),BG7)</f>
        <v>160.87</v>
      </c>
      <c r="BH6" s="34">
        <f t="shared" si="7"/>
        <v>296.11</v>
      </c>
      <c r="BI6" s="34">
        <f t="shared" si="7"/>
        <v>489.31</v>
      </c>
      <c r="BJ6" s="34">
        <f t="shared" si="7"/>
        <v>346.7</v>
      </c>
      <c r="BK6" s="34">
        <f t="shared" si="7"/>
        <v>1115.1099999999999</v>
      </c>
      <c r="BL6" s="34">
        <f t="shared" si="7"/>
        <v>1010.51</v>
      </c>
      <c r="BM6" s="34">
        <f t="shared" si="7"/>
        <v>1031.56</v>
      </c>
      <c r="BN6" s="34">
        <f t="shared" si="7"/>
        <v>1053.93</v>
      </c>
      <c r="BO6" s="34">
        <f t="shared" si="7"/>
        <v>1046.25</v>
      </c>
      <c r="BP6" s="33" t="str">
        <f>IF(BP7="","",IF(BP7="-","【-】","【"&amp;SUBSTITUTE(TEXT(BP7,"#,##0.00"),"-","△")&amp;"】"))</f>
        <v>【707.33】</v>
      </c>
      <c r="BQ6" s="34">
        <f>IF(BQ7="",NA(),BQ7)</f>
        <v>96.95</v>
      </c>
      <c r="BR6" s="34">
        <f t="shared" ref="BR6:BZ6" si="8">IF(BR7="",NA(),BR7)</f>
        <v>98.9</v>
      </c>
      <c r="BS6" s="34">
        <f t="shared" si="8"/>
        <v>81.77</v>
      </c>
      <c r="BT6" s="34">
        <f t="shared" si="8"/>
        <v>76.900000000000006</v>
      </c>
      <c r="BU6" s="34">
        <f t="shared" si="8"/>
        <v>81.38</v>
      </c>
      <c r="BV6" s="34">
        <f t="shared" si="8"/>
        <v>79.540000000000006</v>
      </c>
      <c r="BW6" s="34">
        <f t="shared" si="8"/>
        <v>83</v>
      </c>
      <c r="BX6" s="34">
        <f t="shared" si="8"/>
        <v>84.32</v>
      </c>
      <c r="BY6" s="34">
        <f t="shared" si="8"/>
        <v>85.23</v>
      </c>
      <c r="BZ6" s="34">
        <f t="shared" si="8"/>
        <v>88.37</v>
      </c>
      <c r="CA6" s="33" t="str">
        <f>IF(CA7="","",IF(CA7="-","【-】","【"&amp;SUBSTITUTE(TEXT(CA7,"#,##0.00"),"-","△")&amp;"】"))</f>
        <v>【101.26】</v>
      </c>
      <c r="CB6" s="34">
        <f>IF(CB7="",NA(),CB7)</f>
        <v>124.71</v>
      </c>
      <c r="CC6" s="34">
        <f t="shared" ref="CC6:CK6" si="9">IF(CC7="",NA(),CC7)</f>
        <v>124.89</v>
      </c>
      <c r="CD6" s="34">
        <f t="shared" si="9"/>
        <v>151.25</v>
      </c>
      <c r="CE6" s="34">
        <f t="shared" si="9"/>
        <v>159.22999999999999</v>
      </c>
      <c r="CF6" s="34">
        <f t="shared" si="9"/>
        <v>150</v>
      </c>
      <c r="CG6" s="34">
        <f t="shared" si="9"/>
        <v>199.36</v>
      </c>
      <c r="CH6" s="34">
        <f t="shared" si="9"/>
        <v>193.74</v>
      </c>
      <c r="CI6" s="34">
        <f t="shared" si="9"/>
        <v>188.12</v>
      </c>
      <c r="CJ6" s="34">
        <f t="shared" si="9"/>
        <v>185.7</v>
      </c>
      <c r="CK6" s="34">
        <f t="shared" si="9"/>
        <v>178.11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62.09</v>
      </c>
      <c r="CS6" s="34">
        <f t="shared" si="10"/>
        <v>62.23</v>
      </c>
      <c r="CT6" s="34">
        <f t="shared" si="10"/>
        <v>60</v>
      </c>
      <c r="CU6" s="34">
        <f t="shared" si="10"/>
        <v>61.03</v>
      </c>
      <c r="CV6" s="34">
        <f t="shared" si="10"/>
        <v>59.55</v>
      </c>
      <c r="CW6" s="33" t="str">
        <f>IF(CW7="","",IF(CW7="-","【-】","【"&amp;SUBSTITUTE(TEXT(CW7,"#,##0.00"),"-","△")&amp;"】"))</f>
        <v>【60.13】</v>
      </c>
      <c r="CX6" s="34">
        <f>IF(CX7="",NA(),CX7)</f>
        <v>80.48</v>
      </c>
      <c r="CY6" s="34">
        <f t="shared" ref="CY6:DG6" si="11">IF(CY7="",NA(),CY7)</f>
        <v>81.37</v>
      </c>
      <c r="CZ6" s="34">
        <f t="shared" si="11"/>
        <v>82.21</v>
      </c>
      <c r="DA6" s="34">
        <f t="shared" si="11"/>
        <v>82.85</v>
      </c>
      <c r="DB6" s="34">
        <f t="shared" si="11"/>
        <v>82.2</v>
      </c>
      <c r="DC6" s="34">
        <f t="shared" si="11"/>
        <v>86.88</v>
      </c>
      <c r="DD6" s="34">
        <f t="shared" si="11"/>
        <v>86.56</v>
      </c>
      <c r="DE6" s="34">
        <f t="shared" si="11"/>
        <v>86.78</v>
      </c>
      <c r="DF6" s="34">
        <f t="shared" si="11"/>
        <v>86.83</v>
      </c>
      <c r="DG6" s="34">
        <f t="shared" si="11"/>
        <v>87.14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0.06</v>
      </c>
      <c r="EK6" s="34">
        <f t="shared" si="14"/>
        <v>0.04</v>
      </c>
      <c r="EL6" s="34">
        <f t="shared" si="14"/>
        <v>0.38</v>
      </c>
      <c r="EM6" s="34">
        <f t="shared" si="14"/>
        <v>0.01</v>
      </c>
      <c r="EN6" s="34">
        <f t="shared" si="14"/>
        <v>0.11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232092</v>
      </c>
      <c r="D7" s="36">
        <v>47</v>
      </c>
      <c r="E7" s="36">
        <v>17</v>
      </c>
      <c r="F7" s="36">
        <v>1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72.98</v>
      </c>
      <c r="Q7" s="37">
        <v>97.67</v>
      </c>
      <c r="R7" s="37">
        <v>1728</v>
      </c>
      <c r="S7" s="37">
        <v>72530</v>
      </c>
      <c r="T7" s="37">
        <v>36.68</v>
      </c>
      <c r="U7" s="37">
        <v>1977.37</v>
      </c>
      <c r="V7" s="37">
        <v>53101</v>
      </c>
      <c r="W7" s="37">
        <v>11.47</v>
      </c>
      <c r="X7" s="37">
        <v>4629.5600000000004</v>
      </c>
      <c r="Y7" s="37">
        <v>99.19</v>
      </c>
      <c r="Z7" s="37">
        <v>100.2</v>
      </c>
      <c r="AA7" s="37">
        <v>94.73</v>
      </c>
      <c r="AB7" s="37">
        <v>96.97</v>
      </c>
      <c r="AC7" s="37">
        <v>92.13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217.57</v>
      </c>
      <c r="BG7" s="37">
        <v>160.87</v>
      </c>
      <c r="BH7" s="37">
        <v>296.11</v>
      </c>
      <c r="BI7" s="37">
        <v>489.31</v>
      </c>
      <c r="BJ7" s="37">
        <v>346.7</v>
      </c>
      <c r="BK7" s="37">
        <v>1115.1099999999999</v>
      </c>
      <c r="BL7" s="37">
        <v>1010.51</v>
      </c>
      <c r="BM7" s="37">
        <v>1031.56</v>
      </c>
      <c r="BN7" s="37">
        <v>1053.93</v>
      </c>
      <c r="BO7" s="37">
        <v>1046.25</v>
      </c>
      <c r="BP7" s="37">
        <v>707.33</v>
      </c>
      <c r="BQ7" s="37">
        <v>96.95</v>
      </c>
      <c r="BR7" s="37">
        <v>98.9</v>
      </c>
      <c r="BS7" s="37">
        <v>81.77</v>
      </c>
      <c r="BT7" s="37">
        <v>76.900000000000006</v>
      </c>
      <c r="BU7" s="37">
        <v>81.38</v>
      </c>
      <c r="BV7" s="37">
        <v>79.540000000000006</v>
      </c>
      <c r="BW7" s="37">
        <v>83</v>
      </c>
      <c r="BX7" s="37">
        <v>84.32</v>
      </c>
      <c r="BY7" s="37">
        <v>85.23</v>
      </c>
      <c r="BZ7" s="37">
        <v>88.37</v>
      </c>
      <c r="CA7" s="37">
        <v>101.26</v>
      </c>
      <c r="CB7" s="37">
        <v>124.71</v>
      </c>
      <c r="CC7" s="37">
        <v>124.89</v>
      </c>
      <c r="CD7" s="37">
        <v>151.25</v>
      </c>
      <c r="CE7" s="37">
        <v>159.22999999999999</v>
      </c>
      <c r="CF7" s="37">
        <v>150</v>
      </c>
      <c r="CG7" s="37">
        <v>199.36</v>
      </c>
      <c r="CH7" s="37">
        <v>193.74</v>
      </c>
      <c r="CI7" s="37">
        <v>188.12</v>
      </c>
      <c r="CJ7" s="37">
        <v>185.7</v>
      </c>
      <c r="CK7" s="37">
        <v>178.11</v>
      </c>
      <c r="CL7" s="37">
        <v>136.38999999999999</v>
      </c>
      <c r="CM7" s="37" t="s">
        <v>117</v>
      </c>
      <c r="CN7" s="37" t="s">
        <v>117</v>
      </c>
      <c r="CO7" s="37" t="s">
        <v>117</v>
      </c>
      <c r="CP7" s="37" t="s">
        <v>117</v>
      </c>
      <c r="CQ7" s="37" t="s">
        <v>117</v>
      </c>
      <c r="CR7" s="37">
        <v>62.09</v>
      </c>
      <c r="CS7" s="37">
        <v>62.23</v>
      </c>
      <c r="CT7" s="37">
        <v>60</v>
      </c>
      <c r="CU7" s="37">
        <v>61.03</v>
      </c>
      <c r="CV7" s="37">
        <v>59.55</v>
      </c>
      <c r="CW7" s="37">
        <v>60.13</v>
      </c>
      <c r="CX7" s="37">
        <v>80.48</v>
      </c>
      <c r="CY7" s="37">
        <v>81.37</v>
      </c>
      <c r="CZ7" s="37">
        <v>82.21</v>
      </c>
      <c r="DA7" s="37">
        <v>82.85</v>
      </c>
      <c r="DB7" s="37">
        <v>82.2</v>
      </c>
      <c r="DC7" s="37">
        <v>86.88</v>
      </c>
      <c r="DD7" s="37">
        <v>86.56</v>
      </c>
      <c r="DE7" s="37">
        <v>86.78</v>
      </c>
      <c r="DF7" s="37">
        <v>86.83</v>
      </c>
      <c r="DG7" s="37">
        <v>87.14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0.06</v>
      </c>
      <c r="EK7" s="37">
        <v>0.04</v>
      </c>
      <c r="EL7" s="37">
        <v>0.38</v>
      </c>
      <c r="EM7" s="37">
        <v>0.01</v>
      </c>
      <c r="EN7" s="37">
        <v>0.11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稲垣　稔</cp:lastModifiedBy>
  <cp:lastPrinted>2019-01-16T04:18:45Z</cp:lastPrinted>
  <dcterms:created xsi:type="dcterms:W3CDTF">2018-12-03T09:04:51Z</dcterms:created>
  <dcterms:modified xsi:type="dcterms:W3CDTF">2019-02-06T01:00:11Z</dcterms:modified>
  <cp:category/>
</cp:coreProperties>
</file>