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10_総務課\03 財務２係\下水道事業会計\17  経営戦略策定及び経営比較分析表\平成30年度\310205  【愛知県より】公営企業に係る「経営比較分析表」の分析等の確認について\提出用\"/>
    </mc:Choice>
  </mc:AlternateContent>
  <workbookProtection workbookAlgorithmName="SHA-512" workbookHashValue="1f5ZGTuULyx4Wpoxa809gDREJMjtmZQRpKtNYvmzscILF93fAqnNGgY8X7kZVlDf1CQXa/lvLqYfEwD4PsXnbg==" workbookSaltValue="YSeXWHrokMglf9T5LLJRV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<sst xmlns="http://schemas.openxmlformats.org/spreadsheetml/2006/main" count="240" uniqueCount="123">
  <si>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</si>
  <si>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</si>
  <si>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</si>
  <si>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</si>
  <si>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</si>
  <si>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</si>
  <si>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</si>
  <si>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</si>
  <si>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</si>
  <si>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</si>
  <si>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</si>
  <si>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</si>
  <si>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</si>
  <si>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</si>
  <si>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</si>
  <si>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</si>
  <si>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</si>
  <si>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</si>
  <si>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</si>
  <si>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</si>
  <si>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</si>
  <si>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</si>
  <si>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</si>
  <si>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</si>
  <si>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</si>
  <si>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</si>
  <si>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</si>
  <si>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</si>
  <si>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</si>
  <si>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</si>
  <si>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</si>
  <si>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</si>
  <si>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</si>
  <si>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</si>
  <si>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</si>
  <si>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</si>
  <si>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</si>
  <si>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</si>
  <si>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</si>
  <si>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</si>
  <si>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</si>
  <si>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</si>
  <si>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</si>
  <si>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</si>
  <si>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</si>
  <si>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</si>
  <si>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</si>
  <si>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</si>
  <si>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</si>
  <si>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</si>
  <si>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</si>
  <si>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</si>
  <si>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</si>
  <si>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</si>
  <si>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</si>
  <si>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</si>
  <si>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</si>
  <si>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</si>
  <si>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</si>
  <si>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</si>
  <si>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</si>
  <si>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</si>
  <si>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</si>
  <si>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</si>
  <si>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</si>
  <si>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</si>
  <si>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</si>
  <si>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</si>
  <si>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</si>
  <si>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</si>
  <si>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</si>
  <si>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</si>
  <si>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</si>
  <si>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</si>
  <si>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</si>
  <si>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</si>
  <si>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</si>
  <si>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</si>
  <si>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</si>
  <si>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</si>
  <si>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</si>
  <si>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</si>
  <si>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</si>
  <si>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</si>
  <si>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</si>
  <si>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</si>
  <si>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</si>
  <si>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</si>
  <si>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</si>
  <si>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</si>
  <si>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</si>
  <si>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</si>
  <si>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</si>
  <si>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</si>
  <si>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</si>
  <si>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</si>
  <si>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</si>
  <si>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</si>
  <si>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</si>
  <si>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</si>
  <si>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</si>
  <si>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</si>
  <si>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</si>
  <si>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</si>
  <si>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</si>
  <si>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</si>
  <si>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</si>
  <si>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</si>
  <si>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</si>
  <si>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</si>
  <si>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</si>
  <si>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</si>
  <si>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</si>
  <si>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</si>
  <si>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</si>
  <si>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</si>
  <si>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</si>
  <si>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</si>
  <si>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</si>
  <si>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</si>
  <si>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特定環境保全公共下水道の整備は、平成９年度より開始したため、管渠の標準耐用年数50年を上回る施設を有していない。</t>
    <rPh sb="1" eb="3">
      <t>トクテイ</t>
    </rPh>
    <rPh sb="3" eb="12">
      <t>カンキョウホゼンコウキョウゲスイドウ</t>
    </rPh>
    <rPh sb="13" eb="15">
      <t>セイビ</t>
    </rPh>
    <rPh sb="17" eb="19">
      <t>ヘイセイ</t>
    </rPh>
    <rPh sb="20" eb="22">
      <t>ネンド</t>
    </rPh>
    <rPh sb="24" eb="26">
      <t>カイシ</t>
    </rPh>
    <rPh sb="31" eb="33">
      <t>カンキョ</t>
    </rPh>
    <rPh sb="34" eb="36">
      <t>ヒョウジュン</t>
    </rPh>
    <rPh sb="36" eb="38">
      <t>タイヨウ</t>
    </rPh>
    <rPh sb="38" eb="40">
      <t>ネンスウ</t>
    </rPh>
    <rPh sb="42" eb="43">
      <t>ネン</t>
    </rPh>
    <rPh sb="44" eb="46">
      <t>ウワマワ</t>
    </rPh>
    <rPh sb="47" eb="49">
      <t>シセツ</t>
    </rPh>
    <rPh sb="50" eb="51">
      <t>ユウ</t>
    </rPh>
    <phoneticPr fontId="4"/>
  </si>
  <si>
    <r>
      <t>　平成26年度の地方公営企業会計制度の見直しにより、経営指標に大幅な変動が生じた。
①　経常収支比率
　使用料の増及び支払利息の減などの理由により前年度より増加し100％を上回る結果となったが、平均値を</t>
    </r>
    <r>
      <rPr>
        <strike/>
        <sz val="11"/>
        <color theme="1"/>
        <rFont val="ＭＳ ゴシック"/>
        <family val="3"/>
        <charset val="128"/>
      </rPr>
      <t>は</t>
    </r>
    <r>
      <rPr>
        <sz val="11"/>
        <color theme="1"/>
        <rFont val="ＭＳ ゴシック"/>
        <family val="3"/>
        <charset val="128"/>
      </rPr>
      <t>下回っているため、引き続き収入の確保と事業の効率化等を進める必要がある。
③　流動比率
　平成26年度より１年以内に償還する企業債を流動負債に含めること等により、26年度から比率が平均値と同様に大幅に低下している。29年度の比率は未払金など流動負債が減少したため前年度より上昇したものの、100％かつ平均値を大きく</t>
    </r>
    <r>
      <rPr>
        <sz val="11"/>
        <color theme="1"/>
        <rFont val="ＭＳ ゴシック"/>
        <family val="3"/>
        <charset val="128"/>
      </rPr>
      <t>下回っているため収入の確保と経費の削減により一層努める必要がある。
⑤　経費回収率
　平均値を上回っているが、年々減少して推移しており100％を下回っているため、使用料により経費をまかなえていない。収入の確保と経費の削減に努める必要がある。
⑥　汚水処理原価
　平成27年度より汚水処理原価の積算基準を見直したことで原価は増となったが、平均値は下回っているため他の自治体と比較して費用を抑えた維持管理を行うことができている。</t>
    </r>
    <rPh sb="1" eb="3">
      <t>ヘイセイ</t>
    </rPh>
    <rPh sb="5" eb="7">
      <t>ネンド</t>
    </rPh>
    <rPh sb="8" eb="14">
      <t>チホウコウエイキギョウ</t>
    </rPh>
    <rPh sb="14" eb="16">
      <t>カイケイ</t>
    </rPh>
    <rPh sb="16" eb="18">
      <t>セイド</t>
    </rPh>
    <rPh sb="19" eb="21">
      <t>ミナオ</t>
    </rPh>
    <rPh sb="26" eb="28">
      <t>ケイエイ</t>
    </rPh>
    <rPh sb="28" eb="30">
      <t>シヒョウ</t>
    </rPh>
    <rPh sb="31" eb="33">
      <t>オオハバ</t>
    </rPh>
    <rPh sb="34" eb="36">
      <t>ヘンドウ</t>
    </rPh>
    <rPh sb="37" eb="38">
      <t>ショウ</t>
    </rPh>
    <rPh sb="44" eb="50">
      <t>ケイジョウシュウシヒリツ</t>
    </rPh>
    <rPh sb="52" eb="55">
      <t>シヨウリョウ</t>
    </rPh>
    <rPh sb="56" eb="57">
      <t>ゾウ</t>
    </rPh>
    <rPh sb="57" eb="58">
      <t>オヨ</t>
    </rPh>
    <rPh sb="59" eb="63">
      <t>シハライリソク</t>
    </rPh>
    <rPh sb="64" eb="65">
      <t>ゲン</t>
    </rPh>
    <rPh sb="68" eb="70">
      <t>リユウ</t>
    </rPh>
    <rPh sb="73" eb="76">
      <t>ゼンネンド</t>
    </rPh>
    <rPh sb="78" eb="80">
      <t>ゾウカ</t>
    </rPh>
    <rPh sb="86" eb="88">
      <t>ウワマワ</t>
    </rPh>
    <rPh sb="89" eb="91">
      <t>ケッカ</t>
    </rPh>
    <rPh sb="97" eb="100">
      <t>ヘイキンチ</t>
    </rPh>
    <rPh sb="102" eb="104">
      <t>シタマワ</t>
    </rPh>
    <rPh sb="111" eb="112">
      <t>ヒ</t>
    </rPh>
    <rPh sb="113" eb="114">
      <t>ツヅ</t>
    </rPh>
    <rPh sb="115" eb="117">
      <t>シュウニュウ</t>
    </rPh>
    <rPh sb="118" eb="120">
      <t>カクホ</t>
    </rPh>
    <rPh sb="121" eb="123">
      <t>ジギョウ</t>
    </rPh>
    <rPh sb="124" eb="127">
      <t>コウリツカ</t>
    </rPh>
    <rPh sb="127" eb="128">
      <t>トウ</t>
    </rPh>
    <rPh sb="129" eb="130">
      <t>スス</t>
    </rPh>
    <rPh sb="132" eb="134">
      <t>ヒツヨウ</t>
    </rPh>
    <rPh sb="141" eb="143">
      <t>リュウドウ</t>
    </rPh>
    <rPh sb="143" eb="145">
      <t>ヒリツ</t>
    </rPh>
    <rPh sb="147" eb="149">
      <t>ヘイセイ</t>
    </rPh>
    <rPh sb="151" eb="153">
      <t>ネンド</t>
    </rPh>
    <rPh sb="156" eb="157">
      <t>ネン</t>
    </rPh>
    <rPh sb="157" eb="159">
      <t>イナイ</t>
    </rPh>
    <rPh sb="160" eb="162">
      <t>ショウカン</t>
    </rPh>
    <rPh sb="164" eb="166">
      <t>キギョウ</t>
    </rPh>
    <rPh sb="166" eb="167">
      <t>サイ</t>
    </rPh>
    <rPh sb="168" eb="170">
      <t>リュウドウ</t>
    </rPh>
    <rPh sb="170" eb="172">
      <t>フサイ</t>
    </rPh>
    <rPh sb="173" eb="174">
      <t>フク</t>
    </rPh>
    <rPh sb="178" eb="179">
      <t>ナド</t>
    </rPh>
    <rPh sb="185" eb="187">
      <t>ネンド</t>
    </rPh>
    <rPh sb="189" eb="191">
      <t>ヒリツ</t>
    </rPh>
    <rPh sb="192" eb="195">
      <t>ヘイキンチ</t>
    </rPh>
    <rPh sb="196" eb="198">
      <t>ドウヨウ</t>
    </rPh>
    <rPh sb="199" eb="201">
      <t>オオハバ</t>
    </rPh>
    <rPh sb="202" eb="204">
      <t>テイカ</t>
    </rPh>
    <rPh sb="211" eb="213">
      <t>ネンド</t>
    </rPh>
    <rPh sb="214" eb="216">
      <t>ヒリツ</t>
    </rPh>
    <rPh sb="227" eb="229">
      <t>ゲンショウ</t>
    </rPh>
    <rPh sb="238" eb="240">
      <t>ジョウショウ</t>
    </rPh>
    <rPh sb="252" eb="255">
      <t>ヘイキンチ</t>
    </rPh>
    <rPh sb="256" eb="257">
      <t>オオ</t>
    </rPh>
    <rPh sb="259" eb="261">
      <t>シタマワ</t>
    </rPh>
    <rPh sb="267" eb="269">
      <t>シュウニュウ</t>
    </rPh>
    <rPh sb="270" eb="272">
      <t>カクホ</t>
    </rPh>
    <rPh sb="273" eb="275">
      <t>ケイヒ</t>
    </rPh>
    <rPh sb="276" eb="278">
      <t>サクゲン</t>
    </rPh>
    <rPh sb="281" eb="283">
      <t>イッソウ</t>
    </rPh>
    <rPh sb="283" eb="284">
      <t>ツト</t>
    </rPh>
    <rPh sb="286" eb="288">
      <t>ヒツヨウ</t>
    </rPh>
    <rPh sb="295" eb="297">
      <t>ケイヒ</t>
    </rPh>
    <rPh sb="297" eb="299">
      <t>カイシュウ</t>
    </rPh>
    <rPh sb="299" eb="300">
      <t>リツ</t>
    </rPh>
    <rPh sb="302" eb="305">
      <t>ヘイキンチ</t>
    </rPh>
    <rPh sb="306" eb="308">
      <t>ウワマワ</t>
    </rPh>
    <rPh sb="314" eb="316">
      <t>ネンネン</t>
    </rPh>
    <rPh sb="316" eb="318">
      <t>ゲンショウ</t>
    </rPh>
    <rPh sb="320" eb="322">
      <t>スイイ</t>
    </rPh>
    <rPh sb="331" eb="333">
      <t>シタマワ</t>
    </rPh>
    <rPh sb="340" eb="343">
      <t>シヨウリョウ</t>
    </rPh>
    <rPh sb="346" eb="348">
      <t>ケイヒ</t>
    </rPh>
    <rPh sb="358" eb="360">
      <t>シュウニュウ</t>
    </rPh>
    <rPh sb="361" eb="363">
      <t>カクホ</t>
    </rPh>
    <rPh sb="364" eb="366">
      <t>ケイヒ</t>
    </rPh>
    <rPh sb="367" eb="369">
      <t>サクゲン</t>
    </rPh>
    <rPh sb="370" eb="371">
      <t>ツト</t>
    </rPh>
    <rPh sb="373" eb="375">
      <t>ヒツヨウ</t>
    </rPh>
    <rPh sb="382" eb="384">
      <t>オスイ</t>
    </rPh>
    <rPh sb="384" eb="386">
      <t>ショリ</t>
    </rPh>
    <rPh sb="386" eb="388">
      <t>ゲンカ</t>
    </rPh>
    <rPh sb="390" eb="392">
      <t>ヘイセイ</t>
    </rPh>
    <rPh sb="394" eb="396">
      <t>ネンド</t>
    </rPh>
    <rPh sb="398" eb="400">
      <t>オスイ</t>
    </rPh>
    <rPh sb="400" eb="402">
      <t>ショリ</t>
    </rPh>
    <rPh sb="402" eb="404">
      <t>ゲンカ</t>
    </rPh>
    <rPh sb="405" eb="407">
      <t>セキサン</t>
    </rPh>
    <rPh sb="407" eb="409">
      <t>キジュン</t>
    </rPh>
    <rPh sb="410" eb="412">
      <t>ミナオ</t>
    </rPh>
    <rPh sb="417" eb="419">
      <t>ゲンカ</t>
    </rPh>
    <rPh sb="420" eb="421">
      <t>ゾウ</t>
    </rPh>
    <rPh sb="427" eb="430">
      <t>ヘイキンチ</t>
    </rPh>
    <rPh sb="431" eb="433">
      <t>シタマワ</t>
    </rPh>
    <rPh sb="439" eb="440">
      <t>タ</t>
    </rPh>
    <rPh sb="445" eb="447">
      <t>ヒカク</t>
    </rPh>
    <rPh sb="449" eb="451">
      <t>ヒヨウ</t>
    </rPh>
    <rPh sb="452" eb="453">
      <t>オサ</t>
    </rPh>
    <rPh sb="455" eb="457">
      <t>イジ</t>
    </rPh>
    <rPh sb="457" eb="459">
      <t>カンリ</t>
    </rPh>
    <rPh sb="460" eb="461">
      <t>オコナ</t>
    </rPh>
    <phoneticPr fontId="4"/>
  </si>
  <si>
    <r>
      <t>　経営の健全性・効率性については、平均値を下回る指標が多く、より一層収益の増加を図る一方で、費用の抑制についても引き続き行う必要がある。
　なお経営戦略については平成30年度に公共下水道事業に含めて</t>
    </r>
    <r>
      <rPr>
        <sz val="11"/>
        <color theme="1"/>
        <rFont val="ＭＳ ゴシック"/>
        <family val="3"/>
        <charset val="128"/>
      </rPr>
      <t>策定・公表を行う予定である。</t>
    </r>
    <rPh sb="1" eb="3">
      <t>ケイエイ</t>
    </rPh>
    <rPh sb="4" eb="7">
      <t>ケンゼンセイ</t>
    </rPh>
    <rPh sb="8" eb="11">
      <t>コウリツセイ</t>
    </rPh>
    <rPh sb="17" eb="20">
      <t>ヘイキンチ</t>
    </rPh>
    <rPh sb="21" eb="23">
      <t>シタマワ</t>
    </rPh>
    <rPh sb="24" eb="26">
      <t>シヒョウ</t>
    </rPh>
    <rPh sb="27" eb="28">
      <t>オオ</t>
    </rPh>
    <rPh sb="32" eb="34">
      <t>イッソウ</t>
    </rPh>
    <rPh sb="34" eb="36">
      <t>シュウエキ</t>
    </rPh>
    <rPh sb="37" eb="39">
      <t>ゾウカ</t>
    </rPh>
    <rPh sb="40" eb="41">
      <t>ハカ</t>
    </rPh>
    <rPh sb="42" eb="44">
      <t>イッポウ</t>
    </rPh>
    <rPh sb="46" eb="48">
      <t>ヒヨウ</t>
    </rPh>
    <rPh sb="49" eb="51">
      <t>ヨクセイ</t>
    </rPh>
    <rPh sb="56" eb="57">
      <t>ヒ</t>
    </rPh>
    <rPh sb="58" eb="59">
      <t>ツヅ</t>
    </rPh>
    <rPh sb="60" eb="61">
      <t>オコナ</t>
    </rPh>
    <rPh sb="62" eb="64">
      <t>ヒツヨウ</t>
    </rPh>
    <rPh sb="72" eb="74">
      <t>ケイエイ</t>
    </rPh>
    <rPh sb="74" eb="76">
      <t>センリャク</t>
    </rPh>
    <rPh sb="81" eb="83">
      <t>ヘイセイ</t>
    </rPh>
    <rPh sb="85" eb="87">
      <t>ネンド</t>
    </rPh>
    <rPh sb="88" eb="95">
      <t>コウキョウゲスイドウジギョウ</t>
    </rPh>
    <rPh sb="96" eb="97">
      <t>フク</t>
    </rPh>
    <rPh sb="99" eb="101">
      <t>サクテイ</t>
    </rPh>
    <rPh sb="102" eb="104">
      <t>コウヒョウ</t>
    </rPh>
    <rPh sb="105" eb="106">
      <t>オコナ</t>
    </rPh>
    <rPh sb="107" eb="10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</si>
</sst>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22-4CE5-947F-D43D59041B92}"/>
            </c:ext>
          </c:extLst>
        </c:ser>
        <c:dLbls>
          <c:showLegendKey val="0"/>
          <c:showVal val="0"/>
          <c:showCatName val="0"/>
          <c:showSerName val="0"/>
          <c:showPercent val="0"/>
          <c:showBubbleSize val="0"/>
        </c:dLbls>
        <c:gapWidth val="150"/>
        <c:axId val="432549288"/>
        <c:axId val="43254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D22-4CE5-947F-D43D59041B92}"/>
            </c:ext>
          </c:extLst>
        </c:ser>
        <c:dLbls>
          <c:showLegendKey val="0"/>
          <c:showVal val="0"/>
          <c:showCatName val="0"/>
          <c:showSerName val="0"/>
          <c:showPercent val="0"/>
          <c:showBubbleSize val="0"/>
        </c:dLbls>
        <c:marker val="1"/>
        <c:smooth val="0"/>
        <c:axId val="432549288"/>
        <c:axId val="432549680"/>
      </c:lineChart>
      <c:dateAx>
        <c:axId val="432549288"/>
        <c:scaling>
          <c:orientation val="minMax"/>
        </c:scaling>
        <c:delete val="1"/>
        <c:axPos val="b"/>
        <c:numFmt formatCode="ge" sourceLinked="1"/>
        <c:majorTickMark val="none"/>
        <c:minorTickMark val="none"/>
        <c:tickLblPos val="none"/>
        <c:crossAx val="432549680"/>
        <c:crosses val="autoZero"/>
        <c:auto val="1"/>
        <c:lblOffset val="100"/>
        <c:baseTimeUnit val="years"/>
      </c:dateAx>
      <c:valAx>
        <c:axId val="43254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4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CA-456E-8D31-525FA83F41A3}"/>
            </c:ext>
          </c:extLst>
        </c:ser>
        <c:dLbls>
          <c:showLegendKey val="0"/>
          <c:showVal val="0"/>
          <c:showCatName val="0"/>
          <c:showSerName val="0"/>
          <c:showPercent val="0"/>
          <c:showBubbleSize val="0"/>
        </c:dLbls>
        <c:gapWidth val="150"/>
        <c:axId val="430700976"/>
        <c:axId val="4325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5CA-456E-8D31-525FA83F41A3}"/>
            </c:ext>
          </c:extLst>
        </c:ser>
        <c:dLbls>
          <c:showLegendKey val="0"/>
          <c:showVal val="0"/>
          <c:showCatName val="0"/>
          <c:showSerName val="0"/>
          <c:showPercent val="0"/>
          <c:showBubbleSize val="0"/>
        </c:dLbls>
        <c:marker val="1"/>
        <c:smooth val="0"/>
        <c:axId val="430700976"/>
        <c:axId val="432522400"/>
      </c:lineChart>
      <c:dateAx>
        <c:axId val="430700976"/>
        <c:scaling>
          <c:orientation val="minMax"/>
        </c:scaling>
        <c:delete val="1"/>
        <c:axPos val="b"/>
        <c:numFmt formatCode="ge" sourceLinked="1"/>
        <c:majorTickMark val="none"/>
        <c:minorTickMark val="none"/>
        <c:tickLblPos val="none"/>
        <c:crossAx val="432522400"/>
        <c:crosses val="autoZero"/>
        <c:auto val="1"/>
        <c:lblOffset val="100"/>
        <c:baseTimeUnit val="years"/>
      </c:dateAx>
      <c:valAx>
        <c:axId val="4325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0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93.01</c:v>
                </c:pt>
                <c:pt idx="1">
                  <c:v>87.21</c:v>
                </c:pt>
                <c:pt idx="2">
                  <c:v>87.14</c:v>
                </c:pt>
                <c:pt idx="3">
                  <c:v>88.84</c:v>
                </c:pt>
                <c:pt idx="4">
                  <c:v>91.32</c:v>
                </c:pt>
              </c:numCache>
            </c:numRef>
          </c:val>
          <c:extLst xmlns:c16r2="http://schemas.microsoft.com/office/drawing/2015/06/chart">
            <c:ext xmlns:c16="http://schemas.microsoft.com/office/drawing/2014/chart" uri="{C3380CC4-5D6E-409C-BE32-E72D297353CC}">
              <c16:uniqueId val="{00000000-5F38-41A0-8503-09DC4BEDA07D}"/>
            </c:ext>
          </c:extLst>
        </c:ser>
        <c:dLbls>
          <c:showLegendKey val="0"/>
          <c:showVal val="0"/>
          <c:showCatName val="0"/>
          <c:showSerName val="0"/>
          <c:showPercent val="0"/>
          <c:showBubbleSize val="0"/>
        </c:dLbls>
        <c:gapWidth val="150"/>
        <c:axId val="432524360"/>
        <c:axId val="43252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F38-41A0-8503-09DC4BEDA07D}"/>
            </c:ext>
          </c:extLst>
        </c:ser>
        <c:dLbls>
          <c:showLegendKey val="0"/>
          <c:showVal val="0"/>
          <c:showCatName val="0"/>
          <c:showSerName val="0"/>
          <c:showPercent val="0"/>
          <c:showBubbleSize val="0"/>
        </c:dLbls>
        <c:marker val="1"/>
        <c:smooth val="0"/>
        <c:axId val="432524360"/>
        <c:axId val="432522792"/>
      </c:lineChart>
      <c:dateAx>
        <c:axId val="432524360"/>
        <c:scaling>
          <c:orientation val="minMax"/>
        </c:scaling>
        <c:delete val="1"/>
        <c:axPos val="b"/>
        <c:numFmt formatCode="ge" sourceLinked="1"/>
        <c:majorTickMark val="none"/>
        <c:minorTickMark val="none"/>
        <c:tickLblPos val="none"/>
        <c:crossAx val="432522792"/>
        <c:crosses val="autoZero"/>
        <c:auto val="1"/>
        <c:lblOffset val="100"/>
        <c:baseTimeUnit val="years"/>
      </c:dateAx>
      <c:valAx>
        <c:axId val="43252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2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98.69</c:v>
                </c:pt>
                <c:pt idx="1">
                  <c:v>96.87</c:v>
                </c:pt>
                <c:pt idx="2">
                  <c:v>94.82</c:v>
                </c:pt>
                <c:pt idx="3">
                  <c:v>98.71</c:v>
                </c:pt>
                <c:pt idx="4">
                  <c:v>100.62</c:v>
                </c:pt>
              </c:numCache>
            </c:numRef>
          </c:val>
          <c:extLst xmlns:c16r2="http://schemas.microsoft.com/office/drawing/2015/06/chart">
            <c:ext xmlns:c16="http://schemas.microsoft.com/office/drawing/2014/chart" uri="{C3380CC4-5D6E-409C-BE32-E72D297353CC}">
              <c16:uniqueId val="{00000000-B066-42A3-B420-AAE7D881A919}"/>
            </c:ext>
          </c:extLst>
        </c:ser>
        <c:dLbls>
          <c:showLegendKey val="0"/>
          <c:showVal val="0"/>
          <c:showCatName val="0"/>
          <c:showSerName val="0"/>
          <c:showPercent val="0"/>
          <c:showBubbleSize val="0"/>
        </c:dLbls>
        <c:gapWidth val="150"/>
        <c:axId val="432550464"/>
        <c:axId val="43255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B066-42A3-B420-AAE7D881A919}"/>
            </c:ext>
          </c:extLst>
        </c:ser>
        <c:dLbls>
          <c:showLegendKey val="0"/>
          <c:showVal val="0"/>
          <c:showCatName val="0"/>
          <c:showSerName val="0"/>
          <c:showPercent val="0"/>
          <c:showBubbleSize val="0"/>
        </c:dLbls>
        <c:marker val="1"/>
        <c:smooth val="0"/>
        <c:axId val="432550464"/>
        <c:axId val="432550856"/>
      </c:lineChart>
      <c:dateAx>
        <c:axId val="432550464"/>
        <c:scaling>
          <c:orientation val="minMax"/>
        </c:scaling>
        <c:delete val="1"/>
        <c:axPos val="b"/>
        <c:numFmt formatCode="ge" sourceLinked="1"/>
        <c:majorTickMark val="none"/>
        <c:minorTickMark val="none"/>
        <c:tickLblPos val="none"/>
        <c:crossAx val="432550856"/>
        <c:crosses val="autoZero"/>
        <c:auto val="1"/>
        <c:lblOffset val="100"/>
        <c:baseTimeUnit val="years"/>
      </c:dateAx>
      <c:valAx>
        <c:axId val="43255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5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3.22</c:v>
                </c:pt>
                <c:pt idx="1">
                  <c:v>5.27</c:v>
                </c:pt>
                <c:pt idx="2">
                  <c:v>8.18</c:v>
                </c:pt>
                <c:pt idx="3">
                  <c:v>10.27</c:v>
                </c:pt>
                <c:pt idx="4">
                  <c:v>12.54</c:v>
                </c:pt>
              </c:numCache>
            </c:numRef>
          </c:val>
          <c:extLst xmlns:c16r2="http://schemas.microsoft.com/office/drawing/2015/06/chart">
            <c:ext xmlns:c16="http://schemas.microsoft.com/office/drawing/2014/chart" uri="{C3380CC4-5D6E-409C-BE32-E72D297353CC}">
              <c16:uniqueId val="{00000000-F35F-4D5B-ADBE-0D95EBCB87B4}"/>
            </c:ext>
          </c:extLst>
        </c:ser>
        <c:dLbls>
          <c:showLegendKey val="0"/>
          <c:showVal val="0"/>
          <c:showCatName val="0"/>
          <c:showSerName val="0"/>
          <c:showPercent val="0"/>
          <c:showBubbleSize val="0"/>
        </c:dLbls>
        <c:gapWidth val="150"/>
        <c:axId val="499967848"/>
        <c:axId val="49996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F35F-4D5B-ADBE-0D95EBCB87B4}"/>
            </c:ext>
          </c:extLst>
        </c:ser>
        <c:dLbls>
          <c:showLegendKey val="0"/>
          <c:showVal val="0"/>
          <c:showCatName val="0"/>
          <c:showSerName val="0"/>
          <c:showPercent val="0"/>
          <c:showBubbleSize val="0"/>
        </c:dLbls>
        <c:marker val="1"/>
        <c:smooth val="0"/>
        <c:axId val="499967848"/>
        <c:axId val="499966280"/>
      </c:lineChart>
      <c:dateAx>
        <c:axId val="499967848"/>
        <c:scaling>
          <c:orientation val="minMax"/>
        </c:scaling>
        <c:delete val="1"/>
        <c:axPos val="b"/>
        <c:numFmt formatCode="ge" sourceLinked="1"/>
        <c:majorTickMark val="none"/>
        <c:minorTickMark val="none"/>
        <c:tickLblPos val="none"/>
        <c:crossAx val="499966280"/>
        <c:crosses val="autoZero"/>
        <c:auto val="1"/>
        <c:lblOffset val="100"/>
        <c:baseTimeUnit val="years"/>
      </c:dateAx>
      <c:valAx>
        <c:axId val="49996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6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CC-499E-905A-AABCC18325C6}"/>
            </c:ext>
          </c:extLst>
        </c:ser>
        <c:dLbls>
          <c:showLegendKey val="0"/>
          <c:showVal val="0"/>
          <c:showCatName val="0"/>
          <c:showSerName val="0"/>
          <c:showPercent val="0"/>
          <c:showBubbleSize val="0"/>
        </c:dLbls>
        <c:gapWidth val="150"/>
        <c:axId val="499966672"/>
        <c:axId val="49996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96CC-499E-905A-AABCC18325C6}"/>
            </c:ext>
          </c:extLst>
        </c:ser>
        <c:dLbls>
          <c:showLegendKey val="0"/>
          <c:showVal val="0"/>
          <c:showCatName val="0"/>
          <c:showSerName val="0"/>
          <c:showPercent val="0"/>
          <c:showBubbleSize val="0"/>
        </c:dLbls>
        <c:marker val="1"/>
        <c:smooth val="0"/>
        <c:axId val="499966672"/>
        <c:axId val="499967064"/>
      </c:lineChart>
      <c:dateAx>
        <c:axId val="499966672"/>
        <c:scaling>
          <c:orientation val="minMax"/>
        </c:scaling>
        <c:delete val="1"/>
        <c:axPos val="b"/>
        <c:numFmt formatCode="ge" sourceLinked="1"/>
        <c:majorTickMark val="none"/>
        <c:minorTickMark val="none"/>
        <c:tickLblPos val="none"/>
        <c:crossAx val="499967064"/>
        <c:crosses val="autoZero"/>
        <c:auto val="1"/>
        <c:lblOffset val="100"/>
        <c:baseTimeUnit val="years"/>
      </c:dateAx>
      <c:valAx>
        <c:axId val="49996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666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9.17</c:v>
                </c:pt>
                <c:pt idx="1">
                  <c:v>19.2</c:v>
                </c:pt>
                <c:pt idx="2">
                  <c:v>34.96</c:v>
                </c:pt>
                <c:pt idx="3">
                  <c:v>37.33</c:v>
                </c:pt>
                <c:pt idx="4">
                  <c:v>35.5</c:v>
                </c:pt>
              </c:numCache>
            </c:numRef>
          </c:val>
          <c:extLst xmlns:c16r2="http://schemas.microsoft.com/office/drawing/2015/06/chart">
            <c:ext xmlns:c16="http://schemas.microsoft.com/office/drawing/2014/chart" uri="{C3380CC4-5D6E-409C-BE32-E72D297353CC}">
              <c16:uniqueId val="{00000000-B020-4875-80A4-4D38C0216434}"/>
            </c:ext>
          </c:extLst>
        </c:ser>
        <c:dLbls>
          <c:showLegendKey val="0"/>
          <c:showVal val="0"/>
          <c:showCatName val="0"/>
          <c:showSerName val="0"/>
          <c:showPercent val="0"/>
          <c:showBubbleSize val="0"/>
        </c:dLbls>
        <c:gapWidth val="150"/>
        <c:axId val="430659632"/>
        <c:axId val="43066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B020-4875-80A4-4D38C0216434}"/>
            </c:ext>
          </c:extLst>
        </c:ser>
        <c:dLbls>
          <c:showLegendKey val="0"/>
          <c:showVal val="0"/>
          <c:showCatName val="0"/>
          <c:showSerName val="0"/>
          <c:showPercent val="0"/>
          <c:showBubbleSize val="0"/>
        </c:dLbls>
        <c:marker val="1"/>
        <c:smooth val="0"/>
        <c:axId val="430659632"/>
        <c:axId val="430663160"/>
      </c:lineChart>
      <c:dateAx>
        <c:axId val="430659632"/>
        <c:scaling>
          <c:orientation val="minMax"/>
        </c:scaling>
        <c:delete val="1"/>
        <c:axPos val="b"/>
        <c:numFmt formatCode="ge" sourceLinked="1"/>
        <c:majorTickMark val="none"/>
        <c:minorTickMark val="none"/>
        <c:tickLblPos val="none"/>
        <c:crossAx val="430663160"/>
        <c:crosses val="autoZero"/>
        <c:auto val="1"/>
        <c:lblOffset val="100"/>
        <c:baseTimeUnit val="years"/>
      </c:dateAx>
      <c:valAx>
        <c:axId val="43066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5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79.489999999999995</c:v>
                </c:pt>
                <c:pt idx="1">
                  <c:v>37.21</c:v>
                </c:pt>
                <c:pt idx="2">
                  <c:v>33.53</c:v>
                </c:pt>
                <c:pt idx="3">
                  <c:v>4.95</c:v>
                </c:pt>
                <c:pt idx="4">
                  <c:v>6.69</c:v>
                </c:pt>
              </c:numCache>
            </c:numRef>
          </c:val>
          <c:extLst xmlns:c16r2="http://schemas.microsoft.com/office/drawing/2015/06/chart">
            <c:ext xmlns:c16="http://schemas.microsoft.com/office/drawing/2014/chart" uri="{C3380CC4-5D6E-409C-BE32-E72D297353CC}">
              <c16:uniqueId val="{00000000-9EF9-4F56-A124-389BE72A7692}"/>
            </c:ext>
          </c:extLst>
        </c:ser>
        <c:dLbls>
          <c:showLegendKey val="0"/>
          <c:showVal val="0"/>
          <c:showCatName val="0"/>
          <c:showSerName val="0"/>
          <c:showPercent val="0"/>
          <c:showBubbleSize val="0"/>
        </c:dLbls>
        <c:gapWidth val="150"/>
        <c:axId val="430660808"/>
        <c:axId val="4306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9EF9-4F56-A124-389BE72A7692}"/>
            </c:ext>
          </c:extLst>
        </c:ser>
        <c:dLbls>
          <c:showLegendKey val="0"/>
          <c:showVal val="0"/>
          <c:showCatName val="0"/>
          <c:showSerName val="0"/>
          <c:showPercent val="0"/>
          <c:showBubbleSize val="0"/>
        </c:dLbls>
        <c:marker val="1"/>
        <c:smooth val="0"/>
        <c:axId val="430660808"/>
        <c:axId val="430660416"/>
      </c:lineChart>
      <c:dateAx>
        <c:axId val="430660808"/>
        <c:scaling>
          <c:orientation val="minMax"/>
        </c:scaling>
        <c:delete val="1"/>
        <c:axPos val="b"/>
        <c:numFmt formatCode="ge" sourceLinked="1"/>
        <c:majorTickMark val="none"/>
        <c:minorTickMark val="none"/>
        <c:tickLblPos val="none"/>
        <c:crossAx val="430660416"/>
        <c:crosses val="autoZero"/>
        <c:auto val="1"/>
        <c:lblOffset val="100"/>
        <c:baseTimeUnit val="years"/>
      </c:dateAx>
      <c:valAx>
        <c:axId val="430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6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1711.72</c:v>
                </c:pt>
                <c:pt idx="1">
                  <c:v>1726.62</c:v>
                </c:pt>
                <c:pt idx="2">
                  <c:v>2807.02</c:v>
                </c:pt>
                <c:pt idx="3">
                  <c:v>2637.51</c:v>
                </c:pt>
                <c:pt idx="4">
                  <c:v>3201.58</c:v>
                </c:pt>
              </c:numCache>
            </c:numRef>
          </c:val>
          <c:extLst xmlns:c16r2="http://schemas.microsoft.com/office/drawing/2015/06/chart">
            <c:ext xmlns:c16="http://schemas.microsoft.com/office/drawing/2014/chart" uri="{C3380CC4-5D6E-409C-BE32-E72D297353CC}">
              <c16:uniqueId val="{00000000-F66E-4C38-AB64-AF34BFC2CA6E}"/>
            </c:ext>
          </c:extLst>
        </c:ser>
        <c:dLbls>
          <c:showLegendKey val="0"/>
          <c:showVal val="0"/>
          <c:showCatName val="0"/>
          <c:showSerName val="0"/>
          <c:showPercent val="0"/>
          <c:showBubbleSize val="0"/>
        </c:dLbls>
        <c:gapWidth val="150"/>
        <c:axId val="430661592"/>
        <c:axId val="4306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66E-4C38-AB64-AF34BFC2CA6E}"/>
            </c:ext>
          </c:extLst>
        </c:ser>
        <c:dLbls>
          <c:showLegendKey val="0"/>
          <c:showVal val="0"/>
          <c:showCatName val="0"/>
          <c:showSerName val="0"/>
          <c:showPercent val="0"/>
          <c:showBubbleSize val="0"/>
        </c:dLbls>
        <c:marker val="1"/>
        <c:smooth val="0"/>
        <c:axId val="430661592"/>
        <c:axId val="430662376"/>
      </c:lineChart>
      <c:dateAx>
        <c:axId val="430661592"/>
        <c:scaling>
          <c:orientation val="minMax"/>
        </c:scaling>
        <c:delete val="1"/>
        <c:axPos val="b"/>
        <c:numFmt formatCode="ge" sourceLinked="1"/>
        <c:majorTickMark val="none"/>
        <c:minorTickMark val="none"/>
        <c:tickLblPos val="none"/>
        <c:crossAx val="430662376"/>
        <c:crosses val="autoZero"/>
        <c:auto val="1"/>
        <c:lblOffset val="100"/>
        <c:baseTimeUnit val="years"/>
      </c:dateAx>
      <c:valAx>
        <c:axId val="4306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6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96.91</c:v>
                </c:pt>
                <c:pt idx="1">
                  <c:v>85.35</c:v>
                </c:pt>
                <c:pt idx="2">
                  <c:v>80.66</c:v>
                </c:pt>
                <c:pt idx="3">
                  <c:v>80.45</c:v>
                </c:pt>
                <c:pt idx="4">
                  <c:v>77.52</c:v>
                </c:pt>
              </c:numCache>
            </c:numRef>
          </c:val>
          <c:extLst xmlns:c16r2="http://schemas.microsoft.com/office/drawing/2015/06/chart">
            <c:ext xmlns:c16="http://schemas.microsoft.com/office/drawing/2014/chart" uri="{C3380CC4-5D6E-409C-BE32-E72D297353CC}">
              <c16:uniqueId val="{00000000-8154-404B-A4BA-280DC082E2BB}"/>
            </c:ext>
          </c:extLst>
        </c:ser>
        <c:dLbls>
          <c:showLegendKey val="0"/>
          <c:showVal val="0"/>
          <c:showCatName val="0"/>
          <c:showSerName val="0"/>
          <c:showPercent val="0"/>
          <c:showBubbleSize val="0"/>
        </c:dLbls>
        <c:gapWidth val="150"/>
        <c:axId val="430700584"/>
        <c:axId val="4307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154-404B-A4BA-280DC082E2BB}"/>
            </c:ext>
          </c:extLst>
        </c:ser>
        <c:dLbls>
          <c:showLegendKey val="0"/>
          <c:showVal val="0"/>
          <c:showCatName val="0"/>
          <c:showSerName val="0"/>
          <c:showPercent val="0"/>
          <c:showBubbleSize val="0"/>
        </c:dLbls>
        <c:marker val="1"/>
        <c:smooth val="0"/>
        <c:axId val="430700584"/>
        <c:axId val="430701760"/>
      </c:lineChart>
      <c:dateAx>
        <c:axId val="430700584"/>
        <c:scaling>
          <c:orientation val="minMax"/>
        </c:scaling>
        <c:delete val="1"/>
        <c:axPos val="b"/>
        <c:numFmt formatCode="ge" sourceLinked="1"/>
        <c:majorTickMark val="none"/>
        <c:minorTickMark val="none"/>
        <c:tickLblPos val="none"/>
        <c:crossAx val="430701760"/>
        <c:crosses val="autoZero"/>
        <c:auto val="1"/>
        <c:lblOffset val="100"/>
        <c:baseTimeUnit val="years"/>
      </c:dateAx>
      <c:valAx>
        <c:axId val="4307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124.72</c:v>
                </c:pt>
                <c:pt idx="1">
                  <c:v>140.94999999999999</c:v>
                </c:pt>
                <c:pt idx="2">
                  <c:v>150</c:v>
                </c:pt>
                <c:pt idx="3">
                  <c:v>150</c:v>
                </c:pt>
                <c:pt idx="4">
                  <c:v>150</c:v>
                </c:pt>
              </c:numCache>
            </c:numRef>
          </c:val>
          <c:extLst xmlns:c16r2="http://schemas.microsoft.com/office/drawing/2015/06/chart">
            <c:ext xmlns:c16="http://schemas.microsoft.com/office/drawing/2014/chart" uri="{C3380CC4-5D6E-409C-BE32-E72D297353CC}">
              <c16:uniqueId val="{00000000-0466-40A8-9590-ADDAEC4CB577}"/>
            </c:ext>
          </c:extLst>
        </c:ser>
        <c:dLbls>
          <c:showLegendKey val="0"/>
          <c:showVal val="0"/>
          <c:showCatName val="0"/>
          <c:showSerName val="0"/>
          <c:showPercent val="0"/>
          <c:showBubbleSize val="0"/>
        </c:dLbls>
        <c:gapWidth val="150"/>
        <c:axId val="430698624"/>
        <c:axId val="4307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466-40A8-9590-ADDAEC4CB577}"/>
            </c:ext>
          </c:extLst>
        </c:ser>
        <c:dLbls>
          <c:showLegendKey val="0"/>
          <c:showVal val="0"/>
          <c:showCatName val="0"/>
          <c:showSerName val="0"/>
          <c:showPercent val="0"/>
          <c:showBubbleSize val="0"/>
        </c:dLbls>
        <c:marker val="1"/>
        <c:smooth val="0"/>
        <c:axId val="430698624"/>
        <c:axId val="430700192"/>
      </c:lineChart>
      <c:dateAx>
        <c:axId val="430698624"/>
        <c:scaling>
          <c:orientation val="minMax"/>
        </c:scaling>
        <c:delete val="1"/>
        <c:axPos val="b"/>
        <c:numFmt formatCode="ge" sourceLinked="1"/>
        <c:majorTickMark val="none"/>
        <c:minorTickMark val="none"/>
        <c:tickLblPos val="none"/>
        <c:crossAx val="430700192"/>
        <c:crosses val="autoZero"/>
        <c:auto val="1"/>
        <c:lblOffset val="100"/>
        <c:baseTimeUnit val="years"/>
      </c:dateAx>
      <c:valAx>
        <c:axId val="4307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6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岡崎市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386763</v>
      </c>
      <c r="AM8" s="50"/>
      <c r="AN8" s="50"/>
      <c r="AO8" s="50"/>
      <c r="AP8" s="50"/>
      <c r="AQ8" s="50"/>
      <c r="AR8" s="50"/>
      <c r="AS8" s="50"/>
      <c r="AT8" s="45">
        <f>データ!T6</f>
        <v>387.2</v>
      </c>
      <c r="AU8" s="45"/>
      <c r="AV8" s="45"/>
      <c r="AW8" s="45"/>
      <c r="AX8" s="45"/>
      <c r="AY8" s="45"/>
      <c r="AZ8" s="45"/>
      <c r="BA8" s="45"/>
      <c r="BB8" s="45">
        <f>データ!U6</f>
        <v>998.87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36.53</v>
      </c>
      <c r="J10" s="45"/>
      <c r="K10" s="45"/>
      <c r="L10" s="45"/>
      <c r="M10" s="45"/>
      <c r="N10" s="45"/>
      <c r="O10" s="45"/>
      <c r="P10" s="45">
        <f>データ!P6</f>
        <v>1.32</v>
      </c>
      <c r="Q10" s="45"/>
      <c r="R10" s="45"/>
      <c r="S10" s="45"/>
      <c r="T10" s="45"/>
      <c r="U10" s="45"/>
      <c r="V10" s="45"/>
      <c r="W10" s="45">
        <f>データ!Q6</f>
        <v>100</v>
      </c>
      <c r="X10" s="45"/>
      <c r="Y10" s="45"/>
      <c r="Z10" s="45"/>
      <c r="AA10" s="45"/>
      <c r="AB10" s="45"/>
      <c r="AC10" s="45"/>
      <c r="AD10" s="50">
        <f>データ!R6</f>
        <v>1998</v>
      </c>
      <c r="AE10" s="50"/>
      <c r="AF10" s="50"/>
      <c r="AG10" s="50"/>
      <c r="AH10" s="50"/>
      <c r="AI10" s="50"/>
      <c r="AJ10" s="50"/>
      <c r="AK10" s="2"/>
      <c r="AL10" s="50">
        <f>データ!V6</f>
        <v>5117</v>
      </c>
      <c r="AM10" s="50"/>
      <c r="AN10" s="50"/>
      <c r="AO10" s="50"/>
      <c r="AP10" s="50"/>
      <c r="AQ10" s="50"/>
      <c r="AR10" s="50"/>
      <c r="AS10" s="50"/>
      <c r="AT10" s="45">
        <f>データ!W6</f>
        <v>1.67</v>
      </c>
      <c r="AU10" s="45"/>
      <c r="AV10" s="45"/>
      <c r="AW10" s="45"/>
      <c r="AX10" s="45"/>
      <c r="AY10" s="45"/>
      <c r="AZ10" s="45"/>
      <c r="BA10" s="45"/>
      <c r="BB10" s="45">
        <f>データ!X6</f>
        <v>3064.07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GFqSXVVmY0NHaH4slROwd3b2H3a4vrS9HdBXsS1k/hSDDQY0xW5Q7RVMLXWD7fGdyk2z4RTptwl0qPGjwZoONw==" saltValue="u9r1Y+IdV/NzRDZryDKDT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232025</v>
      </c>
      <c r="D6" s="33">
        <f t="shared" si="3"/>
        <v>46</v>
      </c>
      <c r="E6" s="33">
        <f t="shared" si="3"/>
        <v>17</v>
      </c>
      <c r="F6" s="33">
        <f t="shared" si="3"/>
        <v>4</v>
      </c>
      <c r="G6" s="33">
        <f t="shared" si="3"/>
        <v>0</v>
      </c>
      <c r="H6" s="33" t="str">
        <f t="shared" si="3"/>
        <v>愛知県　岡崎市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36.53</v>
      </c>
      <c r="P6" s="34">
        <f t="shared" si="3"/>
        <v>1.32</v>
      </c>
      <c r="Q6" s="34">
        <f t="shared" si="3"/>
        <v>100</v>
      </c>
      <c r="R6" s="34">
        <f t="shared" si="3"/>
        <v>1998</v>
      </c>
      <c r="S6" s="34">
        <f t="shared" si="3"/>
        <v>386763</v>
      </c>
      <c r="T6" s="34">
        <f t="shared" si="3"/>
        <v>387.2</v>
      </c>
      <c r="U6" s="34">
        <f t="shared" si="3"/>
        <v>998.87</v>
      </c>
      <c r="V6" s="34">
        <f t="shared" si="3"/>
        <v>5117</v>
      </c>
      <c r="W6" s="34">
        <f t="shared" si="3"/>
        <v>1.67</v>
      </c>
      <c r="X6" s="34">
        <f t="shared" si="3"/>
        <v>3064.07</v>
      </c>
      <c r="Y6" s="35">
        <f>IF(Y7="",NA(),Y7)</f>
        <v>98.69</v>
      </c>
      <c r="Z6" s="35">
        <f t="shared" ref="Z6:AH6" si="4">IF(Z7="",NA(),Z7)</f>
        <v>96.87</v>
      </c>
      <c r="AA6" s="35">
        <f t="shared" si="4"/>
        <v>94.82</v>
      </c>
      <c r="AB6" s="35">
        <f t="shared" si="4"/>
        <v>98.71</v>
      </c>
      <c r="AC6" s="35">
        <f t="shared" si="4"/>
        <v>100.62</v>
      </c>
      <c r="AD6" s="35">
        <f t="shared" si="4"/>
        <v>95.59</v>
      </c>
      <c r="AE6" s="35">
        <f t="shared" si="4"/>
        <v>101.24</v>
      </c>
      <c r="AF6" s="35">
        <f t="shared" si="4"/>
        <v>100.94</v>
      </c>
      <c r="AG6" s="35">
        <f t="shared" si="4"/>
        <v>100.85</v>
      </c>
      <c r="AH6" s="35">
        <f t="shared" si="4"/>
        <v>102.13</v>
      </c>
      <c r="AI6" s="34" t="str">
        <f>IF(AI7="","",IF(AI7="-","【-】","【"&amp;SUBSTITUTE(TEXT(AI7,"#,##0.00"),"-","△")&amp;"】"))</f>
        <v>【102.38】</v>
      </c>
      <c r="AJ6" s="35">
        <f>IF(AJ7="",NA(),AJ7)</f>
        <v>9.17</v>
      </c>
      <c r="AK6" s="35">
        <f t="shared" ref="AK6:AS6" si="5">IF(AK7="",NA(),AK7)</f>
        <v>19.2</v>
      </c>
      <c r="AL6" s="35">
        <f t="shared" si="5"/>
        <v>34.96</v>
      </c>
      <c r="AM6" s="35">
        <f t="shared" si="5"/>
        <v>37.33</v>
      </c>
      <c r="AN6" s="35">
        <f t="shared" si="5"/>
        <v>35.5</v>
      </c>
      <c r="AO6" s="35">
        <f t="shared" si="5"/>
        <v>137.81</v>
      </c>
      <c r="AP6" s="35">
        <f t="shared" si="5"/>
        <v>184.13</v>
      </c>
      <c r="AQ6" s="35">
        <f t="shared" si="5"/>
        <v>101.85</v>
      </c>
      <c r="AR6" s="35">
        <f t="shared" si="5"/>
        <v>110.77</v>
      </c>
      <c r="AS6" s="35">
        <f t="shared" si="5"/>
        <v>109.51</v>
      </c>
      <c r="AT6" s="34" t="str">
        <f>IF(AT7="","",IF(AT7="-","【-】","【"&amp;SUBSTITUTE(TEXT(AT7,"#,##0.00"),"-","△")&amp;"】"))</f>
        <v>【102.97】</v>
      </c>
      <c r="AU6" s="35">
        <f>IF(AU7="",NA(),AU7)</f>
        <v>79.489999999999995</v>
      </c>
      <c r="AV6" s="35">
        <f t="shared" ref="AV6:BD6" si="6">IF(AV7="",NA(),AV7)</f>
        <v>37.21</v>
      </c>
      <c r="AW6" s="35">
        <f t="shared" si="6"/>
        <v>33.53</v>
      </c>
      <c r="AX6" s="35">
        <f t="shared" si="6"/>
        <v>4.95</v>
      </c>
      <c r="AY6" s="35">
        <f t="shared" si="6"/>
        <v>6.69</v>
      </c>
      <c r="AZ6" s="35">
        <f t="shared" si="6"/>
        <v>189.4</v>
      </c>
      <c r="BA6" s="35">
        <f t="shared" si="6"/>
        <v>63.22</v>
      </c>
      <c r="BB6" s="35">
        <f t="shared" si="6"/>
        <v>49.07</v>
      </c>
      <c r="BC6" s="35">
        <f t="shared" si="6"/>
        <v>46.78</v>
      </c>
      <c r="BD6" s="35">
        <f t="shared" si="6"/>
        <v>47.44</v>
      </c>
      <c r="BE6" s="34" t="str">
        <f>IF(BE7="","",IF(BE7="-","【-】","【"&amp;SUBSTITUTE(TEXT(BE7,"#,##0.00"),"-","△")&amp;"】"))</f>
        <v>【54.73】</v>
      </c>
      <c r="BF6" s="35">
        <f>IF(BF7="",NA(),BF7)</f>
        <v>1711.72</v>
      </c>
      <c r="BG6" s="35">
        <f t="shared" ref="BG6:BO6" si="7">IF(BG7="",NA(),BG7)</f>
        <v>1726.62</v>
      </c>
      <c r="BH6" s="35">
        <f t="shared" si="7"/>
        <v>2807.02</v>
      </c>
      <c r="BI6" s="35">
        <f t="shared" si="7"/>
        <v>2637.51</v>
      </c>
      <c r="BJ6" s="35">
        <f t="shared" si="7"/>
        <v>3201.58</v>
      </c>
      <c r="BK6" s="35">
        <f t="shared" si="7"/>
        <v>1554.05</v>
      </c>
      <c r="BL6" s="35">
        <f t="shared" si="7"/>
        <v>1436</v>
      </c>
      <c r="BM6" s="35">
        <f t="shared" si="7"/>
        <v>1434.89</v>
      </c>
      <c r="BN6" s="35">
        <f t="shared" si="7"/>
        <v>1298.9100000000001</v>
      </c>
      <c r="BO6" s="35">
        <f t="shared" si="7"/>
        <v>1243.71</v>
      </c>
      <c r="BP6" s="34" t="str">
        <f>IF(BP7="","",IF(BP7="-","【-】","【"&amp;SUBSTITUTE(TEXT(BP7,"#,##0.00"),"-","△")&amp;"】"))</f>
        <v>【1,225.44】</v>
      </c>
      <c r="BQ6" s="35">
        <f>IF(BQ7="",NA(),BQ7)</f>
        <v>96.91</v>
      </c>
      <c r="BR6" s="35">
        <f t="shared" ref="BR6:BZ6" si="8">IF(BR7="",NA(),BR7)</f>
        <v>85.35</v>
      </c>
      <c r="BS6" s="35">
        <f t="shared" si="8"/>
        <v>80.66</v>
      </c>
      <c r="BT6" s="35">
        <f t="shared" si="8"/>
        <v>80.45</v>
      </c>
      <c r="BU6" s="35">
        <f t="shared" si="8"/>
        <v>77.52</v>
      </c>
      <c r="BV6" s="35">
        <f t="shared" si="8"/>
        <v>53.01</v>
      </c>
      <c r="BW6" s="35">
        <f t="shared" si="8"/>
        <v>66.56</v>
      </c>
      <c r="BX6" s="35">
        <f t="shared" si="8"/>
        <v>66.22</v>
      </c>
      <c r="BY6" s="35">
        <f t="shared" si="8"/>
        <v>69.87</v>
      </c>
      <c r="BZ6" s="35">
        <f t="shared" si="8"/>
        <v>74.3</v>
      </c>
      <c r="CA6" s="34" t="str">
        <f>IF(CA7="","",IF(CA7="-","【-】","【"&amp;SUBSTITUTE(TEXT(CA7,"#,##0.00"),"-","△")&amp;"】"))</f>
        <v>【75.58】</v>
      </c>
      <c r="CB6" s="35">
        <f>IF(CB7="",NA(),CB7)</f>
        <v>124.72</v>
      </c>
      <c r="CC6" s="35">
        <f t="shared" ref="CC6:CK6" si="9">IF(CC7="",NA(),CC7)</f>
        <v>140.94999999999999</v>
      </c>
      <c r="CD6" s="35">
        <f t="shared" si="9"/>
        <v>150</v>
      </c>
      <c r="CE6" s="35">
        <f t="shared" si="9"/>
        <v>150</v>
      </c>
      <c r="CF6" s="35">
        <f t="shared" si="9"/>
        <v>150</v>
      </c>
      <c r="CG6" s="35">
        <f t="shared" si="9"/>
        <v>299.39</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36.200000000000003</v>
      </c>
      <c r="CS6" s="35">
        <f t="shared" si="10"/>
        <v>43.58</v>
      </c>
      <c r="CT6" s="35">
        <f t="shared" si="10"/>
        <v>41.35</v>
      </c>
      <c r="CU6" s="35">
        <f t="shared" si="10"/>
        <v>42.9</v>
      </c>
      <c r="CV6" s="35">
        <f t="shared" si="10"/>
        <v>43.36</v>
      </c>
      <c r="CW6" s="34" t="str">
        <f>IF(CW7="","",IF(CW7="-","【-】","【"&amp;SUBSTITUTE(TEXT(CW7,"#,##0.00"),"-","△")&amp;"】"))</f>
        <v>【42.66】</v>
      </c>
      <c r="CX6" s="35">
        <f>IF(CX7="",NA(),CX7)</f>
        <v>93.01</v>
      </c>
      <c r="CY6" s="35">
        <f t="shared" ref="CY6:DG6" si="11">IF(CY7="",NA(),CY7)</f>
        <v>87.21</v>
      </c>
      <c r="CZ6" s="35">
        <f t="shared" si="11"/>
        <v>87.14</v>
      </c>
      <c r="DA6" s="35">
        <f t="shared" si="11"/>
        <v>88.84</v>
      </c>
      <c r="DB6" s="35">
        <f t="shared" si="11"/>
        <v>91.32</v>
      </c>
      <c r="DC6" s="35">
        <f t="shared" si="11"/>
        <v>71.069999999999993</v>
      </c>
      <c r="DD6" s="35">
        <f t="shared" si="11"/>
        <v>82.35</v>
      </c>
      <c r="DE6" s="35">
        <f t="shared" si="11"/>
        <v>82.9</v>
      </c>
      <c r="DF6" s="35">
        <f t="shared" si="11"/>
        <v>83.5</v>
      </c>
      <c r="DG6" s="35">
        <f t="shared" si="11"/>
        <v>83.06</v>
      </c>
      <c r="DH6" s="34" t="str">
        <f>IF(DH7="","",IF(DH7="-","【-】","【"&amp;SUBSTITUTE(TEXT(DH7,"#,##0.00"),"-","△")&amp;"】"))</f>
        <v>【82.67】</v>
      </c>
      <c r="DI6" s="35">
        <f>IF(DI7="",NA(),DI7)</f>
        <v>3.22</v>
      </c>
      <c r="DJ6" s="35">
        <f t="shared" ref="DJ6:DR6" si="12">IF(DJ7="",NA(),DJ7)</f>
        <v>5.27</v>
      </c>
      <c r="DK6" s="35">
        <f t="shared" si="12"/>
        <v>8.18</v>
      </c>
      <c r="DL6" s="35">
        <f t="shared" si="12"/>
        <v>10.27</v>
      </c>
      <c r="DM6" s="35">
        <f t="shared" si="12"/>
        <v>12.54</v>
      </c>
      <c r="DN6" s="35">
        <f t="shared" si="12"/>
        <v>6.66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232025</v>
      </c>
      <c r="D7" s="37">
        <v>46</v>
      </c>
      <c r="E7" s="37">
        <v>17</v>
      </c>
      <c r="F7" s="37">
        <v>4</v>
      </c>
      <c r="G7" s="37">
        <v>0</v>
      </c>
      <c r="H7" s="37" t="s">
        <v>108</v>
      </c>
      <c r="I7" s="37" t="s">
        <v>109</v>
      </c>
      <c r="J7" s="37" t="s">
        <v>110</v>
      </c>
      <c r="K7" s="37" t="s">
        <v>111</v>
      </c>
      <c r="L7" s="37" t="s">
        <v>112</v>
      </c>
      <c r="M7" s="37" t="s">
        <v>113</v>
      </c>
      <c r="N7" s="38" t="s">
        <v>114</v>
      </c>
      <c r="O7" s="38">
        <v>36.53</v>
      </c>
      <c r="P7" s="38">
        <v>1.32</v>
      </c>
      <c r="Q7" s="38">
        <v>100</v>
      </c>
      <c r="R7" s="38">
        <v>1998</v>
      </c>
      <c r="S7" s="38">
        <v>386763</v>
      </c>
      <c r="T7" s="38">
        <v>387.2</v>
      </c>
      <c r="U7" s="38">
        <v>998.87</v>
      </c>
      <c r="V7" s="38">
        <v>5117</v>
      </c>
      <c r="W7" s="38">
        <v>1.67</v>
      </c>
      <c r="X7" s="38">
        <v>3064.07</v>
      </c>
      <c r="Y7" s="38">
        <v>98.69</v>
      </c>
      <c r="Z7" s="38">
        <v>96.87</v>
      </c>
      <c r="AA7" s="38">
        <v>94.82</v>
      </c>
      <c r="AB7" s="38">
        <v>98.71</v>
      </c>
      <c r="AC7" s="38">
        <v>100.62</v>
      </c>
      <c r="AD7" s="38">
        <v>95.59</v>
      </c>
      <c r="AE7" s="38">
        <v>101.24</v>
      </c>
      <c r="AF7" s="38">
        <v>100.94</v>
      </c>
      <c r="AG7" s="38">
        <v>100.85</v>
      </c>
      <c r="AH7" s="38">
        <v>102.13</v>
      </c>
      <c r="AI7" s="38">
        <v>102.38</v>
      </c>
      <c r="AJ7" s="38">
        <v>9.17</v>
      </c>
      <c r="AK7" s="38">
        <v>19.2</v>
      </c>
      <c r="AL7" s="38">
        <v>34.96</v>
      </c>
      <c r="AM7" s="38">
        <v>37.33</v>
      </c>
      <c r="AN7" s="38">
        <v>35.5</v>
      </c>
      <c r="AO7" s="38">
        <v>137.81</v>
      </c>
      <c r="AP7" s="38">
        <v>184.13</v>
      </c>
      <c r="AQ7" s="38">
        <v>101.85</v>
      </c>
      <c r="AR7" s="38">
        <v>110.77</v>
      </c>
      <c r="AS7" s="38">
        <v>109.51</v>
      </c>
      <c r="AT7" s="38">
        <v>102.97</v>
      </c>
      <c r="AU7" s="38">
        <v>79.489999999999995</v>
      </c>
      <c r="AV7" s="38">
        <v>37.21</v>
      </c>
      <c r="AW7" s="38">
        <v>33.53</v>
      </c>
      <c r="AX7" s="38">
        <v>4.95</v>
      </c>
      <c r="AY7" s="38">
        <v>6.69</v>
      </c>
      <c r="AZ7" s="38">
        <v>189.4</v>
      </c>
      <c r="BA7" s="38">
        <v>63.22</v>
      </c>
      <c r="BB7" s="38">
        <v>49.07</v>
      </c>
      <c r="BC7" s="38">
        <v>46.78</v>
      </c>
      <c r="BD7" s="38">
        <v>47.44</v>
      </c>
      <c r="BE7" s="38">
        <v>54.73</v>
      </c>
      <c r="BF7" s="38">
        <v>1711.72</v>
      </c>
      <c r="BG7" s="38">
        <v>1726.62</v>
      </c>
      <c r="BH7" s="38">
        <v>2807.02</v>
      </c>
      <c r="BI7" s="38">
        <v>2637.51</v>
      </c>
      <c r="BJ7" s="38">
        <v>3201.58</v>
      </c>
      <c r="BK7" s="38">
        <v>1554.05</v>
      </c>
      <c r="BL7" s="38">
        <v>1436</v>
      </c>
      <c r="BM7" s="38">
        <v>1434.89</v>
      </c>
      <c r="BN7" s="38">
        <v>1298.9100000000001</v>
      </c>
      <c r="BO7" s="38">
        <v>1243.71</v>
      </c>
      <c r="BP7" s="38">
        <v>1225.44</v>
      </c>
      <c r="BQ7" s="38">
        <v>96.91</v>
      </c>
      <c r="BR7" s="38">
        <v>85.35</v>
      </c>
      <c r="BS7" s="38">
        <v>80.66</v>
      </c>
      <c r="BT7" s="38">
        <v>80.45</v>
      </c>
      <c r="BU7" s="38">
        <v>77.52</v>
      </c>
      <c r="BV7" s="38">
        <v>53.01</v>
      </c>
      <c r="BW7" s="38">
        <v>66.56</v>
      </c>
      <c r="BX7" s="38">
        <v>66.22</v>
      </c>
      <c r="BY7" s="38">
        <v>69.87</v>
      </c>
      <c r="BZ7" s="38">
        <v>74.3</v>
      </c>
      <c r="CA7" s="38">
        <v>75.58</v>
      </c>
      <c r="CB7" s="38">
        <v>124.72</v>
      </c>
      <c r="CC7" s="38">
        <v>140.94999999999999</v>
      </c>
      <c r="CD7" s="38">
        <v>150</v>
      </c>
      <c r="CE7" s="38">
        <v>150</v>
      </c>
      <c r="CF7" s="38">
        <v>150</v>
      </c>
      <c r="CG7" s="38">
        <v>299.39</v>
      </c>
      <c r="CH7" s="38">
        <v>244.29</v>
      </c>
      <c r="CI7" s="38">
        <v>246.72</v>
      </c>
      <c r="CJ7" s="38">
        <v>234.96</v>
      </c>
      <c r="CK7" s="38">
        <v>221.81</v>
      </c>
      <c r="CL7" s="38">
        <v>215.23</v>
      </c>
      <c r="CM7" s="38" t="s">
        <v>114</v>
      </c>
      <c r="CN7" s="38" t="s">
        <v>114</v>
      </c>
      <c r="CO7" s="38" t="s">
        <v>114</v>
      </c>
      <c r="CP7" s="38" t="s">
        <v>114</v>
      </c>
      <c r="CQ7" s="38" t="s">
        <v>114</v>
      </c>
      <c r="CR7" s="38">
        <v>36.200000000000003</v>
      </c>
      <c r="CS7" s="38">
        <v>43.58</v>
      </c>
      <c r="CT7" s="38">
        <v>41.35</v>
      </c>
      <c r="CU7" s="38">
        <v>42.9</v>
      </c>
      <c r="CV7" s="38">
        <v>43.36</v>
      </c>
      <c r="CW7" s="38">
        <v>42.66</v>
      </c>
      <c r="CX7" s="38">
        <v>93.01</v>
      </c>
      <c r="CY7" s="38">
        <v>87.21</v>
      </c>
      <c r="CZ7" s="38">
        <v>87.14</v>
      </c>
      <c r="DA7" s="38">
        <v>88.84</v>
      </c>
      <c r="DB7" s="38">
        <v>91.32</v>
      </c>
      <c r="DC7" s="38">
        <v>71.069999999999993</v>
      </c>
      <c r="DD7" s="38">
        <v>82.35</v>
      </c>
      <c r="DE7" s="38">
        <v>82.9</v>
      </c>
      <c r="DF7" s="38">
        <v>83.5</v>
      </c>
      <c r="DG7" s="38">
        <v>83.06</v>
      </c>
      <c r="DH7" s="38">
        <v>82.67</v>
      </c>
      <c r="DI7" s="38">
        <v>3.22</v>
      </c>
      <c r="DJ7" s="38">
        <v>5.27</v>
      </c>
      <c r="DK7" s="38">
        <v>8.18</v>
      </c>
      <c r="DL7" s="38">
        <v>10.27</v>
      </c>
      <c r="DM7" s="38">
        <v>12.54</v>
      </c>
      <c r="DN7" s="38">
        <v>6.66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7.0000000000000007E-2</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大河内　拓己</cp:lastModifiedBy>
  <cp:lastPrinted>2019-01-22T03:13:33Z</cp:lastPrinted>
  <dcterms:created xsi:type="dcterms:W3CDTF">2018-12-03T08:53:15Z</dcterms:created>
  <dcterms:modified xsi:type="dcterms:W3CDTF">2019-02-12T02:05:15Z</dcterms:modified>
  <cp:category/>
</cp:coreProperties>
</file>