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1"/>
  <workbookPr filterPrivacy="1" codeName="ThisWorkbook" defaultThemeVersion="166925"/>
  <xr:revisionPtr revIDLastSave="0" documentId="13_ncr:1_{C708DB0C-25B3-4DE3-8F3E-E8E9517F9ECE}" xr6:coauthVersionLast="36" xr6:coauthVersionMax="47" xr10:uidLastSave="{00000000-0000-0000-0000-000000000000}"/>
  <bookViews>
    <workbookView xWindow="570" yWindow="465" windowWidth="14505" windowHeight="11310" tabRatio="900" xr2:uid="{00000000-000D-0000-FFFF-FFFF00000000}"/>
  </bookViews>
  <sheets>
    <sheet name="【記載例】通所介護" sheetId="13" r:id="rId1"/>
    <sheet name="【記載例】シフト記号表（勤務時間帯）" sheetId="6" r:id="rId2"/>
    <sheet name="通所介護（100名）" sheetId="12" r:id="rId3"/>
    <sheet name="通所介護（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【記載例】通所介護!$A$1:$BF$71</definedName>
    <definedName name="_xlnm.Print_Area" localSheetId="5">記入方法!$B$1:$P$85</definedName>
    <definedName name="_xlnm.Print_Area" localSheetId="2">'通所介護（100名）'!$A$1:$BF$332</definedName>
    <definedName name="_xlnm.Print_Area" localSheetId="3">'通所介護（1枚版）'!$A$1:$BF$71</definedName>
    <definedName name="_xlnm.Print_Titles" localSheetId="2">'通所介護（100名）'!$1:$21</definedName>
    <definedName name="_xlnm.Print_Titles" localSheetId="3">'通所介護（1枚版）'!$1:$21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23" i="13" l="1"/>
  <c r="AW71" i="13"/>
  <c r="AV71" i="13"/>
  <c r="AU71" i="13"/>
  <c r="AT71" i="13"/>
  <c r="AS71" i="13"/>
  <c r="AR71" i="13"/>
  <c r="AQ71" i="13"/>
  <c r="AP71" i="13"/>
  <c r="AO71" i="13"/>
  <c r="AN71" i="13"/>
  <c r="AM71" i="13"/>
  <c r="AL71" i="13"/>
  <c r="AK71" i="13"/>
  <c r="AJ71" i="13"/>
  <c r="AI71" i="13"/>
  <c r="AH71" i="13"/>
  <c r="AG71" i="13"/>
  <c r="AF71" i="13"/>
  <c r="AE71" i="13"/>
  <c r="AD71" i="13"/>
  <c r="AC71" i="13"/>
  <c r="AB71" i="13"/>
  <c r="AA71" i="13"/>
  <c r="Z71" i="13"/>
  <c r="Y71" i="13"/>
  <c r="X71" i="13"/>
  <c r="W71" i="13"/>
  <c r="V71" i="13"/>
  <c r="U71" i="13"/>
  <c r="T71" i="13"/>
  <c r="S71" i="13"/>
  <c r="AT67" i="13"/>
  <c r="AL67" i="13"/>
  <c r="AD67" i="13"/>
  <c r="V67" i="13"/>
  <c r="AW66" i="13"/>
  <c r="AV66" i="13"/>
  <c r="AU66" i="13"/>
  <c r="AT66" i="13"/>
  <c r="AS66" i="13"/>
  <c r="AR66" i="13"/>
  <c r="AQ66" i="13"/>
  <c r="AP66" i="13"/>
  <c r="AO66" i="13"/>
  <c r="AN66" i="13"/>
  <c r="AM66" i="13"/>
  <c r="AL66" i="13"/>
  <c r="AK66" i="13"/>
  <c r="AJ66" i="13"/>
  <c r="AI66" i="13"/>
  <c r="AH66" i="13"/>
  <c r="AG66" i="13"/>
  <c r="AF66" i="13"/>
  <c r="AE66" i="13"/>
  <c r="AD66" i="13"/>
  <c r="AC66" i="13"/>
  <c r="AB66" i="13"/>
  <c r="AA66" i="13"/>
  <c r="Z66" i="13"/>
  <c r="Y66" i="13"/>
  <c r="X66" i="13"/>
  <c r="W66" i="13"/>
  <c r="V66" i="13"/>
  <c r="U66" i="13"/>
  <c r="T66" i="13"/>
  <c r="S66" i="13"/>
  <c r="AT63" i="13"/>
  <c r="AL63" i="13"/>
  <c r="AD63" i="13"/>
  <c r="V63" i="13"/>
  <c r="AU62" i="13"/>
  <c r="AM62" i="13"/>
  <c r="AE62" i="13"/>
  <c r="W62" i="13"/>
  <c r="AW60" i="13"/>
  <c r="AV60" i="13"/>
  <c r="AU60" i="13"/>
  <c r="AT60" i="13"/>
  <c r="AS60" i="13"/>
  <c r="AR60" i="13"/>
  <c r="AQ60" i="13"/>
  <c r="AP60" i="13"/>
  <c r="AO60" i="13"/>
  <c r="AN60" i="13"/>
  <c r="AM60" i="13"/>
  <c r="AL60" i="13"/>
  <c r="AK60" i="13"/>
  <c r="AJ60" i="13"/>
  <c r="AI60" i="13"/>
  <c r="AH60" i="13"/>
  <c r="AG60" i="13"/>
  <c r="AF60" i="13"/>
  <c r="AE60" i="13"/>
  <c r="AD60" i="13"/>
  <c r="AC60" i="13"/>
  <c r="AB60" i="13"/>
  <c r="AA60" i="13"/>
  <c r="Z60" i="13"/>
  <c r="Y60" i="13"/>
  <c r="X60" i="13"/>
  <c r="W60" i="13"/>
  <c r="V60" i="13"/>
  <c r="U60" i="13"/>
  <c r="T60" i="13"/>
  <c r="AX60" i="13" s="1"/>
  <c r="AZ60" i="13" s="1"/>
  <c r="S60" i="13"/>
  <c r="F60" i="13"/>
  <c r="AW59" i="13"/>
  <c r="AV59" i="13"/>
  <c r="AU59" i="13"/>
  <c r="AT59" i="13"/>
  <c r="AS59" i="13"/>
  <c r="AR59" i="13"/>
  <c r="AQ59" i="13"/>
  <c r="AP59" i="13"/>
  <c r="AO59" i="13"/>
  <c r="AN59" i="13"/>
  <c r="AM59" i="13"/>
  <c r="AL59" i="13"/>
  <c r="AK59" i="13"/>
  <c r="AJ59" i="13"/>
  <c r="AI59" i="13"/>
  <c r="AH59" i="13"/>
  <c r="AG59" i="13"/>
  <c r="AF59" i="13"/>
  <c r="AE59" i="13"/>
  <c r="AD59" i="13"/>
  <c r="AC59" i="13"/>
  <c r="AB59" i="13"/>
  <c r="AA59" i="13"/>
  <c r="Z59" i="13"/>
  <c r="AX59" i="13" s="1"/>
  <c r="AZ59" i="13" s="1"/>
  <c r="Y59" i="13"/>
  <c r="X59" i="13"/>
  <c r="W59" i="13"/>
  <c r="V59" i="13"/>
  <c r="U59" i="13"/>
  <c r="T59" i="13"/>
  <c r="S59" i="13"/>
  <c r="AW57" i="13"/>
  <c r="AV57" i="13"/>
  <c r="AU57" i="13"/>
  <c r="AT57" i="13"/>
  <c r="AS57" i="13"/>
  <c r="AR57" i="13"/>
  <c r="AQ57" i="13"/>
  <c r="AP57" i="13"/>
  <c r="AO57" i="13"/>
  <c r="AN57" i="13"/>
  <c r="AM57" i="13"/>
  <c r="AL57" i="13"/>
  <c r="AK57" i="13"/>
  <c r="AJ57" i="13"/>
  <c r="AI57" i="13"/>
  <c r="AH57" i="13"/>
  <c r="AG57" i="13"/>
  <c r="AF57" i="13"/>
  <c r="AE57" i="13"/>
  <c r="AD57" i="13"/>
  <c r="AC57" i="13"/>
  <c r="AB57" i="13"/>
  <c r="AA57" i="13"/>
  <c r="Z57" i="13"/>
  <c r="Y57" i="13"/>
  <c r="X57" i="13"/>
  <c r="W57" i="13"/>
  <c r="V57" i="13"/>
  <c r="U57" i="13"/>
  <c r="T57" i="13"/>
  <c r="AX57" i="13" s="1"/>
  <c r="AZ57" i="13" s="1"/>
  <c r="S57" i="13"/>
  <c r="F57" i="13"/>
  <c r="AW56" i="13"/>
  <c r="AV56" i="13"/>
  <c r="AU56" i="13"/>
  <c r="AT56" i="13"/>
  <c r="AS56" i="13"/>
  <c r="AR56" i="13"/>
  <c r="AQ56" i="13"/>
  <c r="AP56" i="13"/>
  <c r="AO56" i="13"/>
  <c r="AN56" i="13"/>
  <c r="AM56" i="13"/>
  <c r="AL56" i="13"/>
  <c r="AK56" i="13"/>
  <c r="AJ56" i="13"/>
  <c r="AI56" i="13"/>
  <c r="AH56" i="13"/>
  <c r="AG56" i="13"/>
  <c r="AF56" i="13"/>
  <c r="AE56" i="13"/>
  <c r="AD56" i="13"/>
  <c r="AC56" i="13"/>
  <c r="AB56" i="13"/>
  <c r="AA56" i="13"/>
  <c r="Z56" i="13"/>
  <c r="Y56" i="13"/>
  <c r="X56" i="13"/>
  <c r="W56" i="13"/>
  <c r="V56" i="13"/>
  <c r="AX56" i="13" s="1"/>
  <c r="AZ56" i="13" s="1"/>
  <c r="U56" i="13"/>
  <c r="T56" i="13"/>
  <c r="S56" i="13"/>
  <c r="AW54" i="13"/>
  <c r="AV54" i="13"/>
  <c r="AU54" i="13"/>
  <c r="AT54" i="13"/>
  <c r="AS54" i="13"/>
  <c r="AR54" i="13"/>
  <c r="AQ54" i="13"/>
  <c r="AP54" i="13"/>
  <c r="AO54" i="13"/>
  <c r="AN54" i="13"/>
  <c r="AM54" i="13"/>
  <c r="AL54" i="13"/>
  <c r="AK54" i="13"/>
  <c r="AJ54" i="13"/>
  <c r="AI54" i="13"/>
  <c r="AH54" i="13"/>
  <c r="AG54" i="13"/>
  <c r="AF54" i="13"/>
  <c r="AE54" i="13"/>
  <c r="AD54" i="13"/>
  <c r="AC54" i="13"/>
  <c r="AB54" i="13"/>
  <c r="AA54" i="13"/>
  <c r="Z54" i="13"/>
  <c r="Y54" i="13"/>
  <c r="X54" i="13"/>
  <c r="W54" i="13"/>
  <c r="V54" i="13"/>
  <c r="U54" i="13"/>
  <c r="T54" i="13"/>
  <c r="S54" i="13"/>
  <c r="F54" i="13"/>
  <c r="AW53" i="13"/>
  <c r="AV53" i="13"/>
  <c r="AU53" i="13"/>
  <c r="AT53" i="13"/>
  <c r="AS53" i="13"/>
  <c r="AR53" i="13"/>
  <c r="AQ53" i="13"/>
  <c r="AP53" i="13"/>
  <c r="AO53" i="13"/>
  <c r="AN53" i="13"/>
  <c r="AM53" i="13"/>
  <c r="AL53" i="13"/>
  <c r="AK53" i="13"/>
  <c r="AJ53" i="13"/>
  <c r="AI53" i="13"/>
  <c r="AH53" i="13"/>
  <c r="AG53" i="13"/>
  <c r="AF53" i="13"/>
  <c r="AE53" i="13"/>
  <c r="AD53" i="13"/>
  <c r="AC53" i="13"/>
  <c r="AB53" i="13"/>
  <c r="AA53" i="13"/>
  <c r="Z53" i="13"/>
  <c r="Y53" i="13"/>
  <c r="X53" i="13"/>
  <c r="W53" i="13"/>
  <c r="V53" i="13"/>
  <c r="U53" i="13"/>
  <c r="T53" i="13"/>
  <c r="S53" i="13"/>
  <c r="AW51" i="13"/>
  <c r="AV51" i="13"/>
  <c r="AU51" i="13"/>
  <c r="AT51" i="13"/>
  <c r="AS51" i="13"/>
  <c r="AR51" i="13"/>
  <c r="AQ51" i="13"/>
  <c r="AP51" i="13"/>
  <c r="AO51" i="13"/>
  <c r="AN51" i="13"/>
  <c r="AM51" i="13"/>
  <c r="AL51" i="13"/>
  <c r="AK51" i="13"/>
  <c r="AJ51" i="13"/>
  <c r="AI51" i="13"/>
  <c r="AH51" i="13"/>
  <c r="AG51" i="13"/>
  <c r="AF51" i="13"/>
  <c r="AE51" i="13"/>
  <c r="AD51" i="13"/>
  <c r="AC51" i="13"/>
  <c r="AB51" i="13"/>
  <c r="AA51" i="13"/>
  <c r="Z51" i="13"/>
  <c r="Y51" i="13"/>
  <c r="X51" i="13"/>
  <c r="W51" i="13"/>
  <c r="V51" i="13"/>
  <c r="U51" i="13"/>
  <c r="T51" i="13"/>
  <c r="S51" i="13"/>
  <c r="F51" i="13"/>
  <c r="AW50" i="13"/>
  <c r="AV50" i="13"/>
  <c r="AU50" i="13"/>
  <c r="AT50" i="13"/>
  <c r="AS50" i="13"/>
  <c r="AR50" i="13"/>
  <c r="AQ50" i="13"/>
  <c r="AP50" i="13"/>
  <c r="AO50" i="13"/>
  <c r="AN50" i="13"/>
  <c r="AM50" i="13"/>
  <c r="AL50" i="13"/>
  <c r="AK50" i="13"/>
  <c r="AJ50" i="13"/>
  <c r="AI50" i="13"/>
  <c r="AH50" i="13"/>
  <c r="AG50" i="13"/>
  <c r="AF50" i="13"/>
  <c r="AE50" i="13"/>
  <c r="AD50" i="13"/>
  <c r="AC50" i="13"/>
  <c r="AB50" i="13"/>
  <c r="AA50" i="13"/>
  <c r="Z50" i="13"/>
  <c r="Y50" i="13"/>
  <c r="X50" i="13"/>
  <c r="W50" i="13"/>
  <c r="V50" i="13"/>
  <c r="U50" i="13"/>
  <c r="T50" i="13"/>
  <c r="S50" i="13"/>
  <c r="AW48" i="13"/>
  <c r="AV48" i="13"/>
  <c r="AU48" i="13"/>
  <c r="AT48" i="13"/>
  <c r="AS48" i="13"/>
  <c r="AR48" i="13"/>
  <c r="AQ48" i="13"/>
  <c r="AP48" i="13"/>
  <c r="AO48" i="13"/>
  <c r="AN48" i="13"/>
  <c r="AM48" i="13"/>
  <c r="AL48" i="13"/>
  <c r="AK48" i="13"/>
  <c r="AJ48" i="13"/>
  <c r="AI48" i="13"/>
  <c r="AH48" i="13"/>
  <c r="AG48" i="13"/>
  <c r="AF48" i="13"/>
  <c r="AE48" i="13"/>
  <c r="AD48" i="13"/>
  <c r="AC48" i="13"/>
  <c r="AB48" i="13"/>
  <c r="AA48" i="13"/>
  <c r="Z48" i="13"/>
  <c r="Y48" i="13"/>
  <c r="X48" i="13"/>
  <c r="W48" i="13"/>
  <c r="V48" i="13"/>
  <c r="U48" i="13"/>
  <c r="T48" i="13"/>
  <c r="S48" i="13"/>
  <c r="F48" i="13"/>
  <c r="AW47" i="13"/>
  <c r="AV47" i="13"/>
  <c r="AU47" i="13"/>
  <c r="AT47" i="13"/>
  <c r="AS47" i="13"/>
  <c r="AR47" i="13"/>
  <c r="AQ47" i="13"/>
  <c r="AP47" i="13"/>
  <c r="AO47" i="13"/>
  <c r="AN47" i="13"/>
  <c r="AM47" i="13"/>
  <c r="AL47" i="13"/>
  <c r="AK47" i="13"/>
  <c r="AJ47" i="13"/>
  <c r="AI47" i="13"/>
  <c r="AH47" i="13"/>
  <c r="AG47" i="13"/>
  <c r="AF47" i="13"/>
  <c r="AE47" i="13"/>
  <c r="AD47" i="13"/>
  <c r="AC47" i="13"/>
  <c r="AB47" i="13"/>
  <c r="AA47" i="13"/>
  <c r="Z47" i="13"/>
  <c r="Y47" i="13"/>
  <c r="X47" i="13"/>
  <c r="W47" i="13"/>
  <c r="V47" i="13"/>
  <c r="U47" i="13"/>
  <c r="T47" i="13"/>
  <c r="S47" i="13"/>
  <c r="AW45" i="13"/>
  <c r="AV45" i="13"/>
  <c r="AU45" i="13"/>
  <c r="AT45" i="13"/>
  <c r="AS45" i="13"/>
  <c r="AR45" i="13"/>
  <c r="AQ45" i="13"/>
  <c r="AP45" i="13"/>
  <c r="AO45" i="13"/>
  <c r="AN45" i="13"/>
  <c r="AM45" i="13"/>
  <c r="AL45" i="13"/>
  <c r="AK45" i="13"/>
  <c r="AJ45" i="13"/>
  <c r="AI45" i="13"/>
  <c r="AH45" i="13"/>
  <c r="AG45" i="13"/>
  <c r="AF45" i="13"/>
  <c r="AE45" i="13"/>
  <c r="AD45" i="13"/>
  <c r="AC45" i="13"/>
  <c r="AB45" i="13"/>
  <c r="AA45" i="13"/>
  <c r="Z45" i="13"/>
  <c r="Y45" i="13"/>
  <c r="X45" i="13"/>
  <c r="W45" i="13"/>
  <c r="V45" i="13"/>
  <c r="U45" i="13"/>
  <c r="T45" i="13"/>
  <c r="S45" i="13"/>
  <c r="F45" i="13"/>
  <c r="AW44" i="13"/>
  <c r="AV44" i="13"/>
  <c r="AU44" i="13"/>
  <c r="AT44" i="13"/>
  <c r="AS44" i="13"/>
  <c r="AR44" i="13"/>
  <c r="AQ44" i="13"/>
  <c r="AP44" i="13"/>
  <c r="AO44" i="13"/>
  <c r="AN44" i="13"/>
  <c r="AM44" i="13"/>
  <c r="AL44" i="13"/>
  <c r="AK44" i="13"/>
  <c r="AJ44" i="13"/>
  <c r="AI44" i="13"/>
  <c r="AH44" i="13"/>
  <c r="AG44" i="13"/>
  <c r="AF44" i="13"/>
  <c r="AE44" i="13"/>
  <c r="AD44" i="13"/>
  <c r="AC44" i="13"/>
  <c r="AB44" i="13"/>
  <c r="AA44" i="13"/>
  <c r="Z44" i="13"/>
  <c r="Y44" i="13"/>
  <c r="X44" i="13"/>
  <c r="W44" i="13"/>
  <c r="V44" i="13"/>
  <c r="U44" i="13"/>
  <c r="T44" i="13"/>
  <c r="S44" i="13"/>
  <c r="AW42" i="13"/>
  <c r="AV42" i="13"/>
  <c r="AU42" i="13"/>
  <c r="AT42" i="13"/>
  <c r="AS42" i="13"/>
  <c r="AR42" i="13"/>
  <c r="AQ42" i="13"/>
  <c r="AP42" i="13"/>
  <c r="AO42" i="13"/>
  <c r="AN42" i="13"/>
  <c r="AM42" i="13"/>
  <c r="AL42" i="13"/>
  <c r="AK42" i="13"/>
  <c r="AJ42" i="13"/>
  <c r="AI42" i="13"/>
  <c r="AH42" i="13"/>
  <c r="AG42" i="13"/>
  <c r="AF42" i="13"/>
  <c r="AE42" i="13"/>
  <c r="AD42" i="13"/>
  <c r="AC42" i="13"/>
  <c r="AB42" i="13"/>
  <c r="AA42" i="13"/>
  <c r="Z42" i="13"/>
  <c r="Y42" i="13"/>
  <c r="X42" i="13"/>
  <c r="AX42" i="13" s="1"/>
  <c r="AZ42" i="13" s="1"/>
  <c r="W42" i="13"/>
  <c r="V42" i="13"/>
  <c r="U42" i="13"/>
  <c r="T42" i="13"/>
  <c r="S42" i="13"/>
  <c r="F42" i="13"/>
  <c r="AW41" i="13"/>
  <c r="AV41" i="13"/>
  <c r="AU41" i="13"/>
  <c r="AT41" i="13"/>
  <c r="AS41" i="13"/>
  <c r="AR41" i="13"/>
  <c r="AQ41" i="13"/>
  <c r="AP41" i="13"/>
  <c r="AO41" i="13"/>
  <c r="AN41" i="13"/>
  <c r="AM41" i="13"/>
  <c r="AL41" i="13"/>
  <c r="AK41" i="13"/>
  <c r="AJ41" i="13"/>
  <c r="AI41" i="13"/>
  <c r="AH41" i="13"/>
  <c r="AG41" i="13"/>
  <c r="AF41" i="13"/>
  <c r="AE41" i="13"/>
  <c r="AD41" i="13"/>
  <c r="AC41" i="13"/>
  <c r="AB41" i="13"/>
  <c r="AA41" i="13"/>
  <c r="Z41" i="13"/>
  <c r="AX41" i="13" s="1"/>
  <c r="AZ41" i="13" s="1"/>
  <c r="Y41" i="13"/>
  <c r="X41" i="13"/>
  <c r="W41" i="13"/>
  <c r="V41" i="13"/>
  <c r="U41" i="13"/>
  <c r="T41" i="13"/>
  <c r="S41" i="13"/>
  <c r="AW39" i="13"/>
  <c r="AV39" i="13"/>
  <c r="AU39" i="13"/>
  <c r="AT39" i="13"/>
  <c r="AS39" i="13"/>
  <c r="AR39" i="13"/>
  <c r="AQ39" i="13"/>
  <c r="AP39" i="13"/>
  <c r="AO39" i="13"/>
  <c r="AN39" i="13"/>
  <c r="AM39" i="13"/>
  <c r="AL39" i="13"/>
  <c r="AK39" i="13"/>
  <c r="AJ39" i="13"/>
  <c r="AI39" i="13"/>
  <c r="AH39" i="13"/>
  <c r="AG39" i="13"/>
  <c r="AF39" i="13"/>
  <c r="AE39" i="13"/>
  <c r="AD39" i="13"/>
  <c r="AC39" i="13"/>
  <c r="AB39" i="13"/>
  <c r="AA39" i="13"/>
  <c r="Z39" i="13"/>
  <c r="Y39" i="13"/>
  <c r="X39" i="13"/>
  <c r="W39" i="13"/>
  <c r="V39" i="13"/>
  <c r="U39" i="13"/>
  <c r="T39" i="13"/>
  <c r="S39" i="13"/>
  <c r="F39" i="13"/>
  <c r="AW38" i="13"/>
  <c r="AV38" i="13"/>
  <c r="AU38" i="13"/>
  <c r="AT38" i="13"/>
  <c r="AS38" i="13"/>
  <c r="AR38" i="13"/>
  <c r="AQ38" i="13"/>
  <c r="AP38" i="13"/>
  <c r="AO38" i="13"/>
  <c r="AN38" i="13"/>
  <c r="AM38" i="13"/>
  <c r="AL38" i="13"/>
  <c r="AK38" i="13"/>
  <c r="AJ38" i="13"/>
  <c r="AI38" i="13"/>
  <c r="AH38" i="13"/>
  <c r="AG38" i="13"/>
  <c r="AF38" i="13"/>
  <c r="AE38" i="13"/>
  <c r="AD38" i="13"/>
  <c r="AC38" i="13"/>
  <c r="AB38" i="13"/>
  <c r="AA38" i="13"/>
  <c r="Z38" i="13"/>
  <c r="Y38" i="13"/>
  <c r="X38" i="13"/>
  <c r="W38" i="13"/>
  <c r="V38" i="13"/>
  <c r="AX38" i="13" s="1"/>
  <c r="AZ38" i="13" s="1"/>
  <c r="U38" i="13"/>
  <c r="T38" i="13"/>
  <c r="S38" i="13"/>
  <c r="AW36" i="13"/>
  <c r="AV36" i="13"/>
  <c r="AU36" i="13"/>
  <c r="AT36" i="13"/>
  <c r="AS36" i="13"/>
  <c r="AR36" i="13"/>
  <c r="AQ36" i="13"/>
  <c r="AP36" i="13"/>
  <c r="AO36" i="13"/>
  <c r="AN36" i="13"/>
  <c r="AM36" i="13"/>
  <c r="AL36" i="13"/>
  <c r="AK36" i="13"/>
  <c r="AJ36" i="13"/>
  <c r="AI36" i="13"/>
  <c r="AH36" i="13"/>
  <c r="AG36" i="13"/>
  <c r="AF36" i="13"/>
  <c r="AE36" i="13"/>
  <c r="AD36" i="13"/>
  <c r="AC36" i="13"/>
  <c r="AB36" i="13"/>
  <c r="AA36" i="13"/>
  <c r="Z36" i="13"/>
  <c r="Y36" i="13"/>
  <c r="X36" i="13"/>
  <c r="W36" i="13"/>
  <c r="V36" i="13"/>
  <c r="U36" i="13"/>
  <c r="T36" i="13"/>
  <c r="S36" i="13"/>
  <c r="F36" i="13"/>
  <c r="AW35" i="13"/>
  <c r="AV35" i="13"/>
  <c r="AU35" i="13"/>
  <c r="AT35" i="13"/>
  <c r="AS35" i="13"/>
  <c r="AR35" i="13"/>
  <c r="AQ35" i="13"/>
  <c r="AP35" i="13"/>
  <c r="AO35" i="13"/>
  <c r="AN35" i="13"/>
  <c r="AM35" i="13"/>
  <c r="AL35" i="13"/>
  <c r="AK35" i="13"/>
  <c r="AJ35" i="13"/>
  <c r="AI35" i="13"/>
  <c r="AH35" i="13"/>
  <c r="AG35" i="13"/>
  <c r="AF35" i="13"/>
  <c r="AE35" i="13"/>
  <c r="AD35" i="13"/>
  <c r="AC35" i="13"/>
  <c r="AB35" i="13"/>
  <c r="AA35" i="13"/>
  <c r="Z35" i="13"/>
  <c r="Y35" i="13"/>
  <c r="X35" i="13"/>
  <c r="W35" i="13"/>
  <c r="V35" i="13"/>
  <c r="U35" i="13"/>
  <c r="T35" i="13"/>
  <c r="S35" i="13"/>
  <c r="AW33" i="13"/>
  <c r="AV33" i="13"/>
  <c r="AU33" i="13"/>
  <c r="AT33" i="13"/>
  <c r="AS33" i="13"/>
  <c r="AR33" i="13"/>
  <c r="AQ33" i="13"/>
  <c r="AP33" i="13"/>
  <c r="AO33" i="13"/>
  <c r="AN33" i="13"/>
  <c r="AM33" i="13"/>
  <c r="AL33" i="13"/>
  <c r="AK33" i="13"/>
  <c r="AJ33" i="13"/>
  <c r="AI33" i="13"/>
  <c r="AH33" i="13"/>
  <c r="AG33" i="13"/>
  <c r="AF33" i="13"/>
  <c r="AE33" i="13"/>
  <c r="AD33" i="13"/>
  <c r="AC33" i="13"/>
  <c r="AB33" i="13"/>
  <c r="AA33" i="13"/>
  <c r="Z33" i="13"/>
  <c r="Y33" i="13"/>
  <c r="X33" i="13"/>
  <c r="W33" i="13"/>
  <c r="V33" i="13"/>
  <c r="U33" i="13"/>
  <c r="T33" i="13"/>
  <c r="S33" i="13"/>
  <c r="F33" i="13"/>
  <c r="AW32" i="13"/>
  <c r="AV32" i="13"/>
  <c r="AU32" i="13"/>
  <c r="AT32" i="13"/>
  <c r="AS32" i="13"/>
  <c r="AR32" i="13"/>
  <c r="AQ32" i="13"/>
  <c r="AP32" i="13"/>
  <c r="AO32" i="13"/>
  <c r="AN32" i="13"/>
  <c r="AM32" i="13"/>
  <c r="AL32" i="13"/>
  <c r="AK32" i="13"/>
  <c r="AJ32" i="13"/>
  <c r="AI32" i="13"/>
  <c r="AH32" i="13"/>
  <c r="AG32" i="13"/>
  <c r="AF32" i="13"/>
  <c r="AE32" i="13"/>
  <c r="AD32" i="13"/>
  <c r="AC32" i="13"/>
  <c r="AB32" i="13"/>
  <c r="AA32" i="13"/>
  <c r="Z32" i="13"/>
  <c r="Y32" i="13"/>
  <c r="X32" i="13"/>
  <c r="W32" i="13"/>
  <c r="V32" i="13"/>
  <c r="U32" i="13"/>
  <c r="T32" i="13"/>
  <c r="S32" i="13"/>
  <c r="AW30" i="13"/>
  <c r="AV30" i="13"/>
  <c r="AU30" i="13"/>
  <c r="AT30" i="13"/>
  <c r="AS30" i="13"/>
  <c r="AR30" i="13"/>
  <c r="AQ30" i="13"/>
  <c r="AP30" i="13"/>
  <c r="AO30" i="13"/>
  <c r="AN30" i="13"/>
  <c r="AM30" i="13"/>
  <c r="AL30" i="13"/>
  <c r="AK30" i="13"/>
  <c r="AJ30" i="13"/>
  <c r="AI30" i="13"/>
  <c r="AH30" i="13"/>
  <c r="AG30" i="13"/>
  <c r="AF30" i="13"/>
  <c r="AE30" i="13"/>
  <c r="AD30" i="13"/>
  <c r="AC30" i="13"/>
  <c r="AB30" i="13"/>
  <c r="AA30" i="13"/>
  <c r="Z30" i="13"/>
  <c r="Y30" i="13"/>
  <c r="X30" i="13"/>
  <c r="W30" i="13"/>
  <c r="V30" i="13"/>
  <c r="U30" i="13"/>
  <c r="T30" i="13"/>
  <c r="S30" i="13"/>
  <c r="F30" i="13"/>
  <c r="AW29" i="13"/>
  <c r="AV29" i="13"/>
  <c r="AU29" i="13"/>
  <c r="AT29" i="13"/>
  <c r="AS29" i="13"/>
  <c r="AR29" i="13"/>
  <c r="AQ29" i="13"/>
  <c r="AP29" i="13"/>
  <c r="AO29" i="13"/>
  <c r="AN29" i="13"/>
  <c r="AM29" i="13"/>
  <c r="AL29" i="13"/>
  <c r="AK29" i="13"/>
  <c r="AJ29" i="13"/>
  <c r="AI29" i="13"/>
  <c r="AH29" i="13"/>
  <c r="AG29" i="13"/>
  <c r="AF29" i="13"/>
  <c r="AE29" i="13"/>
  <c r="AD29" i="13"/>
  <c r="AC29" i="13"/>
  <c r="AB29" i="13"/>
  <c r="AA29" i="13"/>
  <c r="Z29" i="13"/>
  <c r="Y29" i="13"/>
  <c r="X29" i="13"/>
  <c r="W29" i="13"/>
  <c r="V29" i="13"/>
  <c r="U29" i="13"/>
  <c r="T29" i="13"/>
  <c r="S29" i="13"/>
  <c r="B28" i="13"/>
  <c r="B31" i="13" s="1"/>
  <c r="B34" i="13" s="1"/>
  <c r="B37" i="13" s="1"/>
  <c r="B40" i="13" s="1"/>
  <c r="B43" i="13" s="1"/>
  <c r="B46" i="13" s="1"/>
  <c r="B49" i="13" s="1"/>
  <c r="B52" i="13" s="1"/>
  <c r="B55" i="13" s="1"/>
  <c r="B58" i="13" s="1"/>
  <c r="AW27" i="13"/>
  <c r="AV27" i="13"/>
  <c r="AU27" i="13"/>
  <c r="AT27" i="13"/>
  <c r="AS27" i="13"/>
  <c r="AR27" i="13"/>
  <c r="AQ27" i="13"/>
  <c r="AP27" i="13"/>
  <c r="AO27" i="13"/>
  <c r="AN27" i="13"/>
  <c r="AM27" i="13"/>
  <c r="AL27" i="13"/>
  <c r="AK27" i="13"/>
  <c r="AJ27" i="13"/>
  <c r="AI27" i="13"/>
  <c r="AH27" i="13"/>
  <c r="AG27" i="13"/>
  <c r="AF27" i="13"/>
  <c r="AE27" i="13"/>
  <c r="AD27" i="13"/>
  <c r="AC27" i="13"/>
  <c r="AB27" i="13"/>
  <c r="AA27" i="13"/>
  <c r="Z27" i="13"/>
  <c r="Y27" i="13"/>
  <c r="X27" i="13"/>
  <c r="W27" i="13"/>
  <c r="V27" i="13"/>
  <c r="U27" i="13"/>
  <c r="T27" i="13"/>
  <c r="S27" i="13"/>
  <c r="F27" i="13"/>
  <c r="AW26" i="13"/>
  <c r="AV26" i="13"/>
  <c r="AU26" i="13"/>
  <c r="AT26" i="13"/>
  <c r="AS26" i="13"/>
  <c r="AR26" i="13"/>
  <c r="AQ26" i="13"/>
  <c r="AP26" i="13"/>
  <c r="AO26" i="13"/>
  <c r="AN26" i="13"/>
  <c r="AM26" i="13"/>
  <c r="AL26" i="13"/>
  <c r="AK26" i="13"/>
  <c r="AJ26" i="13"/>
  <c r="AI26" i="13"/>
  <c r="AH26" i="13"/>
  <c r="AG26" i="13"/>
  <c r="AF26" i="13"/>
  <c r="AE26" i="13"/>
  <c r="AD26" i="13"/>
  <c r="AC26" i="13"/>
  <c r="AB26" i="13"/>
  <c r="AA26" i="13"/>
  <c r="Z26" i="13"/>
  <c r="Y26" i="13"/>
  <c r="X26" i="13"/>
  <c r="W26" i="13"/>
  <c r="V26" i="13"/>
  <c r="U26" i="13"/>
  <c r="T26" i="13"/>
  <c r="S26" i="13"/>
  <c r="B25" i="13"/>
  <c r="AW24" i="13"/>
  <c r="AV24" i="13"/>
  <c r="AU24" i="13"/>
  <c r="AT24" i="13"/>
  <c r="AS24" i="13"/>
  <c r="AR24" i="13"/>
  <c r="AQ24" i="13"/>
  <c r="AP24" i="13"/>
  <c r="AO24" i="13"/>
  <c r="AN24" i="13"/>
  <c r="AM24" i="13"/>
  <c r="AL24" i="13"/>
  <c r="AK24" i="13"/>
  <c r="AJ24" i="13"/>
  <c r="AI24" i="13"/>
  <c r="AH24" i="13"/>
  <c r="AG24" i="13"/>
  <c r="AF24" i="13"/>
  <c r="AE24" i="13"/>
  <c r="AD24" i="13"/>
  <c r="AC24" i="13"/>
  <c r="AB24" i="13"/>
  <c r="AA24" i="13"/>
  <c r="Z24" i="13"/>
  <c r="Y24" i="13"/>
  <c r="X24" i="13"/>
  <c r="W24" i="13"/>
  <c r="V24" i="13"/>
  <c r="U24" i="13"/>
  <c r="T24" i="13"/>
  <c r="S24" i="13"/>
  <c r="F24" i="13"/>
  <c r="AV70" i="13" s="1"/>
  <c r="AW23" i="13"/>
  <c r="AV23" i="13"/>
  <c r="AU23" i="13"/>
  <c r="AT23" i="13"/>
  <c r="AS23" i="13"/>
  <c r="AR23" i="13"/>
  <c r="AQ23" i="13"/>
  <c r="AP23" i="13"/>
  <c r="AO23" i="13"/>
  <c r="AN23" i="13"/>
  <c r="AM23" i="13"/>
  <c r="AL23" i="13"/>
  <c r="AK23" i="13"/>
  <c r="AJ23" i="13"/>
  <c r="AI23" i="13"/>
  <c r="AH23" i="13"/>
  <c r="AG23" i="13"/>
  <c r="AF23" i="13"/>
  <c r="AE23" i="13"/>
  <c r="AD23" i="13"/>
  <c r="AC23" i="13"/>
  <c r="AB23" i="13"/>
  <c r="AA23" i="13"/>
  <c r="Z23" i="13"/>
  <c r="Y23" i="13"/>
  <c r="X23" i="13"/>
  <c r="W23" i="13"/>
  <c r="V23" i="13"/>
  <c r="U23" i="13"/>
  <c r="T23" i="13"/>
  <c r="S23" i="13"/>
  <c r="AV20" i="13"/>
  <c r="AV21" i="13" s="1"/>
  <c r="AT20" i="13"/>
  <c r="AT21" i="13" s="1"/>
  <c r="AP20" i="13"/>
  <c r="AP21" i="13" s="1"/>
  <c r="AN20" i="13"/>
  <c r="AN21" i="13" s="1"/>
  <c r="AL20" i="13"/>
  <c r="AL21" i="13" s="1"/>
  <c r="AH20" i="13"/>
  <c r="AH21" i="13" s="1"/>
  <c r="AF20" i="13"/>
  <c r="AF21" i="13" s="1"/>
  <c r="AD20" i="13"/>
  <c r="AD21" i="13" s="1"/>
  <c r="Z20" i="13"/>
  <c r="Z21" i="13" s="1"/>
  <c r="X20" i="13"/>
  <c r="X21" i="13" s="1"/>
  <c r="V20" i="13"/>
  <c r="V21" i="13" s="1"/>
  <c r="AW19" i="13"/>
  <c r="AW20" i="13" s="1"/>
  <c r="AW21" i="13" s="1"/>
  <c r="AV19" i="13"/>
  <c r="AU19" i="13"/>
  <c r="AU20" i="13" s="1"/>
  <c r="AU21" i="13" s="1"/>
  <c r="AX17" i="13"/>
  <c r="BC14" i="13"/>
  <c r="AC2" i="13"/>
  <c r="AM20" i="13" s="1"/>
  <c r="AM21" i="13" s="1"/>
  <c r="AX27" i="13" l="1"/>
  <c r="AZ27" i="13" s="1"/>
  <c r="AX29" i="13"/>
  <c r="AZ29" i="13" s="1"/>
  <c r="AX53" i="13"/>
  <c r="AZ53" i="13" s="1"/>
  <c r="AX54" i="13"/>
  <c r="AZ54" i="13" s="1"/>
  <c r="AX51" i="13"/>
  <c r="AZ51" i="13" s="1"/>
  <c r="AX50" i="13"/>
  <c r="AZ50" i="13" s="1"/>
  <c r="AX48" i="13"/>
  <c r="AZ48" i="13" s="1"/>
  <c r="AX47" i="13"/>
  <c r="AZ47" i="13" s="1"/>
  <c r="AX45" i="13"/>
  <c r="AZ45" i="13" s="1"/>
  <c r="AX44" i="13"/>
  <c r="AZ44" i="13" s="1"/>
  <c r="AX39" i="13"/>
  <c r="AZ39" i="13" s="1"/>
  <c r="AX36" i="13"/>
  <c r="AZ36" i="13" s="1"/>
  <c r="AX35" i="13"/>
  <c r="AZ35" i="13" s="1"/>
  <c r="AX33" i="13"/>
  <c r="AZ33" i="13" s="1"/>
  <c r="AX32" i="13"/>
  <c r="AZ32" i="13" s="1"/>
  <c r="AX30" i="13"/>
  <c r="AZ30" i="13" s="1"/>
  <c r="AX26" i="13"/>
  <c r="AZ26" i="13" s="1"/>
  <c r="AX24" i="13"/>
  <c r="AZ24" i="13" s="1"/>
  <c r="AX23" i="13"/>
  <c r="W68" i="13"/>
  <c r="AE68" i="13"/>
  <c r="AM68" i="13"/>
  <c r="AU68" i="13"/>
  <c r="X69" i="13"/>
  <c r="AF69" i="13"/>
  <c r="AN69" i="13"/>
  <c r="AV69" i="13"/>
  <c r="Y70" i="13"/>
  <c r="AG70" i="13"/>
  <c r="AO70" i="13"/>
  <c r="AW70" i="13"/>
  <c r="Y20" i="13"/>
  <c r="Y21" i="13" s="1"/>
  <c r="AG20" i="13"/>
  <c r="AG21" i="13" s="1"/>
  <c r="AO20" i="13"/>
  <c r="AO21" i="13" s="1"/>
  <c r="X62" i="13"/>
  <c r="AF62" i="13"/>
  <c r="AN62" i="13"/>
  <c r="AV62" i="13"/>
  <c r="W63" i="13"/>
  <c r="AE63" i="13"/>
  <c r="AM63" i="13"/>
  <c r="AU63" i="13"/>
  <c r="W67" i="13"/>
  <c r="AE67" i="13"/>
  <c r="AM67" i="13"/>
  <c r="AU67" i="13"/>
  <c r="X68" i="13"/>
  <c r="AF68" i="13"/>
  <c r="AN68" i="13"/>
  <c r="AV68" i="13"/>
  <c r="Y69" i="13"/>
  <c r="AG69" i="13"/>
  <c r="AO69" i="13"/>
  <c r="AW69" i="13"/>
  <c r="Z70" i="13"/>
  <c r="AH70" i="13"/>
  <c r="AP70" i="13"/>
  <c r="Y62" i="13"/>
  <c r="AG62" i="13"/>
  <c r="AO62" i="13"/>
  <c r="AW62" i="13"/>
  <c r="X63" i="13"/>
  <c r="AF63" i="13"/>
  <c r="AN63" i="13"/>
  <c r="AV63" i="13"/>
  <c r="X67" i="13"/>
  <c r="AF67" i="13"/>
  <c r="AN67" i="13"/>
  <c r="AV67" i="13"/>
  <c r="Y68" i="13"/>
  <c r="AG68" i="13"/>
  <c r="AO68" i="13"/>
  <c r="AW68" i="13"/>
  <c r="Z69" i="13"/>
  <c r="AH69" i="13"/>
  <c r="AP69" i="13"/>
  <c r="S70" i="13"/>
  <c r="AA70" i="13"/>
  <c r="AI70" i="13"/>
  <c r="AQ70" i="13"/>
  <c r="S20" i="13"/>
  <c r="S21" i="13" s="1"/>
  <c r="AA20" i="13"/>
  <c r="AA21" i="13" s="1"/>
  <c r="AI20" i="13"/>
  <c r="AI21" i="13" s="1"/>
  <c r="AQ20" i="13"/>
  <c r="AQ21" i="13" s="1"/>
  <c r="Z62" i="13"/>
  <c r="AH62" i="13"/>
  <c r="AP62" i="13"/>
  <c r="Y63" i="13"/>
  <c r="AG63" i="13"/>
  <c r="AO63" i="13"/>
  <c r="AW63" i="13"/>
  <c r="Y67" i="13"/>
  <c r="AG67" i="13"/>
  <c r="AO67" i="13"/>
  <c r="AW67" i="13"/>
  <c r="Z68" i="13"/>
  <c r="AH68" i="13"/>
  <c r="AP68" i="13"/>
  <c r="S69" i="13"/>
  <c r="AA69" i="13"/>
  <c r="AI69" i="13"/>
  <c r="AQ69" i="13"/>
  <c r="T70" i="13"/>
  <c r="AB70" i="13"/>
  <c r="AJ70" i="13"/>
  <c r="AR70" i="13"/>
  <c r="S62" i="13"/>
  <c r="AA62" i="13"/>
  <c r="AI62" i="13"/>
  <c r="AQ62" i="13"/>
  <c r="Z63" i="13"/>
  <c r="AH63" i="13"/>
  <c r="AP63" i="13"/>
  <c r="Z67" i="13"/>
  <c r="AH67" i="13"/>
  <c r="AP67" i="13"/>
  <c r="S68" i="13"/>
  <c r="AA68" i="13"/>
  <c r="AI68" i="13"/>
  <c r="AQ68" i="13"/>
  <c r="T69" i="13"/>
  <c r="AB69" i="13"/>
  <c r="AJ69" i="13"/>
  <c r="AR69" i="13"/>
  <c r="U70" i="13"/>
  <c r="AC70" i="13"/>
  <c r="AK70" i="13"/>
  <c r="AS70" i="13"/>
  <c r="T20" i="13"/>
  <c r="T21" i="13" s="1"/>
  <c r="AB20" i="13"/>
  <c r="AB21" i="13" s="1"/>
  <c r="AJ20" i="13"/>
  <c r="AJ21" i="13" s="1"/>
  <c r="AR20" i="13"/>
  <c r="AR21" i="13" s="1"/>
  <c r="BB8" i="13"/>
  <c r="U20" i="13"/>
  <c r="U21" i="13" s="1"/>
  <c r="AC20" i="13"/>
  <c r="AC21" i="13" s="1"/>
  <c r="AK20" i="13"/>
  <c r="AK21" i="13" s="1"/>
  <c r="AS20" i="13"/>
  <c r="AS21" i="13" s="1"/>
  <c r="T62" i="13"/>
  <c r="AB62" i="13"/>
  <c r="AJ62" i="13"/>
  <c r="AR62" i="13"/>
  <c r="S63" i="13"/>
  <c r="AA63" i="13"/>
  <c r="AI63" i="13"/>
  <c r="AQ63" i="13"/>
  <c r="S67" i="13"/>
  <c r="AA67" i="13"/>
  <c r="AI67" i="13"/>
  <c r="AQ67" i="13"/>
  <c r="T68" i="13"/>
  <c r="AB68" i="13"/>
  <c r="AJ68" i="13"/>
  <c r="AR68" i="13"/>
  <c r="U69" i="13"/>
  <c r="AC69" i="13"/>
  <c r="AK69" i="13"/>
  <c r="AS69" i="13"/>
  <c r="V70" i="13"/>
  <c r="AD70" i="13"/>
  <c r="AL70" i="13"/>
  <c r="AT70" i="13"/>
  <c r="U62" i="13"/>
  <c r="AC62" i="13"/>
  <c r="AK62" i="13"/>
  <c r="AS62" i="13"/>
  <c r="T63" i="13"/>
  <c r="AB63" i="13"/>
  <c r="AJ63" i="13"/>
  <c r="AR63" i="13"/>
  <c r="T67" i="13"/>
  <c r="AB67" i="13"/>
  <c r="AJ67" i="13"/>
  <c r="AR67" i="13"/>
  <c r="U68" i="13"/>
  <c r="AC68" i="13"/>
  <c r="AK68" i="13"/>
  <c r="AS68" i="13"/>
  <c r="V69" i="13"/>
  <c r="AD69" i="13"/>
  <c r="AL69" i="13"/>
  <c r="AT69" i="13"/>
  <c r="W70" i="13"/>
  <c r="AE70" i="13"/>
  <c r="AM70" i="13"/>
  <c r="AU70" i="13"/>
  <c r="W20" i="13"/>
  <c r="W21" i="13" s="1"/>
  <c r="AE20" i="13"/>
  <c r="AE21" i="13" s="1"/>
  <c r="V62" i="13"/>
  <c r="AD62" i="13"/>
  <c r="AL62" i="13"/>
  <c r="AT62" i="13"/>
  <c r="U63" i="13"/>
  <c r="AC63" i="13"/>
  <c r="AK63" i="13"/>
  <c r="AS63" i="13"/>
  <c r="U67" i="13"/>
  <c r="AC67" i="13"/>
  <c r="AK67" i="13"/>
  <c r="AS67" i="13"/>
  <c r="V68" i="13"/>
  <c r="AD68" i="13"/>
  <c r="AL68" i="13"/>
  <c r="AT68" i="13"/>
  <c r="W69" i="13"/>
  <c r="AE69" i="13"/>
  <c r="AM69" i="13"/>
  <c r="AU69" i="13"/>
  <c r="X70" i="13"/>
  <c r="AF70" i="13"/>
  <c r="AN70" i="13"/>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X17" i="12"/>
  <c r="AX17" i="10"/>
  <c r="AX62" i="13" l="1"/>
  <c r="AZ62" i="13" s="1"/>
  <c r="AX63" i="13"/>
  <c r="AZ63" i="13" s="1"/>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AW331" i="12" l="1"/>
  <c r="AO331" i="12"/>
  <c r="AG331" i="12"/>
  <c r="Y331" i="12"/>
  <c r="AV330" i="12"/>
  <c r="AN330" i="12"/>
  <c r="AF330" i="12"/>
  <c r="X330" i="12"/>
  <c r="AU329" i="12"/>
  <c r="AM329" i="12"/>
  <c r="AE329" i="12"/>
  <c r="W329" i="12"/>
  <c r="AT328" i="12"/>
  <c r="AL328" i="12"/>
  <c r="AD328" i="12"/>
  <c r="V328" i="12"/>
  <c r="AS324" i="12"/>
  <c r="AK324" i="12"/>
  <c r="AC324" i="12"/>
  <c r="AS323" i="12"/>
  <c r="AK323" i="12"/>
  <c r="AC323" i="12"/>
  <c r="AV331" i="12"/>
  <c r="AN331" i="12"/>
  <c r="AF331" i="12"/>
  <c r="X331" i="12"/>
  <c r="AU330" i="12"/>
  <c r="AM330" i="12"/>
  <c r="AE330" i="12"/>
  <c r="W330" i="12"/>
  <c r="AT329" i="12"/>
  <c r="AL329" i="12"/>
  <c r="AD329" i="12"/>
  <c r="V329" i="12"/>
  <c r="AS328" i="12"/>
  <c r="AK328" i="12"/>
  <c r="AC328" i="12"/>
  <c r="U328" i="12"/>
  <c r="AR324" i="12"/>
  <c r="AJ324" i="12"/>
  <c r="AB324" i="12"/>
  <c r="T324" i="12"/>
  <c r="AU331" i="12"/>
  <c r="AM331" i="12"/>
  <c r="AE331" i="12"/>
  <c r="W331" i="12"/>
  <c r="AT330" i="12"/>
  <c r="AL330" i="12"/>
  <c r="AD330" i="12"/>
  <c r="V330" i="12"/>
  <c r="AS329" i="12"/>
  <c r="AK329" i="12"/>
  <c r="AC329" i="12"/>
  <c r="U329" i="12"/>
  <c r="AR328" i="12"/>
  <c r="AJ328" i="12"/>
  <c r="AB328" i="12"/>
  <c r="T328" i="12"/>
  <c r="AQ324" i="12"/>
  <c r="AI324" i="12"/>
  <c r="AA324" i="12"/>
  <c r="S324" i="12"/>
  <c r="AQ323" i="12"/>
  <c r="AI323" i="12"/>
  <c r="AA323" i="12"/>
  <c r="S323" i="12"/>
  <c r="AP323" i="12"/>
  <c r="Z323" i="12"/>
  <c r="AF323" i="12"/>
  <c r="AT331" i="12"/>
  <c r="AL331" i="12"/>
  <c r="AD331" i="12"/>
  <c r="V331" i="12"/>
  <c r="AS330" i="12"/>
  <c r="AK330" i="12"/>
  <c r="AC330" i="12"/>
  <c r="U330" i="12"/>
  <c r="AR329" i="12"/>
  <c r="AJ329" i="12"/>
  <c r="AB329" i="12"/>
  <c r="T329" i="12"/>
  <c r="AQ328" i="12"/>
  <c r="AI328" i="12"/>
  <c r="AA328" i="12"/>
  <c r="S328" i="12"/>
  <c r="AX324" i="12"/>
  <c r="AP324" i="12"/>
  <c r="AH324" i="12"/>
  <c r="Z324" i="12"/>
  <c r="AH323" i="12"/>
  <c r="Y323" i="12"/>
  <c r="AB323" i="12"/>
  <c r="AS331" i="12"/>
  <c r="AK331" i="12"/>
  <c r="AC331" i="12"/>
  <c r="U331" i="12"/>
  <c r="AR330" i="12"/>
  <c r="AJ330" i="12"/>
  <c r="AB330" i="12"/>
  <c r="T330" i="12"/>
  <c r="AQ329" i="12"/>
  <c r="AI329" i="12"/>
  <c r="AA329" i="12"/>
  <c r="S329" i="12"/>
  <c r="AP328" i="12"/>
  <c r="AH328" i="12"/>
  <c r="Z328" i="12"/>
  <c r="AW324" i="12"/>
  <c r="AO324" i="12"/>
  <c r="AG324" i="12"/>
  <c r="Y324" i="12"/>
  <c r="AW323" i="12"/>
  <c r="AO323" i="12"/>
  <c r="AG323" i="12"/>
  <c r="X323" i="12"/>
  <c r="AR331" i="12"/>
  <c r="AJ331" i="12"/>
  <c r="AB331" i="12"/>
  <c r="T331" i="12"/>
  <c r="AQ330" i="12"/>
  <c r="AI330" i="12"/>
  <c r="AA330" i="12"/>
  <c r="S330" i="12"/>
  <c r="AP329" i="12"/>
  <c r="AH329" i="12"/>
  <c r="Z329" i="12"/>
  <c r="AW328" i="12"/>
  <c r="AO328" i="12"/>
  <c r="AG328" i="12"/>
  <c r="Y328" i="12"/>
  <c r="AV324" i="12"/>
  <c r="AN324" i="12"/>
  <c r="AF324" i="12"/>
  <c r="X324" i="12"/>
  <c r="AV323" i="12"/>
  <c r="AN323" i="12"/>
  <c r="AJ323" i="12"/>
  <c r="AQ331" i="12"/>
  <c r="AI331" i="12"/>
  <c r="AA331" i="12"/>
  <c r="S331" i="12"/>
  <c r="AP330" i="12"/>
  <c r="AH330" i="12"/>
  <c r="Z330" i="12"/>
  <c r="AW329" i="12"/>
  <c r="AO329" i="12"/>
  <c r="AG329" i="12"/>
  <c r="Y329" i="12"/>
  <c r="AV328" i="12"/>
  <c r="AN328" i="12"/>
  <c r="AF328" i="12"/>
  <c r="X328" i="12"/>
  <c r="AU324" i="12"/>
  <c r="AM324" i="12"/>
  <c r="AE324" i="12"/>
  <c r="W324" i="12"/>
  <c r="AU323" i="12"/>
  <c r="AM323" i="12"/>
  <c r="AE323" i="12"/>
  <c r="W323" i="12"/>
  <c r="AR323" i="12"/>
  <c r="AP331" i="12"/>
  <c r="AH331" i="12"/>
  <c r="Z331" i="12"/>
  <c r="AW330" i="12"/>
  <c r="AO330" i="12"/>
  <c r="AG330" i="12"/>
  <c r="Y330" i="12"/>
  <c r="AV329" i="12"/>
  <c r="AN329" i="12"/>
  <c r="AF329" i="12"/>
  <c r="X329" i="12"/>
  <c r="AU328" i="12"/>
  <c r="AM328" i="12"/>
  <c r="AE328" i="12"/>
  <c r="W328" i="12"/>
  <c r="AT324" i="12"/>
  <c r="AL324" i="12"/>
  <c r="AD324" i="12"/>
  <c r="V324" i="12"/>
  <c r="AT323" i="12"/>
  <c r="AL323" i="12"/>
  <c r="AD323" i="12"/>
  <c r="V323" i="12"/>
  <c r="U324" i="12"/>
  <c r="U323" i="12"/>
  <c r="T323" i="12"/>
  <c r="T20" i="12"/>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AX323" i="12" l="1"/>
  <c r="S25" i="11"/>
  <c r="U25" i="11" s="1"/>
  <c r="Q25" i="11"/>
  <c r="K25" i="11"/>
  <c r="S24" i="11"/>
  <c r="Q24" i="11"/>
  <c r="K24" i="11"/>
  <c r="S23" i="11"/>
  <c r="Q23" i="11"/>
  <c r="K23" i="11"/>
  <c r="S22" i="11"/>
  <c r="Q22" i="11"/>
  <c r="K22" i="11"/>
  <c r="S21" i="11"/>
  <c r="U21" i="11" s="1"/>
  <c r="Q21" i="11"/>
  <c r="K21" i="11"/>
  <c r="S20" i="11"/>
  <c r="U20" i="11" s="1"/>
  <c r="Q20" i="11"/>
  <c r="K20" i="11"/>
  <c r="S19" i="11"/>
  <c r="Q19" i="11"/>
  <c r="K19" i="11"/>
  <c r="S18" i="11"/>
  <c r="Q18" i="11"/>
  <c r="K18" i="11"/>
  <c r="S17" i="11"/>
  <c r="U17" i="11" s="1"/>
  <c r="Q17" i="11"/>
  <c r="K17" i="11"/>
  <c r="S16" i="11"/>
  <c r="U16" i="11" s="1"/>
  <c r="Q16" i="11"/>
  <c r="K16" i="11"/>
  <c r="S15" i="11"/>
  <c r="Q15" i="11"/>
  <c r="K15" i="11"/>
  <c r="S14" i="11"/>
  <c r="Q14" i="11"/>
  <c r="K14" i="11"/>
  <c r="S13" i="11"/>
  <c r="U13" i="11" s="1"/>
  <c r="Q13" i="11"/>
  <c r="K13" i="11"/>
  <c r="S12" i="11"/>
  <c r="U12" i="11" s="1"/>
  <c r="Q12" i="11"/>
  <c r="K12" i="11"/>
  <c r="S11" i="11"/>
  <c r="Q11" i="11"/>
  <c r="K11" i="11"/>
  <c r="S10" i="11"/>
  <c r="Q10" i="11"/>
  <c r="K10" i="11"/>
  <c r="S9" i="11"/>
  <c r="U9" i="11" s="1"/>
  <c r="Q9" i="11"/>
  <c r="K9" i="11"/>
  <c r="S8" i="11"/>
  <c r="U8" i="11" s="1"/>
  <c r="Q8" i="11"/>
  <c r="K8" i="11"/>
  <c r="S7" i="11"/>
  <c r="Q7" i="11"/>
  <c r="K7" i="11"/>
  <c r="S6" i="11"/>
  <c r="Q6" i="11"/>
  <c r="K6" i="11"/>
  <c r="U22" i="11" l="1"/>
  <c r="U7" i="11"/>
  <c r="U6" i="11"/>
  <c r="U23" i="11"/>
  <c r="U24" i="11"/>
  <c r="U18" i="11"/>
  <c r="U11" i="11"/>
  <c r="U10" i="11"/>
  <c r="U19" i="11"/>
  <c r="U14" i="11"/>
  <c r="U15" i="11"/>
  <c r="S66" i="10"/>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S63"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63" i="10" l="1"/>
  <c r="AZ63" i="10" s="1"/>
  <c r="Q6" i="6" l="1"/>
  <c r="S6" i="6" l="1"/>
  <c r="U6" i="6" s="1"/>
  <c r="S7" i="6"/>
  <c r="S8" i="6"/>
  <c r="Q7" i="6"/>
  <c r="Q8" i="6"/>
  <c r="U8" i="6" l="1"/>
  <c r="U7" i="6"/>
  <c r="S24" i="6"/>
  <c r="Q24" i="6"/>
  <c r="K24" i="6"/>
  <c r="S23" i="6"/>
  <c r="Q23" i="6"/>
  <c r="K23" i="6"/>
  <c r="S22" i="6"/>
  <c r="Q22" i="6"/>
  <c r="K22" i="6"/>
  <c r="K6" i="6"/>
  <c r="K7" i="6"/>
  <c r="K8" i="6"/>
  <c r="U24" i="6" l="1"/>
  <c r="U23" i="6"/>
  <c r="U22" i="6"/>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K25" i="6" l="1"/>
  <c r="K21" i="6"/>
  <c r="K20" i="6"/>
  <c r="K19" i="6"/>
  <c r="K18" i="6"/>
  <c r="K17" i="6"/>
  <c r="K16" i="6"/>
  <c r="K15" i="6"/>
  <c r="K14" i="6"/>
  <c r="K13" i="6"/>
  <c r="K12" i="6"/>
  <c r="K11" i="6"/>
  <c r="K10" i="6"/>
  <c r="K9" i="6"/>
</calcChain>
</file>

<file path=xl/sharedStrings.xml><?xml version="1.0" encoding="utf-8"?>
<sst xmlns="http://schemas.openxmlformats.org/spreadsheetml/2006/main" count="1453" uniqueCount="215">
  <si>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</si>
  <si>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</si>
  <si>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</si>
  <si>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</si>
  <si>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</si>
  <si>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</si>
  <si>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</si>
  <si>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</si>
  <si>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</si>
  <si>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</si>
  <si>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</si>
  <si>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</si>
  <si>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</si>
  <si>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</si>
  <si>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</si>
  <si>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</si>
  <si>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</si>
  <si>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</si>
  <si>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</si>
  <si>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</si>
  <si>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</si>
  <si>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</si>
  <si>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</si>
  <si>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</si>
  <si>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</si>
  <si>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</si>
  <si>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</si>
  <si>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</si>
  <si>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</si>
  <si>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</si>
  <si>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</si>
  <si>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</si>
  <si>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</si>
  <si>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</si>
  <si>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</si>
  <si>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</si>
  <si>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</si>
  <si>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</si>
  <si>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</si>
  <si>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</si>
  <si>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</si>
  <si>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</si>
  <si>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</si>
  <si>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</si>
  <si>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</si>
  <si>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</si>
  <si>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</si>
  <si>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</si>
  <si>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</si>
  <si>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</si>
  <si>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</si>
  <si>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</si>
  <si>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</si>
  <si>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</si>
  <si>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</si>
  <si>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</si>
  <si>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</si>
  <si>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</si>
  <si>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</si>
  <si>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</si>
  <si>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</si>
  <si>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</si>
  <si>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</si>
  <si>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</si>
  <si>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</si>
  <si>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</si>
  <si>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</si>
  <si>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</si>
  <si>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</si>
  <si>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</si>
  <si>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</si>
  <si>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</si>
  <si>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</si>
  <si>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</si>
  <si>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</si>
  <si>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</si>
  <si>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</si>
  <si>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</si>
  <si>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</si>
  <si>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</si>
  <si>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</si>
  <si>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</si>
  <si>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</si>
  <si>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</si>
  <si>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</si>
  <si>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</si>
  <si>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</si>
  <si>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</si>
  <si>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</si>
  <si>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</si>
  <si>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</si>
  <si>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</si>
  <si>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</si>
  <si>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</si>
  <si>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</si>
  <si>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</si>
  <si>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</si>
  <si>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</si>
  <si>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</si>
  <si>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</si>
  <si>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</si>
  <si>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</si>
  <si>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</si>
  <si>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</si>
  <si>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</si>
  <si>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</si>
  <si>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</si>
  <si>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</si>
  <si>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</si>
  <si>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</si>
  <si>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</si>
  <si>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</si>
  <si>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</si>
  <si>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</si>
  <si>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</si>
  <si>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</si>
  <si>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</si>
  <si>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</si>
  <si>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</si>
  <si>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</si>
  <si>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</si>
  <si>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</si>
  <si>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</si>
  <si>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</si>
  <si>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</si>
  <si>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</si>
  <si>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</si>
  <si>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</si>
  <si>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</si>
  <si>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</si>
  <si>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</si>
  <si>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</si>
  <si>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</si>
  <si>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</si>
  <si>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</si>
  <si>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</si>
  <si>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</si>
  <si>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</si>
  <si>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</si>
  <si>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</si>
  <si>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</si>
  <si>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</si>
  <si>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</si>
  <si>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</si>
  <si>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</si>
  <si>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</si>
  <si>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</si>
  <si>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</si>
  <si>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</si>
  <si>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</si>
  <si>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</si>
  <si>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</si>
  <si>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</si>
  <si>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</si>
  <si>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</si>
  <si>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</si>
  <si>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(2)</t>
    <phoneticPr fontId="2"/>
  </si>
  <si>
    <t>休日</t>
    <rPh sb="0" eb="2">
      <t>キュウジツ</t>
    </rPh>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</si>
  <si>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</si>
  <si>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</si>
  <si>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</si>
  <si>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</si>
  <si>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</si>
  <si>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</si>
  <si>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</si>
  <si>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</si>
  <si>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</si>
  <si>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</si>
  <si>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</si>
  <si>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</si>
  <si>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</si>
  <si>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</si>
  <si>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</si>
  <si>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</si>
  <si>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</si>
  <si>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</si>
  <si>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</si>
  <si>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</si>
  <si>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</si>
  <si>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</si>
  <si>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</si>
  <si>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</si>
  <si>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</si>
  <si>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</si>
  <si>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</si>
  <si>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</si>
  <si>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</si>
  <si>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</si>
  <si>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</si>
  <si>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</si>
  <si>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</si>
  <si>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</si>
  <si>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</si>
  <si>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</si>
  <si>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</si>
  <si>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</si>
  <si>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</si>
  <si>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</si>
  <si>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</si>
  <si>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</si>
  <si>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</si>
  <si>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</si>
  <si>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</si>
  <si>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</si>
  <si>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（参考様式1）</t>
    <rPh sb="1" eb="3">
      <t>サンコウ</t>
    </rPh>
    <rPh sb="3" eb="5">
      <t>ヨウシキ</t>
    </rPh>
    <phoneticPr fontId="3"/>
  </si>
  <si>
    <t>暦月</t>
  </si>
  <si>
    <t>実績</t>
  </si>
  <si>
    <t>x</t>
  </si>
  <si>
    <t>y</t>
  </si>
  <si>
    <t>　(1) 「暦月」を選択してください。</t>
    <rPh sb="6" eb="7">
      <t>レキ</t>
    </rPh>
    <rPh sb="7" eb="8">
      <t>ツキ</t>
    </rPh>
    <rPh sb="10" eb="12">
      <t>センタク</t>
    </rPh>
    <phoneticPr fontId="2"/>
  </si>
  <si>
    <t>　(2) 「実績」を選択してください。</t>
    <rPh sb="6" eb="8">
      <t>ジッセキ</t>
    </rPh>
    <rPh sb="10" eb="12">
      <t>センタク</t>
    </rPh>
    <phoneticPr fontId="2"/>
  </si>
  <si>
    <r>
      <t xml:space="preserve">       ※選択した資格及び研修に関して、</t>
    </r>
    <r>
      <rPr>
        <b/>
        <u/>
        <sz val="12"/>
        <rFont val="HGSｺﾞｼｯｸM"/>
        <family val="3"/>
        <charset val="128"/>
      </rPr>
      <t>必要に応じて、資格証又は研修修了証等の写しを当日提示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トウジツ</t>
    </rPh>
    <rPh sb="47" eb="49">
      <t>テイジ</t>
    </rPh>
    <phoneticPr fontId="2"/>
  </si>
  <si>
    <t>　(16) 利用者数は、単位ごとの利用者の実人数を入力してください。</t>
    <rPh sb="6" eb="9">
      <t>リヨウシャ</t>
    </rPh>
    <rPh sb="9" eb="10">
      <t>カズ</t>
    </rPh>
    <rPh sb="12" eb="14">
      <t>タンイ</t>
    </rPh>
    <rPh sb="17" eb="20">
      <t>リヨウシャ</t>
    </rPh>
    <rPh sb="21" eb="22">
      <t>ジツ</t>
    </rPh>
    <rPh sb="22" eb="24">
      <t>ニンズウ</t>
    </rPh>
    <rPh sb="25" eb="27">
      <t>ニュウリョク</t>
    </rPh>
    <phoneticPr fontId="2"/>
  </si>
  <si>
    <t>　　　（追加した職種の人員内訳を自動計算させるためには、職種名称は(6)職種と一致させる必要があります。）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</si>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</sst>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6"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84">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5" fillId="0" borderId="8" xfId="0" applyFont="1" applyBorder="1" applyAlignment="1">
      <alignment vertical="center" wrapText="1"/>
    </xf>
    <xf numFmtId="0" fontId="5" fillId="0" borderId="28" xfId="0" applyFont="1" applyBorder="1" applyAlignment="1">
      <alignment vertical="center" wrapText="1"/>
    </xf>
    <xf numFmtId="0" fontId="5" fillId="0" borderId="49" xfId="0" applyFont="1" applyBorder="1" applyAlignment="1">
      <alignment vertical="center" wrapText="1"/>
    </xf>
    <xf numFmtId="178" fontId="1" fillId="0" borderId="13" xfId="0" applyNumberFormat="1" applyFont="1" applyBorder="1" applyAlignment="1">
      <alignment horizontal="center" vertical="center" shrinkToFit="1"/>
    </xf>
    <xf numFmtId="178" fontId="1" fillId="0" borderId="14" xfId="0" applyNumberFormat="1" applyFont="1" applyBorder="1" applyAlignment="1">
      <alignment horizontal="center" vertical="center" shrinkToFit="1"/>
    </xf>
    <xf numFmtId="178" fontId="1" fillId="0" borderId="15" xfId="0" applyNumberFormat="1" applyFont="1" applyBorder="1" applyAlignment="1">
      <alignment horizontal="center" vertical="center" shrinkToFit="1"/>
    </xf>
    <xf numFmtId="178" fontId="1" fillId="3" borderId="79" xfId="0" applyNumberFormat="1" applyFont="1" applyFill="1" applyBorder="1" applyAlignment="1">
      <alignment horizontal="center" vertical="center" shrinkToFit="1"/>
    </xf>
    <xf numFmtId="178" fontId="1" fillId="3" borderId="80" xfId="0" applyNumberFormat="1" applyFont="1" applyFill="1" applyBorder="1" applyAlignment="1">
      <alignment horizontal="center" vertical="center" shrinkToFit="1"/>
    </xf>
    <xf numFmtId="178" fontId="1" fillId="3" borderId="81" xfId="0" applyNumberFormat="1" applyFont="1" applyFill="1" applyBorder="1" applyAlignment="1">
      <alignment horizontal="center" vertical="center" shrinkToFit="1"/>
    </xf>
    <xf numFmtId="178" fontId="1" fillId="3" borderId="72" xfId="0" applyNumberFormat="1" applyFont="1" applyFill="1" applyBorder="1" applyAlignment="1">
      <alignment horizontal="center" vertical="center" shrinkToFit="1"/>
    </xf>
    <xf numFmtId="178" fontId="1" fillId="3" borderId="16" xfId="0" applyNumberFormat="1" applyFont="1" applyFill="1" applyBorder="1" applyAlignment="1">
      <alignment horizontal="center" vertical="center" shrinkToFit="1"/>
    </xf>
    <xf numFmtId="178" fontId="1" fillId="3" borderId="21" xfId="0" applyNumberFormat="1" applyFont="1" applyFill="1" applyBorder="1" applyAlignment="1">
      <alignment horizontal="center" vertical="center" shrinkToFit="1"/>
    </xf>
    <xf numFmtId="178" fontId="1" fillId="3" borderId="22" xfId="0" applyNumberFormat="1" applyFont="1" applyFill="1" applyBorder="1" applyAlignment="1">
      <alignment horizontal="center" vertical="center" shrinkToFit="1"/>
    </xf>
    <xf numFmtId="178" fontId="1" fillId="3" borderId="23" xfId="0" applyNumberFormat="1" applyFont="1" applyFill="1" applyBorder="1" applyAlignment="1">
      <alignment horizontal="center" vertical="center" shrinkToFit="1"/>
    </xf>
    <xf numFmtId="178" fontId="1" fillId="3" borderId="70" xfId="0" applyNumberFormat="1" applyFont="1" applyFill="1" applyBorder="1" applyAlignment="1">
      <alignment horizontal="center" vertical="center" shrinkToFit="1"/>
    </xf>
    <xf numFmtId="0" fontId="8" fillId="2" borderId="42" xfId="0" applyFont="1" applyFill="1" applyBorder="1" applyAlignment="1" applyProtection="1">
      <alignment horizontal="center" vertical="center" wrapText="1"/>
      <protection locked="0"/>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24"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0" borderId="82" xfId="0" applyFont="1" applyBorder="1" applyAlignment="1" applyProtection="1">
      <alignment horizontal="center" vertical="center"/>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18" fillId="3" borderId="14" xfId="0" applyFont="1" applyFill="1" applyBorder="1" applyAlignment="1" applyProtection="1">
      <alignment horizontal="center" vertical="center"/>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8" fillId="0" borderId="75"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Border="1" applyAlignment="1">
      <alignment horizontal="left" vertical="center" wrapText="1"/>
    </xf>
    <xf numFmtId="0" fontId="1" fillId="0" borderId="50" xfId="0" applyFont="1" applyBorder="1" applyAlignment="1">
      <alignment horizontal="left" vertical="center" wrapText="1"/>
    </xf>
    <xf numFmtId="0" fontId="1" fillId="0" borderId="0" xfId="0" applyFont="1" applyAlignment="1">
      <alignment horizontal="center"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0" borderId="83" xfId="0" applyFont="1" applyBorder="1" applyAlignment="1">
      <alignment horizontal="center" vertical="center" shrinkToFit="1"/>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cellXfs>
  <cellStyles count="2">
    <cellStyle name="桁区切り" xfId="1" builtinId="6"/>
    <cellStyle name="標準" xfId="0" builtinId="0"/>
  </cellStyles>
  <dxfs count="265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2" name="正方形/長方形 1">
          <a:extLst>
            <a:ext uri="{FF2B5EF4-FFF2-40B4-BE49-F238E27FC236}">
              <a16:creationId xmlns:a16="http://schemas.microsoft.com/office/drawing/2014/main" id="{6B7C10A1-C240-434B-B7DF-5CD865BB16EA}"/>
            </a:ext>
          </a:extLst>
        </xdr:cNvPr>
        <xdr:cNvSpPr/>
      </xdr:nvSpPr>
      <xdr:spPr>
        <a:xfrm>
          <a:off x="0" y="488496"/>
          <a:ext cx="1251404" cy="34017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5C4BD-4BF4-459B-8971-B1836A50FDC5}">
  <sheetPr>
    <pageSetUpPr fitToPage="1"/>
  </sheetPr>
  <dimension ref="A1:BU80"/>
  <sheetViews>
    <sheetView showGridLines="0" tabSelected="1" view="pageBreakPreview" zoomScale="70" zoomScaleNormal="70" zoomScaleSheetLayoutView="70" workbookViewId="0">
      <selection activeCell="M10" sqref="M10"/>
    </sheetView>
  </sheetViews>
  <sheetFormatPr defaultColWidth="4.375" defaultRowHeight="20.25" customHeight="1" x14ac:dyDescent="0.4"/>
  <cols>
    <col min="1" max="1" width="1.625" style="170" customWidth="1"/>
    <col min="2" max="5" width="5.75" style="170" customWidth="1"/>
    <col min="6" max="6" width="16.5" style="170" hidden="1" customWidth="1"/>
    <col min="7" max="58" width="5.625" style="170" customWidth="1"/>
    <col min="59" max="16384" width="4.375" style="170"/>
  </cols>
  <sheetData>
    <row r="1" spans="2:64" s="123" customFormat="1" ht="20.25" customHeight="1" x14ac:dyDescent="0.4">
      <c r="C1" s="124" t="s">
        <v>204</v>
      </c>
      <c r="D1" s="124"/>
      <c r="E1" s="124"/>
      <c r="F1" s="124"/>
      <c r="G1" s="124"/>
      <c r="H1" s="125" t="s">
        <v>0</v>
      </c>
      <c r="J1" s="125"/>
      <c r="L1" s="124"/>
      <c r="M1" s="124"/>
      <c r="N1" s="124"/>
      <c r="O1" s="124"/>
      <c r="P1" s="124"/>
      <c r="Q1" s="124"/>
      <c r="R1" s="124"/>
      <c r="AM1" s="126"/>
      <c r="AN1" s="127"/>
      <c r="AO1" s="127" t="s">
        <v>68</v>
      </c>
      <c r="AP1" s="516" t="s">
        <v>101</v>
      </c>
      <c r="AQ1" s="517"/>
      <c r="AR1" s="517"/>
      <c r="AS1" s="517"/>
      <c r="AT1" s="517"/>
      <c r="AU1" s="517"/>
      <c r="AV1" s="517"/>
      <c r="AW1" s="517"/>
      <c r="AX1" s="517"/>
      <c r="AY1" s="517"/>
      <c r="AZ1" s="517"/>
      <c r="BA1" s="517"/>
      <c r="BB1" s="517"/>
      <c r="BC1" s="517"/>
      <c r="BD1" s="517"/>
      <c r="BE1" s="517"/>
      <c r="BF1" s="127" t="s">
        <v>21</v>
      </c>
    </row>
    <row r="2" spans="2:64" s="123" customFormat="1" ht="20.25" customHeight="1" x14ac:dyDescent="0.4">
      <c r="C2" s="124"/>
      <c r="D2" s="124"/>
      <c r="E2" s="124"/>
      <c r="F2" s="124"/>
      <c r="G2" s="124"/>
      <c r="J2" s="125"/>
      <c r="L2" s="124"/>
      <c r="M2" s="124"/>
      <c r="N2" s="124"/>
      <c r="O2" s="124"/>
      <c r="P2" s="124"/>
      <c r="Q2" s="124"/>
      <c r="R2" s="124"/>
      <c r="Y2" s="128" t="s">
        <v>64</v>
      </c>
      <c r="Z2" s="518">
        <v>3</v>
      </c>
      <c r="AA2" s="518"/>
      <c r="AB2" s="128" t="s">
        <v>65</v>
      </c>
      <c r="AC2" s="519">
        <f>IF(Z2=0,"",YEAR(DATE(2018+Z2,1,1)))</f>
        <v>2021</v>
      </c>
      <c r="AD2" s="519"/>
      <c r="AE2" s="129" t="s">
        <v>66</v>
      </c>
      <c r="AF2" s="129" t="s">
        <v>1</v>
      </c>
      <c r="AG2" s="518">
        <v>4</v>
      </c>
      <c r="AH2" s="518"/>
      <c r="AI2" s="129" t="s">
        <v>53</v>
      </c>
      <c r="AM2" s="126"/>
      <c r="AN2" s="127"/>
      <c r="AO2" s="127" t="s">
        <v>67</v>
      </c>
      <c r="AP2" s="518" t="s">
        <v>40</v>
      </c>
      <c r="AQ2" s="518"/>
      <c r="AR2" s="518"/>
      <c r="AS2" s="518"/>
      <c r="AT2" s="518"/>
      <c r="AU2" s="518"/>
      <c r="AV2" s="518"/>
      <c r="AW2" s="518"/>
      <c r="AX2" s="518"/>
      <c r="AY2" s="518"/>
      <c r="AZ2" s="518"/>
      <c r="BA2" s="518"/>
      <c r="BB2" s="518"/>
      <c r="BC2" s="518"/>
      <c r="BD2" s="518"/>
      <c r="BE2" s="518"/>
      <c r="BF2" s="127" t="s">
        <v>21</v>
      </c>
    </row>
    <row r="3" spans="2:64" s="130" customFormat="1" ht="20.25" customHeight="1" x14ac:dyDescent="0.4">
      <c r="G3" s="125"/>
      <c r="J3" s="125"/>
      <c r="L3" s="127"/>
      <c r="M3" s="127"/>
      <c r="N3" s="127"/>
      <c r="O3" s="127"/>
      <c r="P3" s="127"/>
      <c r="Q3" s="127"/>
      <c r="R3" s="127"/>
      <c r="Z3" s="131"/>
      <c r="AA3" s="131"/>
      <c r="AB3" s="132"/>
      <c r="AC3" s="133"/>
      <c r="AD3" s="132"/>
      <c r="BA3" s="134" t="s">
        <v>108</v>
      </c>
      <c r="BB3" s="507" t="s">
        <v>205</v>
      </c>
      <c r="BC3" s="508"/>
      <c r="BD3" s="508"/>
      <c r="BE3" s="509"/>
      <c r="BF3" s="127"/>
    </row>
    <row r="4" spans="2:64" s="130" customFormat="1" ht="18.75" x14ac:dyDescent="0.4">
      <c r="G4" s="125"/>
      <c r="J4" s="125"/>
      <c r="L4" s="127"/>
      <c r="M4" s="127"/>
      <c r="N4" s="127"/>
      <c r="O4" s="127"/>
      <c r="P4" s="127"/>
      <c r="Q4" s="127"/>
      <c r="R4" s="127"/>
      <c r="Z4" s="135"/>
      <c r="AA4" s="135"/>
      <c r="AG4" s="123"/>
      <c r="AH4" s="123"/>
      <c r="AI4" s="123"/>
      <c r="AJ4" s="123"/>
      <c r="AK4" s="123"/>
      <c r="AL4" s="123"/>
      <c r="AM4" s="123"/>
      <c r="AN4" s="123"/>
      <c r="AO4" s="123"/>
      <c r="AP4" s="123"/>
      <c r="AQ4" s="123"/>
      <c r="AR4" s="123"/>
      <c r="AS4" s="123"/>
      <c r="AT4" s="123"/>
      <c r="AU4" s="123"/>
      <c r="AV4" s="123"/>
      <c r="AW4" s="123"/>
      <c r="AX4" s="123"/>
      <c r="AY4" s="123"/>
      <c r="AZ4" s="123"/>
      <c r="BA4" s="134" t="s">
        <v>156</v>
      </c>
      <c r="BB4" s="507" t="s">
        <v>206</v>
      </c>
      <c r="BC4" s="508"/>
      <c r="BD4" s="508"/>
      <c r="BE4" s="509"/>
      <c r="BF4" s="136"/>
    </row>
    <row r="5" spans="2:64" s="130" customFormat="1" ht="6.75" customHeight="1" x14ac:dyDescent="0.4">
      <c r="C5" s="137"/>
      <c r="D5" s="137"/>
      <c r="E5" s="137"/>
      <c r="F5" s="137"/>
      <c r="G5" s="138"/>
      <c r="H5" s="137"/>
      <c r="I5" s="137"/>
      <c r="J5" s="138"/>
      <c r="K5" s="137"/>
      <c r="L5" s="139"/>
      <c r="M5" s="139"/>
      <c r="N5" s="139"/>
      <c r="O5" s="139"/>
      <c r="P5" s="139"/>
      <c r="Q5" s="139"/>
      <c r="R5" s="139"/>
      <c r="S5" s="137"/>
      <c r="T5" s="137"/>
      <c r="U5" s="137"/>
      <c r="V5" s="137"/>
      <c r="W5" s="137"/>
      <c r="X5" s="137"/>
      <c r="Y5" s="137"/>
      <c r="Z5" s="140"/>
      <c r="AA5" s="140"/>
      <c r="AB5" s="137"/>
      <c r="AC5" s="137"/>
      <c r="AD5" s="137"/>
      <c r="AE5" s="137"/>
      <c r="AG5" s="123"/>
      <c r="AH5" s="123"/>
      <c r="AI5" s="123"/>
      <c r="AJ5" s="123"/>
      <c r="AK5" s="123"/>
      <c r="AL5" s="123"/>
      <c r="AM5" s="123"/>
      <c r="AN5" s="123"/>
      <c r="AO5" s="123"/>
      <c r="AP5" s="123"/>
      <c r="AQ5" s="123"/>
      <c r="AR5" s="123"/>
      <c r="AS5" s="123"/>
      <c r="AT5" s="123"/>
      <c r="AU5" s="123"/>
      <c r="AV5" s="123"/>
      <c r="AW5" s="123"/>
      <c r="AX5" s="123"/>
      <c r="AY5" s="123"/>
      <c r="AZ5" s="123"/>
      <c r="BA5" s="123"/>
      <c r="BB5" s="123"/>
      <c r="BC5" s="123"/>
      <c r="BD5" s="123"/>
      <c r="BE5" s="136"/>
      <c r="BF5" s="136"/>
    </row>
    <row r="6" spans="2:64" s="130" customFormat="1" ht="20.25" customHeight="1" x14ac:dyDescent="0.4">
      <c r="C6" s="137"/>
      <c r="D6" s="137"/>
      <c r="E6" s="137"/>
      <c r="F6" s="137"/>
      <c r="G6" s="138"/>
      <c r="H6" s="137"/>
      <c r="I6" s="137"/>
      <c r="J6" s="138"/>
      <c r="K6" s="137"/>
      <c r="L6" s="139"/>
      <c r="M6" s="139"/>
      <c r="N6" s="139"/>
      <c r="O6" s="139"/>
      <c r="P6" s="139"/>
      <c r="Q6" s="139"/>
      <c r="R6" s="139"/>
      <c r="S6" s="137"/>
      <c r="T6" s="137"/>
      <c r="U6" s="137"/>
      <c r="V6" s="137"/>
      <c r="W6" s="137"/>
      <c r="X6" s="137"/>
      <c r="Y6" s="137"/>
      <c r="Z6" s="140"/>
      <c r="AA6" s="140"/>
      <c r="AB6" s="137"/>
      <c r="AC6" s="137"/>
      <c r="AD6" s="137"/>
      <c r="AE6" s="137"/>
      <c r="AG6" s="123"/>
      <c r="AH6" s="123"/>
      <c r="AI6" s="123"/>
      <c r="AJ6" s="123"/>
      <c r="AK6" s="123"/>
      <c r="AL6" s="123" t="s">
        <v>167</v>
      </c>
      <c r="AM6" s="123"/>
      <c r="AN6" s="123"/>
      <c r="AO6" s="123"/>
      <c r="AP6" s="123"/>
      <c r="AQ6" s="123"/>
      <c r="AR6" s="123"/>
      <c r="AS6" s="123"/>
      <c r="AT6" s="150"/>
      <c r="AU6" s="150"/>
      <c r="AV6" s="156"/>
      <c r="AW6" s="123"/>
      <c r="AX6" s="510">
        <v>40</v>
      </c>
      <c r="AY6" s="511"/>
      <c r="AZ6" s="156" t="s">
        <v>168</v>
      </c>
      <c r="BA6" s="123"/>
      <c r="BB6" s="510">
        <v>176</v>
      </c>
      <c r="BC6" s="511"/>
      <c r="BD6" s="156" t="s">
        <v>169</v>
      </c>
      <c r="BE6" s="123"/>
      <c r="BF6" s="136"/>
    </row>
    <row r="7" spans="2:64" s="130" customFormat="1" ht="6.75" customHeight="1" x14ac:dyDescent="0.4">
      <c r="C7" s="137"/>
      <c r="D7" s="137"/>
      <c r="E7" s="137"/>
      <c r="F7" s="137"/>
      <c r="G7" s="138"/>
      <c r="H7" s="137"/>
      <c r="I7" s="137"/>
      <c r="J7" s="138"/>
      <c r="K7" s="137"/>
      <c r="L7" s="139"/>
      <c r="M7" s="139"/>
      <c r="N7" s="139"/>
      <c r="O7" s="139"/>
      <c r="P7" s="139"/>
      <c r="Q7" s="139"/>
      <c r="R7" s="139"/>
      <c r="S7" s="137"/>
      <c r="T7" s="137"/>
      <c r="U7" s="137"/>
      <c r="V7" s="137"/>
      <c r="W7" s="137"/>
      <c r="X7" s="137"/>
      <c r="Y7" s="137"/>
      <c r="Z7" s="140"/>
      <c r="AA7" s="140"/>
      <c r="AB7" s="137"/>
      <c r="AC7" s="137"/>
      <c r="AD7" s="137"/>
      <c r="AE7" s="137"/>
      <c r="AG7" s="123"/>
      <c r="AH7" s="123"/>
      <c r="AI7" s="123"/>
      <c r="AJ7" s="123"/>
      <c r="AK7" s="123"/>
      <c r="AL7" s="123"/>
      <c r="AM7" s="123"/>
      <c r="AN7" s="123"/>
      <c r="AO7" s="123"/>
      <c r="AP7" s="123"/>
      <c r="AQ7" s="123"/>
      <c r="AR7" s="123"/>
      <c r="AS7" s="123"/>
      <c r="AT7" s="123"/>
      <c r="AU7" s="123"/>
      <c r="AV7" s="123"/>
      <c r="AW7" s="123"/>
      <c r="AX7" s="123"/>
      <c r="AY7" s="123"/>
      <c r="AZ7" s="123"/>
      <c r="BA7" s="123"/>
      <c r="BB7" s="123"/>
      <c r="BC7" s="123"/>
      <c r="BD7" s="123"/>
      <c r="BE7" s="136"/>
      <c r="BF7" s="136"/>
    </row>
    <row r="8" spans="2:64" s="130" customFormat="1" ht="20.25" customHeight="1" x14ac:dyDescent="0.4">
      <c r="B8" s="141"/>
      <c r="C8" s="141"/>
      <c r="D8" s="141"/>
      <c r="E8" s="141"/>
      <c r="F8" s="141"/>
      <c r="G8" s="142"/>
      <c r="H8" s="142"/>
      <c r="I8" s="142"/>
      <c r="J8" s="141"/>
      <c r="K8" s="141"/>
      <c r="L8" s="142"/>
      <c r="M8" s="142"/>
      <c r="N8" s="142"/>
      <c r="O8" s="141"/>
      <c r="P8" s="142"/>
      <c r="Q8" s="142"/>
      <c r="R8" s="142"/>
      <c r="S8" s="143"/>
      <c r="T8" s="144"/>
      <c r="U8" s="144"/>
      <c r="V8" s="145"/>
      <c r="Z8" s="140"/>
      <c r="AA8" s="146"/>
      <c r="AB8" s="138"/>
      <c r="AC8" s="140"/>
      <c r="AD8" s="140"/>
      <c r="AE8" s="140"/>
      <c r="AF8" s="147"/>
      <c r="AG8" s="148"/>
      <c r="AH8" s="148"/>
      <c r="AI8" s="148"/>
      <c r="AJ8" s="149"/>
      <c r="AK8" s="139"/>
      <c r="AL8" s="146"/>
      <c r="AM8" s="146"/>
      <c r="AN8" s="138"/>
      <c r="AO8" s="150"/>
      <c r="AP8" s="150"/>
      <c r="AQ8" s="150"/>
      <c r="AR8" s="151"/>
      <c r="AS8" s="151"/>
      <c r="AT8" s="123"/>
      <c r="AU8" s="150"/>
      <c r="AV8" s="150"/>
      <c r="AW8" s="141"/>
      <c r="AX8" s="123"/>
      <c r="AY8" s="123" t="s">
        <v>63</v>
      </c>
      <c r="AZ8" s="123"/>
      <c r="BA8" s="123"/>
      <c r="BB8" s="512">
        <f>DAY(EOMONTH(DATE(AC2,AG2,1),0))</f>
        <v>30</v>
      </c>
      <c r="BC8" s="513"/>
      <c r="BD8" s="123" t="s">
        <v>54</v>
      </c>
      <c r="BE8" s="123"/>
      <c r="BF8" s="123"/>
      <c r="BJ8" s="127"/>
      <c r="BK8" s="127"/>
      <c r="BL8" s="127"/>
    </row>
    <row r="9" spans="2:64" s="130" customFormat="1" ht="6" customHeight="1" x14ac:dyDescent="0.4">
      <c r="B9" s="152"/>
      <c r="C9" s="152"/>
      <c r="D9" s="152"/>
      <c r="E9" s="152"/>
      <c r="F9" s="152"/>
      <c r="G9" s="141"/>
      <c r="H9" s="142"/>
      <c r="I9" s="150"/>
      <c r="J9" s="150"/>
      <c r="K9" s="152"/>
      <c r="L9" s="141"/>
      <c r="M9" s="142"/>
      <c r="N9" s="150"/>
      <c r="O9" s="150"/>
      <c r="P9" s="141"/>
      <c r="Q9" s="150"/>
      <c r="R9" s="152"/>
      <c r="S9" s="150"/>
      <c r="T9" s="150"/>
      <c r="U9" s="150"/>
      <c r="V9" s="150"/>
      <c r="Z9" s="137"/>
      <c r="AA9" s="149"/>
      <c r="AB9" s="149"/>
      <c r="AC9" s="137"/>
      <c r="AD9" s="137"/>
      <c r="AE9" s="137"/>
      <c r="AF9" s="153"/>
      <c r="AG9" s="140"/>
      <c r="AH9" s="149"/>
      <c r="AI9" s="137"/>
      <c r="AJ9" s="148"/>
      <c r="AK9" s="149"/>
      <c r="AL9" s="149"/>
      <c r="AM9" s="149"/>
      <c r="AN9" s="149"/>
      <c r="AO9" s="137"/>
      <c r="AP9" s="123"/>
      <c r="AQ9" s="154"/>
      <c r="AR9" s="154"/>
      <c r="AS9" s="154"/>
      <c r="AT9" s="123"/>
      <c r="AU9" s="123"/>
      <c r="AV9" s="123"/>
      <c r="AW9" s="123"/>
      <c r="AX9" s="123"/>
      <c r="AY9" s="123"/>
      <c r="AZ9" s="123"/>
      <c r="BA9" s="123"/>
      <c r="BB9" s="123"/>
      <c r="BC9" s="123"/>
      <c r="BD9" s="123"/>
      <c r="BE9" s="123"/>
      <c r="BF9" s="123"/>
      <c r="BJ9" s="127"/>
      <c r="BK9" s="127"/>
      <c r="BL9" s="127"/>
    </row>
    <row r="10" spans="2:64" s="130" customFormat="1" ht="18.75" x14ac:dyDescent="0.2">
      <c r="B10" s="141"/>
      <c r="C10" s="141"/>
      <c r="D10" s="141"/>
      <c r="E10" s="141"/>
      <c r="F10" s="141"/>
      <c r="G10" s="142"/>
      <c r="H10" s="142"/>
      <c r="I10" s="142"/>
      <c r="J10" s="141"/>
      <c r="K10" s="141"/>
      <c r="L10" s="142"/>
      <c r="M10" s="142"/>
      <c r="N10" s="142"/>
      <c r="O10" s="141"/>
      <c r="P10" s="142"/>
      <c r="Q10" s="142"/>
      <c r="R10" s="142"/>
      <c r="S10" s="143"/>
      <c r="T10" s="144"/>
      <c r="U10" s="144"/>
      <c r="V10" s="145"/>
      <c r="Z10" s="140"/>
      <c r="AA10" s="146"/>
      <c r="AB10" s="138"/>
      <c r="AC10" s="140"/>
      <c r="AD10" s="140"/>
      <c r="AE10" s="140"/>
      <c r="AF10" s="153"/>
      <c r="AG10" s="148"/>
      <c r="AH10" s="148"/>
      <c r="AI10" s="148"/>
      <c r="AJ10" s="149"/>
      <c r="AK10" s="139"/>
      <c r="AL10" s="146"/>
      <c r="AM10" s="123"/>
      <c r="AN10" s="123"/>
      <c r="AO10" s="155"/>
      <c r="AP10" s="155"/>
      <c r="AQ10" s="155"/>
      <c r="AR10" s="156"/>
      <c r="AS10" s="154"/>
      <c r="AT10" s="154"/>
      <c r="AU10" s="154"/>
      <c r="AV10" s="149"/>
      <c r="AW10" s="149"/>
      <c r="AX10" s="157"/>
      <c r="AY10" s="157"/>
      <c r="AZ10" s="136" t="s">
        <v>170</v>
      </c>
      <c r="BA10" s="149"/>
      <c r="BB10" s="510">
        <v>1</v>
      </c>
      <c r="BC10" s="514"/>
      <c r="BD10" s="511"/>
      <c r="BE10" s="158" t="s">
        <v>22</v>
      </c>
      <c r="BF10" s="123"/>
      <c r="BJ10" s="127"/>
      <c r="BK10" s="127"/>
      <c r="BL10" s="127"/>
    </row>
    <row r="11" spans="2:64" s="130" customFormat="1" ht="6" customHeight="1" x14ac:dyDescent="0.2">
      <c r="B11" s="152"/>
      <c r="C11" s="152"/>
      <c r="D11" s="152"/>
      <c r="E11" s="152"/>
      <c r="F11" s="159"/>
      <c r="G11" s="152"/>
      <c r="H11" s="152"/>
      <c r="I11" s="152"/>
      <c r="J11" s="152"/>
      <c r="K11" s="141"/>
      <c r="L11" s="142"/>
      <c r="M11" s="150"/>
      <c r="N11" s="150"/>
      <c r="O11" s="141"/>
      <c r="P11" s="150"/>
      <c r="Q11" s="152"/>
      <c r="R11" s="150"/>
      <c r="S11" s="150"/>
      <c r="T11" s="150"/>
      <c r="U11" s="150"/>
      <c r="V11" s="159"/>
      <c r="Z11" s="137"/>
      <c r="AA11" s="149"/>
      <c r="AB11" s="149"/>
      <c r="AC11" s="137"/>
      <c r="AD11" s="137"/>
      <c r="AE11" s="137"/>
      <c r="AF11" s="153"/>
      <c r="AG11" s="140"/>
      <c r="AH11" s="148"/>
      <c r="AI11" s="149"/>
      <c r="AJ11" s="148"/>
      <c r="AK11" s="149"/>
      <c r="AL11" s="149"/>
      <c r="AM11" s="149"/>
      <c r="AN11" s="149"/>
      <c r="AO11" s="152"/>
      <c r="AP11" s="152"/>
      <c r="AQ11" s="141"/>
      <c r="AR11" s="160"/>
      <c r="AS11" s="154"/>
      <c r="AT11" s="154"/>
      <c r="AU11" s="154"/>
      <c r="AV11" s="149"/>
      <c r="AW11" s="149"/>
      <c r="AX11" s="157"/>
      <c r="AY11" s="157"/>
      <c r="AZ11" s="149"/>
      <c r="BA11" s="149"/>
      <c r="BB11" s="140"/>
      <c r="BC11" s="140"/>
      <c r="BD11" s="140"/>
      <c r="BE11" s="158"/>
      <c r="BF11" s="123"/>
      <c r="BJ11" s="127"/>
      <c r="BK11" s="127"/>
      <c r="BL11" s="127"/>
    </row>
    <row r="12" spans="2:64" s="130" customFormat="1" ht="20.25" customHeight="1" x14ac:dyDescent="0.2">
      <c r="B12" s="161"/>
      <c r="C12" s="161"/>
      <c r="D12" s="161"/>
      <c r="E12" s="161"/>
      <c r="F12" s="161"/>
      <c r="G12" s="161"/>
      <c r="H12" s="161"/>
      <c r="I12" s="161"/>
      <c r="J12" s="161"/>
      <c r="K12" s="161"/>
      <c r="L12" s="161"/>
      <c r="M12" s="161"/>
      <c r="N12" s="161"/>
      <c r="O12" s="161"/>
      <c r="P12" s="161"/>
      <c r="Q12" s="161"/>
      <c r="R12" s="161"/>
      <c r="S12" s="161"/>
      <c r="T12" s="161"/>
      <c r="U12" s="161"/>
      <c r="V12" s="161"/>
      <c r="Z12" s="141"/>
      <c r="AA12" s="162"/>
      <c r="AB12" s="162"/>
      <c r="AC12" s="141"/>
      <c r="AD12" s="140"/>
      <c r="AE12" s="140"/>
      <c r="AF12" s="147"/>
      <c r="AG12" s="138"/>
      <c r="AH12" s="148"/>
      <c r="AI12" s="149"/>
      <c r="AJ12" s="148"/>
      <c r="AK12" s="149"/>
      <c r="AL12" s="149"/>
      <c r="AM12" s="149"/>
      <c r="AN12" s="149"/>
      <c r="AO12" s="515"/>
      <c r="AP12" s="515"/>
      <c r="AQ12" s="515"/>
      <c r="AR12" s="156"/>
      <c r="AS12" s="154"/>
      <c r="AT12" s="154"/>
      <c r="AU12" s="154"/>
      <c r="AV12" s="149"/>
      <c r="AW12" s="149"/>
      <c r="AX12" s="157"/>
      <c r="AY12" s="157"/>
      <c r="AZ12" s="149"/>
      <c r="BA12" s="149"/>
      <c r="BB12" s="510">
        <v>1</v>
      </c>
      <c r="BC12" s="514"/>
      <c r="BD12" s="511"/>
      <c r="BE12" s="163" t="s">
        <v>23</v>
      </c>
      <c r="BF12" s="123"/>
      <c r="BJ12" s="127"/>
      <c r="BK12" s="127"/>
      <c r="BL12" s="127"/>
    </row>
    <row r="13" spans="2:64" s="130" customFormat="1" ht="6.75" customHeight="1" x14ac:dyDescent="0.2">
      <c r="B13" s="161"/>
      <c r="C13" s="161"/>
      <c r="D13" s="161"/>
      <c r="E13" s="161"/>
      <c r="F13" s="161"/>
      <c r="G13" s="161"/>
      <c r="H13" s="161"/>
      <c r="I13" s="161"/>
      <c r="J13" s="161"/>
      <c r="K13" s="161"/>
      <c r="L13" s="161"/>
      <c r="M13" s="161"/>
      <c r="N13" s="161"/>
      <c r="O13" s="161"/>
      <c r="P13" s="161"/>
      <c r="Q13" s="161"/>
      <c r="R13" s="161"/>
      <c r="S13" s="161"/>
      <c r="T13" s="161"/>
      <c r="U13" s="161"/>
      <c r="V13" s="161"/>
      <c r="Z13" s="142"/>
      <c r="AA13" s="164"/>
      <c r="AB13" s="164"/>
      <c r="AC13" s="142"/>
      <c r="AD13" s="148"/>
      <c r="AE13" s="148"/>
      <c r="AF13" s="153"/>
      <c r="AG13" s="123"/>
      <c r="AH13" s="123"/>
      <c r="AI13" s="123"/>
      <c r="AJ13" s="123"/>
      <c r="AK13" s="123"/>
      <c r="AL13" s="123"/>
      <c r="AM13" s="123"/>
      <c r="AN13" s="123"/>
      <c r="AO13" s="152"/>
      <c r="AP13" s="152"/>
      <c r="AQ13" s="152"/>
      <c r="AR13" s="123"/>
      <c r="AS13" s="154"/>
      <c r="AT13" s="154"/>
      <c r="AU13" s="154"/>
      <c r="AV13" s="149"/>
      <c r="AW13" s="149"/>
      <c r="AX13" s="157"/>
      <c r="AY13" s="157"/>
      <c r="AZ13" s="149"/>
      <c r="BA13" s="149"/>
      <c r="BB13" s="140"/>
      <c r="BC13" s="140"/>
      <c r="BD13" s="140"/>
      <c r="BE13" s="158"/>
      <c r="BF13" s="123"/>
      <c r="BJ13" s="127"/>
      <c r="BK13" s="127"/>
      <c r="BL13" s="127"/>
    </row>
    <row r="14" spans="2:64" s="130" customFormat="1" ht="18.75" x14ac:dyDescent="0.4">
      <c r="B14" s="161"/>
      <c r="C14" s="161"/>
      <c r="D14" s="161"/>
      <c r="E14" s="161"/>
      <c r="F14" s="161"/>
      <c r="G14" s="161"/>
      <c r="H14" s="161"/>
      <c r="I14" s="161"/>
      <c r="J14" s="161"/>
      <c r="K14" s="161"/>
      <c r="L14" s="161"/>
      <c r="M14" s="161"/>
      <c r="N14" s="161"/>
      <c r="O14" s="161"/>
      <c r="P14" s="161"/>
      <c r="Q14" s="161"/>
      <c r="R14" s="161"/>
      <c r="S14" s="161"/>
      <c r="T14" s="161"/>
      <c r="U14" s="161"/>
      <c r="V14" s="161"/>
      <c r="Z14" s="141"/>
      <c r="AA14" s="162"/>
      <c r="AB14" s="162"/>
      <c r="AC14" s="141"/>
      <c r="AD14" s="140"/>
      <c r="AE14" s="140"/>
      <c r="AF14" s="153"/>
      <c r="AG14" s="123"/>
      <c r="AH14" s="123"/>
      <c r="AI14" s="123"/>
      <c r="AJ14" s="123"/>
      <c r="AK14" s="123"/>
      <c r="AL14" s="123"/>
      <c r="AM14" s="123"/>
      <c r="AN14" s="123"/>
      <c r="AO14" s="150"/>
      <c r="AP14" s="150"/>
      <c r="AQ14" s="150"/>
      <c r="AR14" s="123"/>
      <c r="AS14" s="154"/>
      <c r="AT14" s="136" t="s">
        <v>171</v>
      </c>
      <c r="AU14" s="469">
        <v>0.39583333333333331</v>
      </c>
      <c r="AV14" s="470"/>
      <c r="AW14" s="471"/>
      <c r="AX14" s="140" t="s">
        <v>2</v>
      </c>
      <c r="AY14" s="469">
        <v>0.6875</v>
      </c>
      <c r="AZ14" s="470"/>
      <c r="BA14" s="471"/>
      <c r="BB14" s="139" t="s">
        <v>24</v>
      </c>
      <c r="BC14" s="472">
        <f>(AY14-AU14)*24</f>
        <v>7</v>
      </c>
      <c r="BD14" s="473"/>
      <c r="BE14" s="138" t="s">
        <v>25</v>
      </c>
      <c r="BF14" s="140"/>
      <c r="BJ14" s="127"/>
      <c r="BK14" s="127"/>
      <c r="BL14" s="127"/>
    </row>
    <row r="15" spans="2:64" s="130" customFormat="1" ht="6.75" customHeight="1" x14ac:dyDescent="0.15">
      <c r="C15" s="151"/>
      <c r="D15" s="151"/>
      <c r="E15" s="151"/>
      <c r="F15" s="151"/>
      <c r="G15" s="137"/>
      <c r="H15" s="137"/>
      <c r="I15" s="139"/>
      <c r="J15" s="140"/>
      <c r="K15" s="148"/>
      <c r="L15" s="149"/>
      <c r="M15" s="149"/>
      <c r="N15" s="140"/>
      <c r="O15" s="149"/>
      <c r="P15" s="137"/>
      <c r="Q15" s="148"/>
      <c r="R15" s="149"/>
      <c r="S15" s="149"/>
      <c r="T15" s="149"/>
      <c r="U15" s="149"/>
      <c r="V15" s="137"/>
      <c r="W15" s="139"/>
      <c r="X15" s="165"/>
      <c r="Y15" s="165"/>
      <c r="Z15" s="138"/>
      <c r="AA15" s="140"/>
      <c r="AB15" s="139"/>
      <c r="AC15" s="140"/>
      <c r="AD15" s="148"/>
      <c r="AE15" s="149"/>
      <c r="AF15" s="153"/>
      <c r="AG15" s="147"/>
      <c r="AH15" s="166"/>
      <c r="AI15" s="153"/>
      <c r="AJ15" s="166"/>
      <c r="AK15" s="153"/>
      <c r="AL15" s="153"/>
      <c r="AM15" s="153"/>
      <c r="AN15" s="153"/>
      <c r="AO15" s="167"/>
      <c r="AQ15" s="135"/>
      <c r="AR15" s="135"/>
      <c r="AS15" s="135"/>
      <c r="AT15" s="135"/>
      <c r="AU15" s="135"/>
      <c r="AV15" s="153"/>
      <c r="AW15" s="153"/>
      <c r="AX15" s="168"/>
      <c r="AY15" s="168"/>
      <c r="AZ15" s="153"/>
      <c r="BA15" s="153"/>
      <c r="BB15" s="147"/>
      <c r="BC15" s="147"/>
      <c r="BD15" s="147"/>
      <c r="BE15" s="169"/>
      <c r="BJ15" s="127"/>
      <c r="BK15" s="127"/>
      <c r="BL15" s="127"/>
    </row>
    <row r="16" spans="2:64" ht="8.4499999999999993" customHeight="1" thickBot="1" x14ac:dyDescent="0.45">
      <c r="C16" s="171"/>
      <c r="D16" s="171"/>
      <c r="E16" s="171"/>
      <c r="F16" s="171"/>
      <c r="G16" s="171"/>
      <c r="X16" s="171"/>
      <c r="AN16" s="171"/>
      <c r="BE16" s="172"/>
      <c r="BF16" s="172"/>
      <c r="BG16" s="172"/>
    </row>
    <row r="17" spans="2:58" ht="20.25" customHeight="1" x14ac:dyDescent="0.4">
      <c r="B17" s="474" t="s">
        <v>98</v>
      </c>
      <c r="C17" s="477" t="s">
        <v>172</v>
      </c>
      <c r="D17" s="478"/>
      <c r="E17" s="479"/>
      <c r="F17" s="300"/>
      <c r="G17" s="486" t="s">
        <v>173</v>
      </c>
      <c r="H17" s="489" t="s">
        <v>174</v>
      </c>
      <c r="I17" s="478"/>
      <c r="J17" s="478"/>
      <c r="K17" s="479"/>
      <c r="L17" s="489" t="s">
        <v>175</v>
      </c>
      <c r="M17" s="478"/>
      <c r="N17" s="478"/>
      <c r="O17" s="492"/>
      <c r="P17" s="495"/>
      <c r="Q17" s="496"/>
      <c r="R17" s="497"/>
      <c r="S17" s="504" t="s">
        <v>176</v>
      </c>
      <c r="T17" s="505"/>
      <c r="U17" s="505"/>
      <c r="V17" s="505"/>
      <c r="W17" s="505"/>
      <c r="X17" s="505"/>
      <c r="Y17" s="505"/>
      <c r="Z17" s="505"/>
      <c r="AA17" s="505"/>
      <c r="AB17" s="505"/>
      <c r="AC17" s="505"/>
      <c r="AD17" s="505"/>
      <c r="AE17" s="505"/>
      <c r="AF17" s="505"/>
      <c r="AG17" s="505"/>
      <c r="AH17" s="505"/>
      <c r="AI17" s="505"/>
      <c r="AJ17" s="505"/>
      <c r="AK17" s="505"/>
      <c r="AL17" s="505"/>
      <c r="AM17" s="505"/>
      <c r="AN17" s="505"/>
      <c r="AO17" s="505"/>
      <c r="AP17" s="505"/>
      <c r="AQ17" s="505"/>
      <c r="AR17" s="505"/>
      <c r="AS17" s="505"/>
      <c r="AT17" s="505"/>
      <c r="AU17" s="505"/>
      <c r="AV17" s="505"/>
      <c r="AW17" s="506"/>
      <c r="AX17" s="441" t="str">
        <f>IF(BB3="４週","(11) 1～4週目の勤務時間数合計","(11) 1か月の勤務時間数   合計")</f>
        <v>(11) 1か月の勤務時間数   合計</v>
      </c>
      <c r="AY17" s="442"/>
      <c r="AZ17" s="447" t="s">
        <v>177</v>
      </c>
      <c r="BA17" s="448"/>
      <c r="BB17" s="453" t="s">
        <v>178</v>
      </c>
      <c r="BC17" s="454"/>
      <c r="BD17" s="454"/>
      <c r="BE17" s="454"/>
      <c r="BF17" s="455"/>
    </row>
    <row r="18" spans="2:58" ht="20.25" customHeight="1" x14ac:dyDescent="0.4">
      <c r="B18" s="475"/>
      <c r="C18" s="480"/>
      <c r="D18" s="481"/>
      <c r="E18" s="482"/>
      <c r="F18" s="301"/>
      <c r="G18" s="487"/>
      <c r="H18" s="490"/>
      <c r="I18" s="481"/>
      <c r="J18" s="481"/>
      <c r="K18" s="482"/>
      <c r="L18" s="490"/>
      <c r="M18" s="481"/>
      <c r="N18" s="481"/>
      <c r="O18" s="493"/>
      <c r="P18" s="498"/>
      <c r="Q18" s="499"/>
      <c r="R18" s="500"/>
      <c r="S18" s="456" t="s">
        <v>16</v>
      </c>
      <c r="T18" s="457"/>
      <c r="U18" s="457"/>
      <c r="V18" s="457"/>
      <c r="W18" s="457"/>
      <c r="X18" s="457"/>
      <c r="Y18" s="458"/>
      <c r="Z18" s="456" t="s">
        <v>17</v>
      </c>
      <c r="AA18" s="457"/>
      <c r="AB18" s="457"/>
      <c r="AC18" s="457"/>
      <c r="AD18" s="457"/>
      <c r="AE18" s="457"/>
      <c r="AF18" s="458"/>
      <c r="AG18" s="456" t="s">
        <v>18</v>
      </c>
      <c r="AH18" s="457"/>
      <c r="AI18" s="457"/>
      <c r="AJ18" s="457"/>
      <c r="AK18" s="457"/>
      <c r="AL18" s="457"/>
      <c r="AM18" s="458"/>
      <c r="AN18" s="456" t="s">
        <v>19</v>
      </c>
      <c r="AO18" s="457"/>
      <c r="AP18" s="457"/>
      <c r="AQ18" s="457"/>
      <c r="AR18" s="457"/>
      <c r="AS18" s="457"/>
      <c r="AT18" s="458"/>
      <c r="AU18" s="459" t="s">
        <v>20</v>
      </c>
      <c r="AV18" s="460"/>
      <c r="AW18" s="461"/>
      <c r="AX18" s="443"/>
      <c r="AY18" s="444"/>
      <c r="AZ18" s="449"/>
      <c r="BA18" s="450"/>
      <c r="BB18" s="377"/>
      <c r="BC18" s="378"/>
      <c r="BD18" s="378"/>
      <c r="BE18" s="378"/>
      <c r="BF18" s="379"/>
    </row>
    <row r="19" spans="2:58" ht="20.25" customHeight="1" x14ac:dyDescent="0.4">
      <c r="B19" s="475"/>
      <c r="C19" s="480"/>
      <c r="D19" s="481"/>
      <c r="E19" s="482"/>
      <c r="F19" s="301"/>
      <c r="G19" s="487"/>
      <c r="H19" s="490"/>
      <c r="I19" s="481"/>
      <c r="J19" s="481"/>
      <c r="K19" s="482"/>
      <c r="L19" s="490"/>
      <c r="M19" s="481"/>
      <c r="N19" s="481"/>
      <c r="O19" s="493"/>
      <c r="P19" s="498"/>
      <c r="Q19" s="499"/>
      <c r="R19" s="500"/>
      <c r="S19" s="173">
        <v>1</v>
      </c>
      <c r="T19" s="174">
        <v>2</v>
      </c>
      <c r="U19" s="174">
        <v>3</v>
      </c>
      <c r="V19" s="174">
        <v>4</v>
      </c>
      <c r="W19" s="174">
        <v>5</v>
      </c>
      <c r="X19" s="174">
        <v>6</v>
      </c>
      <c r="Y19" s="175">
        <v>7</v>
      </c>
      <c r="Z19" s="173">
        <v>8</v>
      </c>
      <c r="AA19" s="174">
        <v>9</v>
      </c>
      <c r="AB19" s="174">
        <v>10</v>
      </c>
      <c r="AC19" s="174">
        <v>11</v>
      </c>
      <c r="AD19" s="174">
        <v>12</v>
      </c>
      <c r="AE19" s="174">
        <v>13</v>
      </c>
      <c r="AF19" s="175">
        <v>14</v>
      </c>
      <c r="AG19" s="176">
        <v>15</v>
      </c>
      <c r="AH19" s="174">
        <v>16</v>
      </c>
      <c r="AI19" s="174">
        <v>17</v>
      </c>
      <c r="AJ19" s="174">
        <v>18</v>
      </c>
      <c r="AK19" s="174">
        <v>19</v>
      </c>
      <c r="AL19" s="174">
        <v>20</v>
      </c>
      <c r="AM19" s="175">
        <v>21</v>
      </c>
      <c r="AN19" s="173">
        <v>22</v>
      </c>
      <c r="AO19" s="174">
        <v>23</v>
      </c>
      <c r="AP19" s="174">
        <v>24</v>
      </c>
      <c r="AQ19" s="174">
        <v>25</v>
      </c>
      <c r="AR19" s="174">
        <v>26</v>
      </c>
      <c r="AS19" s="174">
        <v>27</v>
      </c>
      <c r="AT19" s="175">
        <v>28</v>
      </c>
      <c r="AU19" s="177">
        <f>IF($BB$3="暦月",IF(DAY(DATE($AC$2,$AG$2,29))=29,29,""),"")</f>
        <v>29</v>
      </c>
      <c r="AV19" s="178">
        <f>IF($BB$3="暦月",IF(DAY(DATE($AC$2,$AG$2,30))=30,30,""),"")</f>
        <v>30</v>
      </c>
      <c r="AW19" s="179" t="str">
        <f>IF($BB$3="暦月",IF(DAY(DATE($AC$2,$AG$2,31))=31,31,""),"")</f>
        <v/>
      </c>
      <c r="AX19" s="443"/>
      <c r="AY19" s="444"/>
      <c r="AZ19" s="449"/>
      <c r="BA19" s="450"/>
      <c r="BB19" s="377"/>
      <c r="BC19" s="378"/>
      <c r="BD19" s="378"/>
      <c r="BE19" s="378"/>
      <c r="BF19" s="379"/>
    </row>
    <row r="20" spans="2:58" ht="20.25" hidden="1" customHeight="1" x14ac:dyDescent="0.4">
      <c r="B20" s="475"/>
      <c r="C20" s="480"/>
      <c r="D20" s="481"/>
      <c r="E20" s="482"/>
      <c r="F20" s="301"/>
      <c r="G20" s="487"/>
      <c r="H20" s="490"/>
      <c r="I20" s="481"/>
      <c r="J20" s="481"/>
      <c r="K20" s="482"/>
      <c r="L20" s="490"/>
      <c r="M20" s="481"/>
      <c r="N20" s="481"/>
      <c r="O20" s="493"/>
      <c r="P20" s="498"/>
      <c r="Q20" s="499"/>
      <c r="R20" s="500"/>
      <c r="S20" s="173">
        <f>WEEKDAY(DATE($AC$2,$AG$2,1))</f>
        <v>5</v>
      </c>
      <c r="T20" s="174">
        <f>WEEKDAY(DATE($AC$2,$AG$2,2))</f>
        <v>6</v>
      </c>
      <c r="U20" s="174">
        <f>WEEKDAY(DATE($AC$2,$AG$2,3))</f>
        <v>7</v>
      </c>
      <c r="V20" s="174">
        <f>WEEKDAY(DATE($AC$2,$AG$2,4))</f>
        <v>1</v>
      </c>
      <c r="W20" s="174">
        <f>WEEKDAY(DATE($AC$2,$AG$2,5))</f>
        <v>2</v>
      </c>
      <c r="X20" s="174">
        <f>WEEKDAY(DATE($AC$2,$AG$2,6))</f>
        <v>3</v>
      </c>
      <c r="Y20" s="175">
        <f>WEEKDAY(DATE($AC$2,$AG$2,7))</f>
        <v>4</v>
      </c>
      <c r="Z20" s="173">
        <f>WEEKDAY(DATE($AC$2,$AG$2,8))</f>
        <v>5</v>
      </c>
      <c r="AA20" s="174">
        <f>WEEKDAY(DATE($AC$2,$AG$2,9))</f>
        <v>6</v>
      </c>
      <c r="AB20" s="174">
        <f>WEEKDAY(DATE($AC$2,$AG$2,10))</f>
        <v>7</v>
      </c>
      <c r="AC20" s="174">
        <f>WEEKDAY(DATE($AC$2,$AG$2,11))</f>
        <v>1</v>
      </c>
      <c r="AD20" s="174">
        <f>WEEKDAY(DATE($AC$2,$AG$2,12))</f>
        <v>2</v>
      </c>
      <c r="AE20" s="174">
        <f>WEEKDAY(DATE($AC$2,$AG$2,13))</f>
        <v>3</v>
      </c>
      <c r="AF20" s="175">
        <f>WEEKDAY(DATE($AC$2,$AG$2,14))</f>
        <v>4</v>
      </c>
      <c r="AG20" s="173">
        <f>WEEKDAY(DATE($AC$2,$AG$2,15))</f>
        <v>5</v>
      </c>
      <c r="AH20" s="174">
        <f>WEEKDAY(DATE($AC$2,$AG$2,16))</f>
        <v>6</v>
      </c>
      <c r="AI20" s="174">
        <f>WEEKDAY(DATE($AC$2,$AG$2,17))</f>
        <v>7</v>
      </c>
      <c r="AJ20" s="174">
        <f>WEEKDAY(DATE($AC$2,$AG$2,18))</f>
        <v>1</v>
      </c>
      <c r="AK20" s="174">
        <f>WEEKDAY(DATE($AC$2,$AG$2,19))</f>
        <v>2</v>
      </c>
      <c r="AL20" s="174">
        <f>WEEKDAY(DATE($AC$2,$AG$2,20))</f>
        <v>3</v>
      </c>
      <c r="AM20" s="175">
        <f>WEEKDAY(DATE($AC$2,$AG$2,21))</f>
        <v>4</v>
      </c>
      <c r="AN20" s="173">
        <f>WEEKDAY(DATE($AC$2,$AG$2,22))</f>
        <v>5</v>
      </c>
      <c r="AO20" s="174">
        <f>WEEKDAY(DATE($AC$2,$AG$2,23))</f>
        <v>6</v>
      </c>
      <c r="AP20" s="174">
        <f>WEEKDAY(DATE($AC$2,$AG$2,24))</f>
        <v>7</v>
      </c>
      <c r="AQ20" s="174">
        <f>WEEKDAY(DATE($AC$2,$AG$2,25))</f>
        <v>1</v>
      </c>
      <c r="AR20" s="174">
        <f>WEEKDAY(DATE($AC$2,$AG$2,26))</f>
        <v>2</v>
      </c>
      <c r="AS20" s="174">
        <f>WEEKDAY(DATE($AC$2,$AG$2,27))</f>
        <v>3</v>
      </c>
      <c r="AT20" s="175">
        <f>WEEKDAY(DATE($AC$2,$AG$2,28))</f>
        <v>4</v>
      </c>
      <c r="AU20" s="173">
        <f>IF(AU19=29,WEEKDAY(DATE($AC$2,$AG$2,29)),0)</f>
        <v>5</v>
      </c>
      <c r="AV20" s="174">
        <f>IF(AV19=30,WEEKDAY(DATE($AC$2,$AG$2,30)),0)</f>
        <v>6</v>
      </c>
      <c r="AW20" s="175">
        <f>IF(AW19=31,WEEKDAY(DATE($AC$2,$AG$2,31)),0)</f>
        <v>0</v>
      </c>
      <c r="AX20" s="443"/>
      <c r="AY20" s="444"/>
      <c r="AZ20" s="449"/>
      <c r="BA20" s="450"/>
      <c r="BB20" s="377"/>
      <c r="BC20" s="378"/>
      <c r="BD20" s="378"/>
      <c r="BE20" s="378"/>
      <c r="BF20" s="379"/>
    </row>
    <row r="21" spans="2:58" ht="22.5" customHeight="1" thickBot="1" x14ac:dyDescent="0.45">
      <c r="B21" s="476"/>
      <c r="C21" s="483"/>
      <c r="D21" s="484"/>
      <c r="E21" s="485"/>
      <c r="F21" s="302"/>
      <c r="G21" s="488"/>
      <c r="H21" s="491"/>
      <c r="I21" s="484"/>
      <c r="J21" s="484"/>
      <c r="K21" s="485"/>
      <c r="L21" s="491"/>
      <c r="M21" s="484"/>
      <c r="N21" s="484"/>
      <c r="O21" s="494"/>
      <c r="P21" s="501"/>
      <c r="Q21" s="502"/>
      <c r="R21" s="503"/>
      <c r="S21" s="180" t="str">
        <f>IF(S20=1,"日",IF(S20=2,"月",IF(S20=3,"火",IF(S20=4,"水",IF(S20=5,"木",IF(S20=6,"金","土"))))))</f>
        <v>木</v>
      </c>
      <c r="T21" s="181" t="str">
        <f t="shared" ref="T21:AT21" si="0">IF(T20=1,"日",IF(T20=2,"月",IF(T20=3,"火",IF(T20=4,"水",IF(T20=5,"木",IF(T20=6,"金","土"))))))</f>
        <v>金</v>
      </c>
      <c r="U21" s="181" t="str">
        <f t="shared" si="0"/>
        <v>土</v>
      </c>
      <c r="V21" s="181" t="str">
        <f t="shared" si="0"/>
        <v>日</v>
      </c>
      <c r="W21" s="181" t="str">
        <f t="shared" si="0"/>
        <v>月</v>
      </c>
      <c r="X21" s="181" t="str">
        <f t="shared" si="0"/>
        <v>火</v>
      </c>
      <c r="Y21" s="182" t="str">
        <f t="shared" si="0"/>
        <v>水</v>
      </c>
      <c r="Z21" s="180" t="str">
        <f>IF(Z20=1,"日",IF(Z20=2,"月",IF(Z20=3,"火",IF(Z20=4,"水",IF(Z20=5,"木",IF(Z20=6,"金","土"))))))</f>
        <v>木</v>
      </c>
      <c r="AA21" s="181" t="str">
        <f t="shared" si="0"/>
        <v>金</v>
      </c>
      <c r="AB21" s="181" t="str">
        <f t="shared" si="0"/>
        <v>土</v>
      </c>
      <c r="AC21" s="181" t="str">
        <f t="shared" si="0"/>
        <v>日</v>
      </c>
      <c r="AD21" s="181" t="str">
        <f t="shared" si="0"/>
        <v>月</v>
      </c>
      <c r="AE21" s="181" t="str">
        <f t="shared" si="0"/>
        <v>火</v>
      </c>
      <c r="AF21" s="182" t="str">
        <f t="shared" si="0"/>
        <v>水</v>
      </c>
      <c r="AG21" s="180" t="str">
        <f>IF(AG20=1,"日",IF(AG20=2,"月",IF(AG20=3,"火",IF(AG20=4,"水",IF(AG20=5,"木",IF(AG20=6,"金","土"))))))</f>
        <v>木</v>
      </c>
      <c r="AH21" s="181" t="str">
        <f t="shared" si="0"/>
        <v>金</v>
      </c>
      <c r="AI21" s="181" t="str">
        <f t="shared" si="0"/>
        <v>土</v>
      </c>
      <c r="AJ21" s="181" t="str">
        <f t="shared" si="0"/>
        <v>日</v>
      </c>
      <c r="AK21" s="181" t="str">
        <f t="shared" si="0"/>
        <v>月</v>
      </c>
      <c r="AL21" s="181" t="str">
        <f t="shared" si="0"/>
        <v>火</v>
      </c>
      <c r="AM21" s="182" t="str">
        <f t="shared" si="0"/>
        <v>水</v>
      </c>
      <c r="AN21" s="180" t="str">
        <f>IF(AN20=1,"日",IF(AN20=2,"月",IF(AN20=3,"火",IF(AN20=4,"水",IF(AN20=5,"木",IF(AN20=6,"金","土"))))))</f>
        <v>木</v>
      </c>
      <c r="AO21" s="181" t="str">
        <f t="shared" si="0"/>
        <v>金</v>
      </c>
      <c r="AP21" s="181" t="str">
        <f t="shared" si="0"/>
        <v>土</v>
      </c>
      <c r="AQ21" s="181" t="str">
        <f t="shared" si="0"/>
        <v>日</v>
      </c>
      <c r="AR21" s="181" t="str">
        <f t="shared" si="0"/>
        <v>月</v>
      </c>
      <c r="AS21" s="181" t="str">
        <f t="shared" si="0"/>
        <v>火</v>
      </c>
      <c r="AT21" s="182" t="str">
        <f t="shared" si="0"/>
        <v>水</v>
      </c>
      <c r="AU21" s="181" t="str">
        <f>IF(AU20=1,"日",IF(AU20=2,"月",IF(AU20=3,"火",IF(AU20=4,"水",IF(AU20=5,"木",IF(AU20=6,"金",IF(AU20=0,"","土")))))))</f>
        <v>木</v>
      </c>
      <c r="AV21" s="181" t="str">
        <f>IF(AV20=1,"日",IF(AV20=2,"月",IF(AV20=3,"火",IF(AV20=4,"水",IF(AV20=5,"木",IF(AV20=6,"金",IF(AV20=0,"","土")))))))</f>
        <v>金</v>
      </c>
      <c r="AW21" s="181" t="str">
        <f>IF(AW20=1,"日",IF(AW20=2,"月",IF(AW20=3,"火",IF(AW20=4,"水",IF(AW20=5,"木",IF(AW20=6,"金",IF(AW20=0,"","土")))))))</f>
        <v/>
      </c>
      <c r="AX21" s="445"/>
      <c r="AY21" s="446"/>
      <c r="AZ21" s="451"/>
      <c r="BA21" s="452"/>
      <c r="BB21" s="380"/>
      <c r="BC21" s="381"/>
      <c r="BD21" s="381"/>
      <c r="BE21" s="381"/>
      <c r="BF21" s="382"/>
    </row>
    <row r="22" spans="2:58" ht="20.25" customHeight="1" x14ac:dyDescent="0.4">
      <c r="B22" s="427">
        <v>1</v>
      </c>
      <c r="C22" s="428" t="s">
        <v>4</v>
      </c>
      <c r="D22" s="429"/>
      <c r="E22" s="430"/>
      <c r="F22" s="93"/>
      <c r="G22" s="431" t="s">
        <v>124</v>
      </c>
      <c r="H22" s="432" t="s">
        <v>107</v>
      </c>
      <c r="I22" s="433"/>
      <c r="J22" s="433"/>
      <c r="K22" s="434"/>
      <c r="L22" s="435" t="s">
        <v>125</v>
      </c>
      <c r="M22" s="436"/>
      <c r="N22" s="436"/>
      <c r="O22" s="437"/>
      <c r="P22" s="438" t="s">
        <v>49</v>
      </c>
      <c r="Q22" s="439"/>
      <c r="R22" s="440"/>
      <c r="S22" s="113" t="s">
        <v>33</v>
      </c>
      <c r="T22" s="114" t="s">
        <v>159</v>
      </c>
      <c r="U22" s="114"/>
      <c r="V22" s="114" t="s">
        <v>33</v>
      </c>
      <c r="W22" s="114" t="s">
        <v>33</v>
      </c>
      <c r="X22" s="114"/>
      <c r="Y22" s="115" t="s">
        <v>33</v>
      </c>
      <c r="Z22" s="113" t="s">
        <v>33</v>
      </c>
      <c r="AA22" s="114" t="s">
        <v>33</v>
      </c>
      <c r="AB22" s="114"/>
      <c r="AC22" s="114" t="s">
        <v>33</v>
      </c>
      <c r="AD22" s="114" t="s">
        <v>33</v>
      </c>
      <c r="AE22" s="114"/>
      <c r="AF22" s="115" t="s">
        <v>33</v>
      </c>
      <c r="AG22" s="113" t="s">
        <v>33</v>
      </c>
      <c r="AH22" s="114" t="s">
        <v>33</v>
      </c>
      <c r="AI22" s="114"/>
      <c r="AJ22" s="114" t="s">
        <v>33</v>
      </c>
      <c r="AK22" s="114" t="s">
        <v>33</v>
      </c>
      <c r="AL22" s="114"/>
      <c r="AM22" s="115" t="s">
        <v>33</v>
      </c>
      <c r="AN22" s="113" t="s">
        <v>33</v>
      </c>
      <c r="AO22" s="114" t="s">
        <v>33</v>
      </c>
      <c r="AP22" s="114"/>
      <c r="AQ22" s="114" t="s">
        <v>33</v>
      </c>
      <c r="AR22" s="114" t="s">
        <v>33</v>
      </c>
      <c r="AS22" s="114"/>
      <c r="AT22" s="115" t="s">
        <v>33</v>
      </c>
      <c r="AU22" s="113" t="s">
        <v>159</v>
      </c>
      <c r="AV22" s="114" t="s">
        <v>159</v>
      </c>
      <c r="AW22" s="114"/>
      <c r="AX22" s="462"/>
      <c r="AY22" s="463"/>
      <c r="AZ22" s="464"/>
      <c r="BA22" s="465"/>
      <c r="BB22" s="466"/>
      <c r="BC22" s="467"/>
      <c r="BD22" s="467"/>
      <c r="BE22" s="467"/>
      <c r="BF22" s="468"/>
    </row>
    <row r="23" spans="2:58" ht="20.25" customHeight="1" x14ac:dyDescent="0.4">
      <c r="B23" s="401"/>
      <c r="C23" s="421"/>
      <c r="D23" s="422"/>
      <c r="E23" s="423"/>
      <c r="F23" s="94"/>
      <c r="G23" s="308"/>
      <c r="H23" s="313"/>
      <c r="I23" s="311"/>
      <c r="J23" s="311"/>
      <c r="K23" s="312"/>
      <c r="L23" s="317"/>
      <c r="M23" s="318"/>
      <c r="N23" s="318"/>
      <c r="O23" s="319"/>
      <c r="P23" s="361" t="s">
        <v>15</v>
      </c>
      <c r="Q23" s="362"/>
      <c r="R23" s="363"/>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f>IF(AU22="","",VLOOKUP(AU22,'【記載例】シフト記号表（勤務時間帯）'!$C$6:$K$35,9,FALSE))</f>
        <v>8</v>
      </c>
      <c r="AV23" s="237">
        <f>IF(AV22="","",VLOOKUP(AV22,'【記載例】シフト記号表（勤務時間帯）'!$C$6:$K$35,9,FALSE))</f>
        <v>8</v>
      </c>
      <c r="AW23" s="237" t="str">
        <f>IF(AW22="","",VLOOKUP(AW22,'【記載例】シフト記号表（勤務時間帯）'!$C$6:$K$35,9,FALSE))</f>
        <v/>
      </c>
      <c r="AX23" s="364">
        <f>IF($BB$3="４週",SUM(S23:AT23),IF($BB$3="暦月",SUM(S23:AW23),""))</f>
        <v>176</v>
      </c>
      <c r="AY23" s="365"/>
      <c r="AZ23" s="366">
        <f>IF($BB$3="４週",AX23/4,IF($BB$3="暦月",【記載例】通所介護!AX23/(【記載例】通所介護!$BB$8/7),""))</f>
        <v>41.06666666666667</v>
      </c>
      <c r="BA23" s="367"/>
      <c r="BB23" s="392"/>
      <c r="BC23" s="393"/>
      <c r="BD23" s="393"/>
      <c r="BE23" s="393"/>
      <c r="BF23" s="394"/>
    </row>
    <row r="24" spans="2:58" ht="20.25" customHeight="1" x14ac:dyDescent="0.4">
      <c r="B24" s="401"/>
      <c r="C24" s="424"/>
      <c r="D24" s="425"/>
      <c r="E24" s="426"/>
      <c r="F24" s="95" t="str">
        <f>C22</f>
        <v>管理者</v>
      </c>
      <c r="G24" s="308"/>
      <c r="H24" s="313"/>
      <c r="I24" s="311"/>
      <c r="J24" s="311"/>
      <c r="K24" s="312"/>
      <c r="L24" s="317"/>
      <c r="M24" s="318"/>
      <c r="N24" s="318"/>
      <c r="O24" s="319"/>
      <c r="P24" s="398" t="s">
        <v>50</v>
      </c>
      <c r="Q24" s="399"/>
      <c r="R24" s="400"/>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f>IF(AU22="","",VLOOKUP(AU22,'【記載例】シフト記号表（勤務時間帯）'!$C$6:$U$35,19,FALSE))</f>
        <v>7</v>
      </c>
      <c r="AV24" s="240">
        <f>IF(AV22="","",VLOOKUP(AV22,'【記載例】シフト記号表（勤務時間帯）'!$C$6:$U$35,19,FALSE))</f>
        <v>7</v>
      </c>
      <c r="AW24" s="240" t="str">
        <f>IF(AW22="","",VLOOKUP(AW22,'【記載例】シフト記号表（勤務時間帯）'!$C$6:$U$35,19,FALSE))</f>
        <v/>
      </c>
      <c r="AX24" s="371">
        <f>IF($BB$3="４週",SUM(S24:AT24),IF($BB$3="暦月",SUM(S24:AW24),""))</f>
        <v>154</v>
      </c>
      <c r="AY24" s="372"/>
      <c r="AZ24" s="373">
        <f>IF($BB$3="４週",AX24/4,IF($BB$3="暦月",【記載例】通所介護!AX24/(【記載例】通所介護!$BB$8/7),""))</f>
        <v>35.933333333333337</v>
      </c>
      <c r="BA24" s="374"/>
      <c r="BB24" s="395"/>
      <c r="BC24" s="396"/>
      <c r="BD24" s="396"/>
      <c r="BE24" s="396"/>
      <c r="BF24" s="397"/>
    </row>
    <row r="25" spans="2:58" ht="20.25" customHeight="1" x14ac:dyDescent="0.4">
      <c r="B25" s="401">
        <f>B22+1</f>
        <v>2</v>
      </c>
      <c r="C25" s="418" t="s">
        <v>60</v>
      </c>
      <c r="D25" s="419"/>
      <c r="E25" s="420"/>
      <c r="F25" s="299"/>
      <c r="G25" s="307" t="s">
        <v>124</v>
      </c>
      <c r="H25" s="310" t="s">
        <v>127</v>
      </c>
      <c r="I25" s="311"/>
      <c r="J25" s="311"/>
      <c r="K25" s="312"/>
      <c r="L25" s="314" t="s">
        <v>129</v>
      </c>
      <c r="M25" s="315"/>
      <c r="N25" s="315"/>
      <c r="O25" s="316"/>
      <c r="P25" s="323" t="s">
        <v>49</v>
      </c>
      <c r="Q25" s="324"/>
      <c r="R25" s="325"/>
      <c r="S25" s="113"/>
      <c r="T25" s="114" t="s">
        <v>33</v>
      </c>
      <c r="U25" s="114" t="s">
        <v>33</v>
      </c>
      <c r="V25" s="114" t="s">
        <v>33</v>
      </c>
      <c r="W25" s="114" t="s">
        <v>33</v>
      </c>
      <c r="X25" s="114" t="s">
        <v>33</v>
      </c>
      <c r="Y25" s="115"/>
      <c r="Z25" s="113"/>
      <c r="AA25" s="114" t="s">
        <v>33</v>
      </c>
      <c r="AB25" s="114" t="s">
        <v>33</v>
      </c>
      <c r="AC25" s="114" t="s">
        <v>33</v>
      </c>
      <c r="AD25" s="114"/>
      <c r="AE25" s="114" t="s">
        <v>33</v>
      </c>
      <c r="AF25" s="115"/>
      <c r="AG25" s="113"/>
      <c r="AH25" s="114" t="s">
        <v>33</v>
      </c>
      <c r="AI25" s="114" t="s">
        <v>33</v>
      </c>
      <c r="AJ25" s="114" t="s">
        <v>33</v>
      </c>
      <c r="AK25" s="114" t="s">
        <v>33</v>
      </c>
      <c r="AL25" s="114" t="s">
        <v>33</v>
      </c>
      <c r="AM25" s="115"/>
      <c r="AN25" s="113"/>
      <c r="AO25" s="114" t="s">
        <v>33</v>
      </c>
      <c r="AP25" s="114" t="s">
        <v>33</v>
      </c>
      <c r="AQ25" s="114" t="s">
        <v>33</v>
      </c>
      <c r="AR25" s="114" t="s">
        <v>33</v>
      </c>
      <c r="AS25" s="114" t="s">
        <v>33</v>
      </c>
      <c r="AT25" s="115"/>
      <c r="AU25" s="113"/>
      <c r="AV25" s="114" t="s">
        <v>159</v>
      </c>
      <c r="AW25" s="114"/>
      <c r="AX25" s="352"/>
      <c r="AY25" s="353"/>
      <c r="AZ25" s="354"/>
      <c r="BA25" s="355"/>
      <c r="BB25" s="389"/>
      <c r="BC25" s="390"/>
      <c r="BD25" s="390"/>
      <c r="BE25" s="390"/>
      <c r="BF25" s="391"/>
    </row>
    <row r="26" spans="2:58" ht="20.25" customHeight="1" x14ac:dyDescent="0.4">
      <c r="B26" s="401"/>
      <c r="C26" s="421"/>
      <c r="D26" s="422"/>
      <c r="E26" s="423"/>
      <c r="F26" s="94"/>
      <c r="G26" s="308"/>
      <c r="H26" s="313"/>
      <c r="I26" s="311"/>
      <c r="J26" s="311"/>
      <c r="K26" s="312"/>
      <c r="L26" s="317"/>
      <c r="M26" s="318"/>
      <c r="N26" s="318"/>
      <c r="O26" s="319"/>
      <c r="P26" s="361" t="s">
        <v>15</v>
      </c>
      <c r="Q26" s="362"/>
      <c r="R26" s="363"/>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t="str">
        <f>IF(AD25="","",VLOOKUP(AD25,'【記載例】シフト記号表（勤務時間帯）'!$C$6:$K$35,9,FALSE))</f>
        <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f>IF(AV25="","",VLOOKUP(AV25,'【記載例】シフト記号表（勤務時間帯）'!$C$6:$K$35,9,FALSE))</f>
        <v>8</v>
      </c>
      <c r="AW26" s="237" t="str">
        <f>IF(AW25="","",VLOOKUP(AW25,'【記載例】シフト記号表（勤務時間帯）'!$C$6:$K$35,9,FALSE))</f>
        <v/>
      </c>
      <c r="AX26" s="364">
        <f>IF($BB$3="４週",SUM(S26:AT26),IF($BB$3="暦月",SUM(S26:AW26),""))</f>
        <v>160</v>
      </c>
      <c r="AY26" s="365"/>
      <c r="AZ26" s="366">
        <f>IF($BB$3="４週",AX26/4,IF($BB$3="暦月",【記載例】通所介護!AX26/(【記載例】通所介護!$BB$8/7),""))</f>
        <v>37.333333333333336</v>
      </c>
      <c r="BA26" s="367"/>
      <c r="BB26" s="392"/>
      <c r="BC26" s="393"/>
      <c r="BD26" s="393"/>
      <c r="BE26" s="393"/>
      <c r="BF26" s="394"/>
    </row>
    <row r="27" spans="2:58" ht="20.25" customHeight="1" x14ac:dyDescent="0.4">
      <c r="B27" s="401"/>
      <c r="C27" s="424"/>
      <c r="D27" s="425"/>
      <c r="E27" s="426"/>
      <c r="F27" s="94" t="str">
        <f>C25</f>
        <v>生活相談員</v>
      </c>
      <c r="G27" s="309"/>
      <c r="H27" s="313"/>
      <c r="I27" s="311"/>
      <c r="J27" s="311"/>
      <c r="K27" s="312"/>
      <c r="L27" s="320"/>
      <c r="M27" s="321"/>
      <c r="N27" s="321"/>
      <c r="O27" s="322"/>
      <c r="P27" s="398" t="s">
        <v>50</v>
      </c>
      <c r="Q27" s="399"/>
      <c r="R27" s="400"/>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t="str">
        <f>IF(AD25="","",VLOOKUP(AD25,'【記載例】シフト記号表（勤務時間帯）'!$C$6:$U$35,19,FALSE))</f>
        <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f>IF(AV25="","",VLOOKUP(AV25,'【記載例】シフト記号表（勤務時間帯）'!$C$6:$U$35,19,FALSE))</f>
        <v>7</v>
      </c>
      <c r="AW27" s="240" t="str">
        <f>IF(AW25="","",VLOOKUP(AW25,'【記載例】シフト記号表（勤務時間帯）'!$C$6:$U$35,19,FALSE))</f>
        <v/>
      </c>
      <c r="AX27" s="371">
        <f>IF($BB$3="４週",SUM(S27:AT27),IF($BB$3="暦月",SUM(S27:AW27),""))</f>
        <v>140</v>
      </c>
      <c r="AY27" s="372"/>
      <c r="AZ27" s="373">
        <f>IF($BB$3="４週",AX27/4,IF($BB$3="暦月",【記載例】通所介護!AX27/(【記載例】通所介護!$BB$8/7),""))</f>
        <v>32.666666666666664</v>
      </c>
      <c r="BA27" s="374"/>
      <c r="BB27" s="395"/>
      <c r="BC27" s="396"/>
      <c r="BD27" s="396"/>
      <c r="BE27" s="396"/>
      <c r="BF27" s="397"/>
    </row>
    <row r="28" spans="2:58" ht="20.25" customHeight="1" x14ac:dyDescent="0.4">
      <c r="B28" s="401">
        <f>B25+1</f>
        <v>3</v>
      </c>
      <c r="C28" s="403" t="s">
        <v>60</v>
      </c>
      <c r="D28" s="404"/>
      <c r="E28" s="405"/>
      <c r="F28" s="299"/>
      <c r="G28" s="307" t="s">
        <v>123</v>
      </c>
      <c r="H28" s="310" t="s">
        <v>158</v>
      </c>
      <c r="I28" s="311"/>
      <c r="J28" s="311"/>
      <c r="K28" s="312"/>
      <c r="L28" s="314" t="s">
        <v>130</v>
      </c>
      <c r="M28" s="315"/>
      <c r="N28" s="315"/>
      <c r="O28" s="316"/>
      <c r="P28" s="323" t="s">
        <v>49</v>
      </c>
      <c r="Q28" s="324"/>
      <c r="R28" s="325"/>
      <c r="S28" s="113" t="s">
        <v>33</v>
      </c>
      <c r="T28" s="114"/>
      <c r="U28" s="114"/>
      <c r="V28" s="114"/>
      <c r="W28" s="114"/>
      <c r="X28" s="114"/>
      <c r="Y28" s="115" t="s">
        <v>33</v>
      </c>
      <c r="Z28" s="113" t="s">
        <v>33</v>
      </c>
      <c r="AA28" s="114"/>
      <c r="AB28" s="114"/>
      <c r="AC28" s="114"/>
      <c r="AD28" s="114" t="s">
        <v>159</v>
      </c>
      <c r="AE28" s="114"/>
      <c r="AF28" s="115" t="s">
        <v>33</v>
      </c>
      <c r="AG28" s="113" t="s">
        <v>33</v>
      </c>
      <c r="AH28" s="114"/>
      <c r="AI28" s="114"/>
      <c r="AJ28" s="114"/>
      <c r="AK28" s="114"/>
      <c r="AL28" s="114"/>
      <c r="AM28" s="115" t="s">
        <v>33</v>
      </c>
      <c r="AN28" s="113" t="s">
        <v>33</v>
      </c>
      <c r="AO28" s="114"/>
      <c r="AP28" s="114"/>
      <c r="AQ28" s="114"/>
      <c r="AR28" s="114"/>
      <c r="AS28" s="114"/>
      <c r="AT28" s="115" t="s">
        <v>33</v>
      </c>
      <c r="AU28" s="113" t="s">
        <v>159</v>
      </c>
      <c r="AV28" s="114"/>
      <c r="AW28" s="114"/>
      <c r="AX28" s="352"/>
      <c r="AY28" s="353"/>
      <c r="AZ28" s="354"/>
      <c r="BA28" s="355"/>
      <c r="BB28" s="389" t="s">
        <v>61</v>
      </c>
      <c r="BC28" s="390"/>
      <c r="BD28" s="390"/>
      <c r="BE28" s="390"/>
      <c r="BF28" s="391"/>
    </row>
    <row r="29" spans="2:58" ht="20.25" customHeight="1" x14ac:dyDescent="0.4">
      <c r="B29" s="401"/>
      <c r="C29" s="406"/>
      <c r="D29" s="407"/>
      <c r="E29" s="408"/>
      <c r="F29" s="94"/>
      <c r="G29" s="308"/>
      <c r="H29" s="313"/>
      <c r="I29" s="311"/>
      <c r="J29" s="311"/>
      <c r="K29" s="312"/>
      <c r="L29" s="317"/>
      <c r="M29" s="318"/>
      <c r="N29" s="318"/>
      <c r="O29" s="319"/>
      <c r="P29" s="361" t="s">
        <v>15</v>
      </c>
      <c r="Q29" s="362"/>
      <c r="R29" s="363"/>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f>IF(AD28="","",VLOOKUP(AD28,'【記載例】シフト記号表（勤務時間帯）'!$C$6:$K$35,9,FALSE))</f>
        <v>8</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f>IF(AU28="","",VLOOKUP(AU28,'【記載例】シフト記号表（勤務時間帯）'!$C$6:$K$35,9,FALSE))</f>
        <v>8</v>
      </c>
      <c r="AV29" s="237" t="str">
        <f>IF(AV28="","",VLOOKUP(AV28,'【記載例】シフト記号表（勤務時間帯）'!$C$6:$K$35,9,FALSE))</f>
        <v/>
      </c>
      <c r="AW29" s="237" t="str">
        <f>IF(AW28="","",VLOOKUP(AW28,'【記載例】シフト記号表（勤務時間帯）'!$C$6:$K$35,9,FALSE))</f>
        <v/>
      </c>
      <c r="AX29" s="364">
        <f>IF($BB$3="４週",SUM(S29:AT29),IF($BB$3="暦月",SUM(S29:AW29),""))</f>
        <v>80</v>
      </c>
      <c r="AY29" s="365"/>
      <c r="AZ29" s="366">
        <f>IF($BB$3="４週",AX29/4,IF($BB$3="暦月",【記載例】通所介護!AX29/(【記載例】通所介護!$BB$8/7),""))</f>
        <v>18.666666666666668</v>
      </c>
      <c r="BA29" s="367"/>
      <c r="BB29" s="392"/>
      <c r="BC29" s="393"/>
      <c r="BD29" s="393"/>
      <c r="BE29" s="393"/>
      <c r="BF29" s="394"/>
    </row>
    <row r="30" spans="2:58" ht="20.25" customHeight="1" x14ac:dyDescent="0.4">
      <c r="B30" s="401"/>
      <c r="C30" s="409"/>
      <c r="D30" s="410"/>
      <c r="E30" s="411"/>
      <c r="F30" s="94" t="str">
        <f>C28</f>
        <v>生活相談員</v>
      </c>
      <c r="G30" s="309"/>
      <c r="H30" s="313"/>
      <c r="I30" s="311"/>
      <c r="J30" s="311"/>
      <c r="K30" s="312"/>
      <c r="L30" s="320"/>
      <c r="M30" s="321"/>
      <c r="N30" s="321"/>
      <c r="O30" s="322"/>
      <c r="P30" s="398" t="s">
        <v>50</v>
      </c>
      <c r="Q30" s="399"/>
      <c r="R30" s="400"/>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f>IF(AD28="","",VLOOKUP(AD28,'【記載例】シフト記号表（勤務時間帯）'!$C$6:$U$35,19,FALSE))</f>
        <v>7</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f>IF(AU28="","",VLOOKUP(AU28,'【記載例】シフト記号表（勤務時間帯）'!$C$6:$U$35,19,FALSE))</f>
        <v>7</v>
      </c>
      <c r="AV30" s="240" t="str">
        <f>IF(AV28="","",VLOOKUP(AV28,'【記載例】シフト記号表（勤務時間帯）'!$C$6:$U$35,19,FALSE))</f>
        <v/>
      </c>
      <c r="AW30" s="240" t="str">
        <f>IF(AW28="","",VLOOKUP(AW28,'【記載例】シフト記号表（勤務時間帯）'!$C$6:$U$35,19,FALSE))</f>
        <v/>
      </c>
      <c r="AX30" s="371">
        <f>IF($BB$3="４週",SUM(S30:AT30),IF($BB$3="暦月",SUM(S30:AW30),""))</f>
        <v>70</v>
      </c>
      <c r="AY30" s="372"/>
      <c r="AZ30" s="373">
        <f>IF($BB$3="４週",AX30/4,IF($BB$3="暦月",【記載例】通所介護!AX30/(【記載例】通所介護!$BB$8/7),""))</f>
        <v>16.333333333333332</v>
      </c>
      <c r="BA30" s="374"/>
      <c r="BB30" s="395"/>
      <c r="BC30" s="396"/>
      <c r="BD30" s="396"/>
      <c r="BE30" s="396"/>
      <c r="BF30" s="397"/>
    </row>
    <row r="31" spans="2:58" ht="20.25" customHeight="1" x14ac:dyDescent="0.4">
      <c r="B31" s="401">
        <f>B28+1</f>
        <v>4</v>
      </c>
      <c r="C31" s="403" t="s">
        <v>5</v>
      </c>
      <c r="D31" s="404"/>
      <c r="E31" s="405"/>
      <c r="F31" s="299"/>
      <c r="G31" s="307" t="s">
        <v>123</v>
      </c>
      <c r="H31" s="310" t="s">
        <v>14</v>
      </c>
      <c r="I31" s="311"/>
      <c r="J31" s="311"/>
      <c r="K31" s="312"/>
      <c r="L31" s="314" t="s">
        <v>131</v>
      </c>
      <c r="M31" s="315"/>
      <c r="N31" s="315"/>
      <c r="O31" s="316"/>
      <c r="P31" s="323" t="s">
        <v>49</v>
      </c>
      <c r="Q31" s="324"/>
      <c r="R31" s="325"/>
      <c r="S31" s="113" t="s">
        <v>81</v>
      </c>
      <c r="T31" s="114"/>
      <c r="U31" s="114" t="s">
        <v>81</v>
      </c>
      <c r="V31" s="114" t="s">
        <v>81</v>
      </c>
      <c r="W31" s="114"/>
      <c r="X31" s="114" t="s">
        <v>81</v>
      </c>
      <c r="Y31" s="115"/>
      <c r="Z31" s="113" t="s">
        <v>81</v>
      </c>
      <c r="AA31" s="114"/>
      <c r="AB31" s="114" t="s">
        <v>81</v>
      </c>
      <c r="AC31" s="114" t="s">
        <v>81</v>
      </c>
      <c r="AD31" s="114"/>
      <c r="AE31" s="114" t="s">
        <v>81</v>
      </c>
      <c r="AF31" s="115"/>
      <c r="AG31" s="113" t="s">
        <v>81</v>
      </c>
      <c r="AH31" s="114"/>
      <c r="AI31" s="114" t="s">
        <v>81</v>
      </c>
      <c r="AJ31" s="114" t="s">
        <v>81</v>
      </c>
      <c r="AK31" s="114"/>
      <c r="AL31" s="114" t="s">
        <v>81</v>
      </c>
      <c r="AM31" s="115"/>
      <c r="AN31" s="113" t="s">
        <v>81</v>
      </c>
      <c r="AO31" s="114"/>
      <c r="AP31" s="114" t="s">
        <v>81</v>
      </c>
      <c r="AQ31" s="114" t="s">
        <v>81</v>
      </c>
      <c r="AR31" s="114"/>
      <c r="AS31" s="114" t="s">
        <v>81</v>
      </c>
      <c r="AT31" s="115"/>
      <c r="AU31" s="113" t="s">
        <v>207</v>
      </c>
      <c r="AV31" s="114"/>
      <c r="AW31" s="114"/>
      <c r="AX31" s="352"/>
      <c r="AY31" s="353"/>
      <c r="AZ31" s="354"/>
      <c r="BA31" s="355"/>
      <c r="BB31" s="389" t="s">
        <v>137</v>
      </c>
      <c r="BC31" s="390"/>
      <c r="BD31" s="390"/>
      <c r="BE31" s="390"/>
      <c r="BF31" s="391"/>
    </row>
    <row r="32" spans="2:58" ht="20.25" customHeight="1" x14ac:dyDescent="0.4">
      <c r="B32" s="401"/>
      <c r="C32" s="406"/>
      <c r="D32" s="407"/>
      <c r="E32" s="408"/>
      <c r="F32" s="94"/>
      <c r="G32" s="308"/>
      <c r="H32" s="313"/>
      <c r="I32" s="311"/>
      <c r="J32" s="311"/>
      <c r="K32" s="312"/>
      <c r="L32" s="317"/>
      <c r="M32" s="318"/>
      <c r="N32" s="318"/>
      <c r="O32" s="319"/>
      <c r="P32" s="361" t="s">
        <v>15</v>
      </c>
      <c r="Q32" s="362"/>
      <c r="R32" s="363"/>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f>IF(AU31="","",VLOOKUP(AU31,'【記載例】シフト記号表（勤務時間帯）'!$C$6:$K$35,9,FALSE))</f>
        <v>4</v>
      </c>
      <c r="AV32" s="237" t="str">
        <f>IF(AV31="","",VLOOKUP(AV31,'【記載例】シフト記号表（勤務時間帯）'!$C$6:$K$35,9,FALSE))</f>
        <v/>
      </c>
      <c r="AW32" s="237" t="str">
        <f>IF(AW31="","",VLOOKUP(AW31,'【記載例】シフト記号表（勤務時間帯）'!$C$6:$K$35,9,FALSE))</f>
        <v/>
      </c>
      <c r="AX32" s="364">
        <f>IF($BB$3="４週",SUM(S32:AT32),IF($BB$3="暦月",SUM(S32:AW32),""))</f>
        <v>68</v>
      </c>
      <c r="AY32" s="365"/>
      <c r="AZ32" s="366">
        <f>IF($BB$3="４週",AX32/4,IF($BB$3="暦月",【記載例】通所介護!AX32/(【記載例】通所介護!$BB$8/7),""))</f>
        <v>15.866666666666667</v>
      </c>
      <c r="BA32" s="367"/>
      <c r="BB32" s="392"/>
      <c r="BC32" s="393"/>
      <c r="BD32" s="393"/>
      <c r="BE32" s="393"/>
      <c r="BF32" s="394"/>
    </row>
    <row r="33" spans="2:58" ht="20.25" customHeight="1" x14ac:dyDescent="0.4">
      <c r="B33" s="401"/>
      <c r="C33" s="409"/>
      <c r="D33" s="410"/>
      <c r="E33" s="411"/>
      <c r="F33" s="94" t="str">
        <f>C31</f>
        <v>看護職員</v>
      </c>
      <c r="G33" s="309"/>
      <c r="H33" s="313"/>
      <c r="I33" s="311"/>
      <c r="J33" s="311"/>
      <c r="K33" s="312"/>
      <c r="L33" s="320"/>
      <c r="M33" s="321"/>
      <c r="N33" s="321"/>
      <c r="O33" s="322"/>
      <c r="P33" s="398" t="s">
        <v>50</v>
      </c>
      <c r="Q33" s="399"/>
      <c r="R33" s="400"/>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f>IF(AU31="","",VLOOKUP(AU31,'【記載例】シフト記号表（勤務時間帯）'!$C$6:$U$35,19,FALSE))</f>
        <v>4</v>
      </c>
      <c r="AV33" s="240" t="str">
        <f>IF(AV31="","",VLOOKUP(AV31,'【記載例】シフト記号表（勤務時間帯）'!$C$6:$U$35,19,FALSE))</f>
        <v/>
      </c>
      <c r="AW33" s="240" t="str">
        <f>IF(AW31="","",VLOOKUP(AW31,'【記載例】シフト記号表（勤務時間帯）'!$C$6:$U$35,19,FALSE))</f>
        <v/>
      </c>
      <c r="AX33" s="371">
        <f>IF($BB$3="４週",SUM(S33:AT33),IF($BB$3="暦月",SUM(S33:AW33),""))</f>
        <v>68</v>
      </c>
      <c r="AY33" s="372"/>
      <c r="AZ33" s="373">
        <f>IF($BB$3="４週",AX33/4,IF($BB$3="暦月",【記載例】通所介護!AX33/(【記載例】通所介護!$BB$8/7),""))</f>
        <v>15.866666666666667</v>
      </c>
      <c r="BA33" s="374"/>
      <c r="BB33" s="395"/>
      <c r="BC33" s="396"/>
      <c r="BD33" s="396"/>
      <c r="BE33" s="396"/>
      <c r="BF33" s="397"/>
    </row>
    <row r="34" spans="2:58" ht="20.25" customHeight="1" x14ac:dyDescent="0.4">
      <c r="B34" s="401">
        <f>B31+1</f>
        <v>5</v>
      </c>
      <c r="C34" s="403" t="s">
        <v>5</v>
      </c>
      <c r="D34" s="404"/>
      <c r="E34" s="405"/>
      <c r="F34" s="299"/>
      <c r="G34" s="307" t="s">
        <v>202</v>
      </c>
      <c r="H34" s="310" t="s">
        <v>6</v>
      </c>
      <c r="I34" s="311"/>
      <c r="J34" s="311"/>
      <c r="K34" s="312"/>
      <c r="L34" s="314" t="s">
        <v>133</v>
      </c>
      <c r="M34" s="315"/>
      <c r="N34" s="315"/>
      <c r="O34" s="316"/>
      <c r="P34" s="323" t="s">
        <v>49</v>
      </c>
      <c r="Q34" s="324"/>
      <c r="R34" s="325"/>
      <c r="S34" s="113"/>
      <c r="T34" s="114" t="s">
        <v>81</v>
      </c>
      <c r="U34" s="114"/>
      <c r="V34" s="114"/>
      <c r="W34" s="114" t="s">
        <v>81</v>
      </c>
      <c r="X34" s="114"/>
      <c r="Y34" s="115" t="s">
        <v>81</v>
      </c>
      <c r="Z34" s="113"/>
      <c r="AA34" s="114" t="s">
        <v>81</v>
      </c>
      <c r="AB34" s="114"/>
      <c r="AC34" s="114"/>
      <c r="AD34" s="114" t="s">
        <v>81</v>
      </c>
      <c r="AE34" s="114"/>
      <c r="AF34" s="115" t="s">
        <v>81</v>
      </c>
      <c r="AG34" s="113"/>
      <c r="AH34" s="114" t="s">
        <v>81</v>
      </c>
      <c r="AI34" s="114"/>
      <c r="AJ34" s="114"/>
      <c r="AK34" s="114" t="s">
        <v>81</v>
      </c>
      <c r="AL34" s="114"/>
      <c r="AM34" s="115" t="s">
        <v>81</v>
      </c>
      <c r="AN34" s="113"/>
      <c r="AO34" s="114" t="s">
        <v>81</v>
      </c>
      <c r="AP34" s="114"/>
      <c r="AQ34" s="114"/>
      <c r="AR34" s="114" t="s">
        <v>81</v>
      </c>
      <c r="AS34" s="114"/>
      <c r="AT34" s="115" t="s">
        <v>81</v>
      </c>
      <c r="AU34" s="113"/>
      <c r="AV34" s="114" t="s">
        <v>207</v>
      </c>
      <c r="AW34" s="114"/>
      <c r="AX34" s="352"/>
      <c r="AY34" s="353"/>
      <c r="AZ34" s="354"/>
      <c r="BA34" s="355"/>
      <c r="BB34" s="389" t="s">
        <v>62</v>
      </c>
      <c r="BC34" s="390"/>
      <c r="BD34" s="390"/>
      <c r="BE34" s="390"/>
      <c r="BF34" s="391"/>
    </row>
    <row r="35" spans="2:58" ht="20.25" customHeight="1" x14ac:dyDescent="0.4">
      <c r="B35" s="401"/>
      <c r="C35" s="406"/>
      <c r="D35" s="407"/>
      <c r="E35" s="408"/>
      <c r="F35" s="94"/>
      <c r="G35" s="308"/>
      <c r="H35" s="313"/>
      <c r="I35" s="311"/>
      <c r="J35" s="311"/>
      <c r="K35" s="312"/>
      <c r="L35" s="317"/>
      <c r="M35" s="318"/>
      <c r="N35" s="318"/>
      <c r="O35" s="319"/>
      <c r="P35" s="361" t="s">
        <v>15</v>
      </c>
      <c r="Q35" s="362"/>
      <c r="R35" s="363"/>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f>IF(AV34="","",VLOOKUP(AV34,'【記載例】シフト記号表（勤務時間帯）'!$C$6:$K$35,9,FALSE))</f>
        <v>4</v>
      </c>
      <c r="AW35" s="237" t="str">
        <f>IF(AW34="","",VLOOKUP(AW34,'【記載例】シフト記号表（勤務時間帯）'!$C$6:$K$35,9,FALSE))</f>
        <v/>
      </c>
      <c r="AX35" s="364">
        <f>IF($BB$3="４週",SUM(S35:AT35),IF($BB$3="暦月",SUM(S35:AW35),""))</f>
        <v>52</v>
      </c>
      <c r="AY35" s="365"/>
      <c r="AZ35" s="366">
        <f>IF($BB$3="４週",AX35/4,IF($BB$3="暦月",【記載例】通所介護!AX35/(【記載例】通所介護!$BB$8/7),""))</f>
        <v>12.133333333333333</v>
      </c>
      <c r="BA35" s="367"/>
      <c r="BB35" s="392"/>
      <c r="BC35" s="393"/>
      <c r="BD35" s="393"/>
      <c r="BE35" s="393"/>
      <c r="BF35" s="394"/>
    </row>
    <row r="36" spans="2:58" ht="20.25" customHeight="1" x14ac:dyDescent="0.4">
      <c r="B36" s="401"/>
      <c r="C36" s="409"/>
      <c r="D36" s="410"/>
      <c r="E36" s="411"/>
      <c r="F36" s="94" t="str">
        <f>C34</f>
        <v>看護職員</v>
      </c>
      <c r="G36" s="309"/>
      <c r="H36" s="313"/>
      <c r="I36" s="311"/>
      <c r="J36" s="311"/>
      <c r="K36" s="312"/>
      <c r="L36" s="320"/>
      <c r="M36" s="321"/>
      <c r="N36" s="321"/>
      <c r="O36" s="322"/>
      <c r="P36" s="398" t="s">
        <v>50</v>
      </c>
      <c r="Q36" s="399"/>
      <c r="R36" s="400"/>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f>IF(AV34="","",VLOOKUP(AV34,'【記載例】シフト記号表（勤務時間帯）'!$C$6:$U$35,19,FALSE))</f>
        <v>4</v>
      </c>
      <c r="AW36" s="240" t="str">
        <f>IF(AW34="","",VLOOKUP(AW34,'【記載例】シフト記号表（勤務時間帯）'!$C$6:$U$35,19,FALSE))</f>
        <v/>
      </c>
      <c r="AX36" s="371">
        <f>IF($BB$3="４週",SUM(S36:AT36),IF($BB$3="暦月",SUM(S36:AW36),""))</f>
        <v>52</v>
      </c>
      <c r="AY36" s="372"/>
      <c r="AZ36" s="373">
        <f>IF($BB$3="４週",AX36/4,IF($BB$3="暦月",【記載例】通所介護!AX36/(【記載例】通所介護!$BB$8/7),""))</f>
        <v>12.133333333333333</v>
      </c>
      <c r="BA36" s="374"/>
      <c r="BB36" s="395"/>
      <c r="BC36" s="396"/>
      <c r="BD36" s="396"/>
      <c r="BE36" s="396"/>
      <c r="BF36" s="397"/>
    </row>
    <row r="37" spans="2:58" ht="20.25" customHeight="1" x14ac:dyDescent="0.4">
      <c r="B37" s="401">
        <f>B34+1</f>
        <v>6</v>
      </c>
      <c r="C37" s="403" t="s">
        <v>61</v>
      </c>
      <c r="D37" s="404"/>
      <c r="E37" s="405"/>
      <c r="F37" s="299"/>
      <c r="G37" s="307" t="s">
        <v>123</v>
      </c>
      <c r="H37" s="310" t="s">
        <v>107</v>
      </c>
      <c r="I37" s="311"/>
      <c r="J37" s="311"/>
      <c r="K37" s="312"/>
      <c r="L37" s="314" t="s">
        <v>130</v>
      </c>
      <c r="M37" s="315"/>
      <c r="N37" s="315"/>
      <c r="O37" s="316"/>
      <c r="P37" s="323" t="s">
        <v>49</v>
      </c>
      <c r="Q37" s="324"/>
      <c r="R37" s="325"/>
      <c r="S37" s="113"/>
      <c r="T37" s="114" t="s">
        <v>33</v>
      </c>
      <c r="U37" s="114" t="s">
        <v>33</v>
      </c>
      <c r="V37" s="114"/>
      <c r="W37" s="114"/>
      <c r="X37" s="114" t="s">
        <v>33</v>
      </c>
      <c r="Y37" s="115"/>
      <c r="Z37" s="113"/>
      <c r="AA37" s="114" t="s">
        <v>33</v>
      </c>
      <c r="AB37" s="114" t="s">
        <v>33</v>
      </c>
      <c r="AC37" s="114"/>
      <c r="AD37" s="114"/>
      <c r="AE37" s="114" t="s">
        <v>33</v>
      </c>
      <c r="AF37" s="115"/>
      <c r="AG37" s="113"/>
      <c r="AH37" s="114" t="s">
        <v>33</v>
      </c>
      <c r="AI37" s="114" t="s">
        <v>33</v>
      </c>
      <c r="AJ37" s="114"/>
      <c r="AK37" s="114"/>
      <c r="AL37" s="114" t="s">
        <v>33</v>
      </c>
      <c r="AM37" s="115"/>
      <c r="AN37" s="113"/>
      <c r="AO37" s="114" t="s">
        <v>33</v>
      </c>
      <c r="AP37" s="114" t="s">
        <v>33</v>
      </c>
      <c r="AQ37" s="114"/>
      <c r="AR37" s="114"/>
      <c r="AS37" s="114" t="s">
        <v>33</v>
      </c>
      <c r="AT37" s="115"/>
      <c r="AU37" s="113"/>
      <c r="AV37" s="114" t="s">
        <v>159</v>
      </c>
      <c r="AW37" s="114"/>
      <c r="AX37" s="352"/>
      <c r="AY37" s="353"/>
      <c r="AZ37" s="354"/>
      <c r="BA37" s="355"/>
      <c r="BB37" s="389" t="s">
        <v>60</v>
      </c>
      <c r="BC37" s="390"/>
      <c r="BD37" s="390"/>
      <c r="BE37" s="390"/>
      <c r="BF37" s="391"/>
    </row>
    <row r="38" spans="2:58" ht="20.25" customHeight="1" x14ac:dyDescent="0.4">
      <c r="B38" s="401"/>
      <c r="C38" s="406"/>
      <c r="D38" s="407"/>
      <c r="E38" s="408"/>
      <c r="F38" s="94"/>
      <c r="G38" s="308"/>
      <c r="H38" s="313"/>
      <c r="I38" s="311"/>
      <c r="J38" s="311"/>
      <c r="K38" s="312"/>
      <c r="L38" s="317"/>
      <c r="M38" s="318"/>
      <c r="N38" s="318"/>
      <c r="O38" s="319"/>
      <c r="P38" s="361" t="s">
        <v>15</v>
      </c>
      <c r="Q38" s="362"/>
      <c r="R38" s="363"/>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f>IF(AV37="","",VLOOKUP(AV37,'【記載例】シフト記号表（勤務時間帯）'!$C$6:$K$35,9,FALSE))</f>
        <v>8</v>
      </c>
      <c r="AW38" s="237" t="str">
        <f>IF(AW37="","",VLOOKUP(AW37,'【記載例】シフト記号表（勤務時間帯）'!$C$6:$K$35,9,FALSE))</f>
        <v/>
      </c>
      <c r="AX38" s="364">
        <f>IF($BB$3="４週",SUM(S38:AT38),IF($BB$3="暦月",SUM(S38:AW38),""))</f>
        <v>104</v>
      </c>
      <c r="AY38" s="365"/>
      <c r="AZ38" s="366">
        <f>IF($BB$3="４週",AX38/4,IF($BB$3="暦月",【記載例】通所介護!AX38/(【記載例】通所介護!$BB$8/7),""))</f>
        <v>24.266666666666666</v>
      </c>
      <c r="BA38" s="367"/>
      <c r="BB38" s="392"/>
      <c r="BC38" s="393"/>
      <c r="BD38" s="393"/>
      <c r="BE38" s="393"/>
      <c r="BF38" s="394"/>
    </row>
    <row r="39" spans="2:58" ht="20.25" customHeight="1" x14ac:dyDescent="0.4">
      <c r="B39" s="401"/>
      <c r="C39" s="409"/>
      <c r="D39" s="410"/>
      <c r="E39" s="411"/>
      <c r="F39" s="94" t="str">
        <f>C37</f>
        <v>介護職員</v>
      </c>
      <c r="G39" s="309"/>
      <c r="H39" s="313"/>
      <c r="I39" s="311"/>
      <c r="J39" s="311"/>
      <c r="K39" s="312"/>
      <c r="L39" s="320"/>
      <c r="M39" s="321"/>
      <c r="N39" s="321"/>
      <c r="O39" s="322"/>
      <c r="P39" s="398" t="s">
        <v>50</v>
      </c>
      <c r="Q39" s="399"/>
      <c r="R39" s="400"/>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f>IF(AV37="","",VLOOKUP(AV37,'【記載例】シフト記号表（勤務時間帯）'!$C$6:$U$35,19,FALSE))</f>
        <v>7</v>
      </c>
      <c r="AW39" s="240" t="str">
        <f>IF(AW37="","",VLOOKUP(AW37,'【記載例】シフト記号表（勤務時間帯）'!$C$6:$U$35,19,FALSE))</f>
        <v/>
      </c>
      <c r="AX39" s="371">
        <f>IF($BB$3="４週",SUM(S39:AT39),IF($BB$3="暦月",SUM(S39:AW39),""))</f>
        <v>91</v>
      </c>
      <c r="AY39" s="372"/>
      <c r="AZ39" s="373">
        <f>IF($BB$3="４週",AX39/4,IF($BB$3="暦月",【記載例】通所介護!AX39/(【記載例】通所介護!$BB$8/7),""))</f>
        <v>21.233333333333334</v>
      </c>
      <c r="BA39" s="374"/>
      <c r="BB39" s="395"/>
      <c r="BC39" s="396"/>
      <c r="BD39" s="396"/>
      <c r="BE39" s="396"/>
      <c r="BF39" s="397"/>
    </row>
    <row r="40" spans="2:58" ht="20.25" customHeight="1" x14ac:dyDescent="0.4">
      <c r="B40" s="401">
        <f>B37+1</f>
        <v>7</v>
      </c>
      <c r="C40" s="403" t="s">
        <v>61</v>
      </c>
      <c r="D40" s="404"/>
      <c r="E40" s="405"/>
      <c r="F40" s="299"/>
      <c r="G40" s="307" t="s">
        <v>123</v>
      </c>
      <c r="H40" s="310" t="s">
        <v>107</v>
      </c>
      <c r="I40" s="311"/>
      <c r="J40" s="311"/>
      <c r="K40" s="312"/>
      <c r="L40" s="314" t="s">
        <v>132</v>
      </c>
      <c r="M40" s="315"/>
      <c r="N40" s="315"/>
      <c r="O40" s="316"/>
      <c r="P40" s="323" t="s">
        <v>49</v>
      </c>
      <c r="Q40" s="324"/>
      <c r="R40" s="325"/>
      <c r="S40" s="113"/>
      <c r="T40" s="114"/>
      <c r="U40" s="114"/>
      <c r="V40" s="114"/>
      <c r="W40" s="114"/>
      <c r="X40" s="114"/>
      <c r="Y40" s="115" t="s">
        <v>33</v>
      </c>
      <c r="Z40" s="113"/>
      <c r="AA40" s="114"/>
      <c r="AB40" s="114"/>
      <c r="AC40" s="114"/>
      <c r="AD40" s="114"/>
      <c r="AE40" s="114"/>
      <c r="AF40" s="115" t="s">
        <v>33</v>
      </c>
      <c r="AG40" s="113"/>
      <c r="AH40" s="114"/>
      <c r="AI40" s="114"/>
      <c r="AJ40" s="114"/>
      <c r="AK40" s="114"/>
      <c r="AL40" s="114"/>
      <c r="AM40" s="115" t="s">
        <v>33</v>
      </c>
      <c r="AN40" s="113"/>
      <c r="AO40" s="114"/>
      <c r="AP40" s="114"/>
      <c r="AQ40" s="114"/>
      <c r="AR40" s="114"/>
      <c r="AS40" s="114"/>
      <c r="AT40" s="115" t="s">
        <v>33</v>
      </c>
      <c r="AU40" s="113"/>
      <c r="AV40" s="114"/>
      <c r="AW40" s="114"/>
      <c r="AX40" s="352"/>
      <c r="AY40" s="353"/>
      <c r="AZ40" s="354"/>
      <c r="BA40" s="355"/>
      <c r="BB40" s="389" t="s">
        <v>136</v>
      </c>
      <c r="BC40" s="390"/>
      <c r="BD40" s="390"/>
      <c r="BE40" s="390"/>
      <c r="BF40" s="391"/>
    </row>
    <row r="41" spans="2:58" ht="20.25" customHeight="1" x14ac:dyDescent="0.4">
      <c r="B41" s="401"/>
      <c r="C41" s="406"/>
      <c r="D41" s="407"/>
      <c r="E41" s="408"/>
      <c r="F41" s="94"/>
      <c r="G41" s="308"/>
      <c r="H41" s="313"/>
      <c r="I41" s="311"/>
      <c r="J41" s="311"/>
      <c r="K41" s="312"/>
      <c r="L41" s="317"/>
      <c r="M41" s="318"/>
      <c r="N41" s="318"/>
      <c r="O41" s="319"/>
      <c r="P41" s="361" t="s">
        <v>15</v>
      </c>
      <c r="Q41" s="362"/>
      <c r="R41" s="363"/>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364">
        <f>IF($BB$3="４週",SUM(S41:AT41),IF($BB$3="暦月",SUM(S41:AW41),""))</f>
        <v>32</v>
      </c>
      <c r="AY41" s="365"/>
      <c r="AZ41" s="366">
        <f>IF($BB$3="４週",AX41/4,IF($BB$3="暦月",【記載例】通所介護!AX41/(【記載例】通所介護!$BB$8/7),""))</f>
        <v>7.4666666666666668</v>
      </c>
      <c r="BA41" s="367"/>
      <c r="BB41" s="392"/>
      <c r="BC41" s="393"/>
      <c r="BD41" s="393"/>
      <c r="BE41" s="393"/>
      <c r="BF41" s="394"/>
    </row>
    <row r="42" spans="2:58" ht="20.25" customHeight="1" x14ac:dyDescent="0.4">
      <c r="B42" s="401"/>
      <c r="C42" s="409"/>
      <c r="D42" s="410"/>
      <c r="E42" s="411"/>
      <c r="F42" s="94" t="str">
        <f>C40</f>
        <v>介護職員</v>
      </c>
      <c r="G42" s="309"/>
      <c r="H42" s="313"/>
      <c r="I42" s="311"/>
      <c r="J42" s="311"/>
      <c r="K42" s="312"/>
      <c r="L42" s="320"/>
      <c r="M42" s="321"/>
      <c r="N42" s="321"/>
      <c r="O42" s="322"/>
      <c r="P42" s="398" t="s">
        <v>50</v>
      </c>
      <c r="Q42" s="399"/>
      <c r="R42" s="400"/>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371">
        <f>IF($BB$3="４週",SUM(S42:AT42),IF($BB$3="暦月",SUM(S42:AW42),""))</f>
        <v>28</v>
      </c>
      <c r="AY42" s="372"/>
      <c r="AZ42" s="373">
        <f>IF($BB$3="４週",AX42/4,IF($BB$3="暦月",【記載例】通所介護!AX42/(【記載例】通所介護!$BB$8/7),""))</f>
        <v>6.5333333333333332</v>
      </c>
      <c r="BA42" s="374"/>
      <c r="BB42" s="395"/>
      <c r="BC42" s="396"/>
      <c r="BD42" s="396"/>
      <c r="BE42" s="396"/>
      <c r="BF42" s="397"/>
    </row>
    <row r="43" spans="2:58" ht="20.25" customHeight="1" x14ac:dyDescent="0.4">
      <c r="B43" s="401">
        <f>B40+1</f>
        <v>8</v>
      </c>
      <c r="C43" s="403" t="s">
        <v>61</v>
      </c>
      <c r="D43" s="404"/>
      <c r="E43" s="405"/>
      <c r="F43" s="299"/>
      <c r="G43" s="307" t="s">
        <v>124</v>
      </c>
      <c r="H43" s="310" t="s">
        <v>32</v>
      </c>
      <c r="I43" s="311"/>
      <c r="J43" s="311"/>
      <c r="K43" s="312"/>
      <c r="L43" s="314" t="s">
        <v>134</v>
      </c>
      <c r="M43" s="315"/>
      <c r="N43" s="315"/>
      <c r="O43" s="316"/>
      <c r="P43" s="323" t="s">
        <v>49</v>
      </c>
      <c r="Q43" s="324"/>
      <c r="R43" s="325"/>
      <c r="S43" s="113" t="s">
        <v>33</v>
      </c>
      <c r="T43" s="114"/>
      <c r="U43" s="114" t="s">
        <v>33</v>
      </c>
      <c r="V43" s="114" t="s">
        <v>33</v>
      </c>
      <c r="W43" s="114" t="s">
        <v>33</v>
      </c>
      <c r="X43" s="114"/>
      <c r="Y43" s="115" t="s">
        <v>33</v>
      </c>
      <c r="Z43" s="113" t="s">
        <v>33</v>
      </c>
      <c r="AA43" s="114"/>
      <c r="AB43" s="114" t="s">
        <v>33</v>
      </c>
      <c r="AC43" s="114" t="s">
        <v>33</v>
      </c>
      <c r="AD43" s="114" t="s">
        <v>33</v>
      </c>
      <c r="AE43" s="114"/>
      <c r="AF43" s="115" t="s">
        <v>33</v>
      </c>
      <c r="AG43" s="113" t="s">
        <v>33</v>
      </c>
      <c r="AH43" s="114"/>
      <c r="AI43" s="114" t="s">
        <v>33</v>
      </c>
      <c r="AJ43" s="114" t="s">
        <v>33</v>
      </c>
      <c r="AK43" s="114" t="s">
        <v>33</v>
      </c>
      <c r="AL43" s="114"/>
      <c r="AM43" s="115" t="s">
        <v>33</v>
      </c>
      <c r="AN43" s="113" t="s">
        <v>33</v>
      </c>
      <c r="AO43" s="114"/>
      <c r="AP43" s="114" t="s">
        <v>33</v>
      </c>
      <c r="AQ43" s="114" t="s">
        <v>33</v>
      </c>
      <c r="AR43" s="114" t="s">
        <v>33</v>
      </c>
      <c r="AS43" s="114"/>
      <c r="AT43" s="115" t="s">
        <v>33</v>
      </c>
      <c r="AU43" s="113" t="s">
        <v>159</v>
      </c>
      <c r="AV43" s="114"/>
      <c r="AW43" s="114"/>
      <c r="AX43" s="352"/>
      <c r="AY43" s="353"/>
      <c r="AZ43" s="354"/>
      <c r="BA43" s="355"/>
      <c r="BB43" s="389"/>
      <c r="BC43" s="390"/>
      <c r="BD43" s="390"/>
      <c r="BE43" s="390"/>
      <c r="BF43" s="391"/>
    </row>
    <row r="44" spans="2:58" ht="20.25" customHeight="1" x14ac:dyDescent="0.4">
      <c r="B44" s="401"/>
      <c r="C44" s="406"/>
      <c r="D44" s="407"/>
      <c r="E44" s="408"/>
      <c r="F44" s="94"/>
      <c r="G44" s="308"/>
      <c r="H44" s="313"/>
      <c r="I44" s="311"/>
      <c r="J44" s="311"/>
      <c r="K44" s="312"/>
      <c r="L44" s="317"/>
      <c r="M44" s="318"/>
      <c r="N44" s="318"/>
      <c r="O44" s="319"/>
      <c r="P44" s="361" t="s">
        <v>15</v>
      </c>
      <c r="Q44" s="362"/>
      <c r="R44" s="363"/>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f>IF(AU43="","",VLOOKUP(AU43,'【記載例】シフト記号表（勤務時間帯）'!$C$6:$K$35,9,FALSE))</f>
        <v>8</v>
      </c>
      <c r="AV44" s="237" t="str">
        <f>IF(AV43="","",VLOOKUP(AV43,'【記載例】シフト記号表（勤務時間帯）'!$C$6:$K$35,9,FALSE))</f>
        <v/>
      </c>
      <c r="AW44" s="237" t="str">
        <f>IF(AW43="","",VLOOKUP(AW43,'【記載例】シフト記号表（勤務時間帯）'!$C$6:$K$35,9,FALSE))</f>
        <v/>
      </c>
      <c r="AX44" s="364">
        <f>IF($BB$3="４週",SUM(S44:AT44),IF($BB$3="暦月",SUM(S44:AW44),""))</f>
        <v>168</v>
      </c>
      <c r="AY44" s="365"/>
      <c r="AZ44" s="366">
        <f>IF($BB$3="４週",AX44/4,IF($BB$3="暦月",【記載例】通所介護!AX44/(【記載例】通所介護!$BB$8/7),""))</f>
        <v>39.200000000000003</v>
      </c>
      <c r="BA44" s="367"/>
      <c r="BB44" s="392"/>
      <c r="BC44" s="393"/>
      <c r="BD44" s="393"/>
      <c r="BE44" s="393"/>
      <c r="BF44" s="394"/>
    </row>
    <row r="45" spans="2:58" ht="20.25" customHeight="1" x14ac:dyDescent="0.4">
      <c r="B45" s="401"/>
      <c r="C45" s="409"/>
      <c r="D45" s="410"/>
      <c r="E45" s="411"/>
      <c r="F45" s="94" t="str">
        <f>C43</f>
        <v>介護職員</v>
      </c>
      <c r="G45" s="309"/>
      <c r="H45" s="313"/>
      <c r="I45" s="311"/>
      <c r="J45" s="311"/>
      <c r="K45" s="312"/>
      <c r="L45" s="320"/>
      <c r="M45" s="321"/>
      <c r="N45" s="321"/>
      <c r="O45" s="322"/>
      <c r="P45" s="398" t="s">
        <v>50</v>
      </c>
      <c r="Q45" s="399"/>
      <c r="R45" s="400"/>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f>IF(AU43="","",VLOOKUP(AU43,'【記載例】シフト記号表（勤務時間帯）'!$C$6:$U$35,19,FALSE))</f>
        <v>7</v>
      </c>
      <c r="AV45" s="240" t="str">
        <f>IF(AV43="","",VLOOKUP(AV43,'【記載例】シフト記号表（勤務時間帯）'!$C$6:$U$35,19,FALSE))</f>
        <v/>
      </c>
      <c r="AW45" s="240" t="str">
        <f>IF(AW43="","",VLOOKUP(AW43,'【記載例】シフト記号表（勤務時間帯）'!$C$6:$U$35,19,FALSE))</f>
        <v/>
      </c>
      <c r="AX45" s="371">
        <f>IF($BB$3="４週",SUM(S45:AT45),IF($BB$3="暦月",SUM(S45:AW45),""))</f>
        <v>147</v>
      </c>
      <c r="AY45" s="372"/>
      <c r="AZ45" s="373">
        <f>IF($BB$3="４週",AX45/4,IF($BB$3="暦月",【記載例】通所介護!AX45/(【記載例】通所介護!$BB$8/7),""))</f>
        <v>34.300000000000004</v>
      </c>
      <c r="BA45" s="374"/>
      <c r="BB45" s="395"/>
      <c r="BC45" s="396"/>
      <c r="BD45" s="396"/>
      <c r="BE45" s="396"/>
      <c r="BF45" s="397"/>
    </row>
    <row r="46" spans="2:58" ht="20.25" customHeight="1" x14ac:dyDescent="0.4">
      <c r="B46" s="401">
        <f>B43+1</f>
        <v>9</v>
      </c>
      <c r="C46" s="403" t="s">
        <v>61</v>
      </c>
      <c r="D46" s="404"/>
      <c r="E46" s="405"/>
      <c r="F46" s="299"/>
      <c r="G46" s="307" t="s">
        <v>124</v>
      </c>
      <c r="H46" s="310" t="s">
        <v>107</v>
      </c>
      <c r="I46" s="311"/>
      <c r="J46" s="311"/>
      <c r="K46" s="312"/>
      <c r="L46" s="314" t="s">
        <v>135</v>
      </c>
      <c r="M46" s="315"/>
      <c r="N46" s="315"/>
      <c r="O46" s="316"/>
      <c r="P46" s="323" t="s">
        <v>49</v>
      </c>
      <c r="Q46" s="324"/>
      <c r="R46" s="325"/>
      <c r="S46" s="113" t="s">
        <v>33</v>
      </c>
      <c r="T46" s="114" t="s">
        <v>33</v>
      </c>
      <c r="U46" s="114"/>
      <c r="V46" s="114" t="s">
        <v>33</v>
      </c>
      <c r="W46" s="114" t="s">
        <v>33</v>
      </c>
      <c r="X46" s="114" t="s">
        <v>33</v>
      </c>
      <c r="Y46" s="115"/>
      <c r="Z46" s="113" t="s">
        <v>33</v>
      </c>
      <c r="AA46" s="114" t="s">
        <v>33</v>
      </c>
      <c r="AB46" s="114"/>
      <c r="AC46" s="114" t="s">
        <v>33</v>
      </c>
      <c r="AD46" s="114" t="s">
        <v>33</v>
      </c>
      <c r="AE46" s="114" t="s">
        <v>33</v>
      </c>
      <c r="AF46" s="115"/>
      <c r="AG46" s="113" t="s">
        <v>33</v>
      </c>
      <c r="AH46" s="114" t="s">
        <v>33</v>
      </c>
      <c r="AI46" s="114"/>
      <c r="AJ46" s="114" t="s">
        <v>33</v>
      </c>
      <c r="AK46" s="114" t="s">
        <v>33</v>
      </c>
      <c r="AL46" s="114" t="s">
        <v>33</v>
      </c>
      <c r="AM46" s="115"/>
      <c r="AN46" s="113" t="s">
        <v>33</v>
      </c>
      <c r="AO46" s="114" t="s">
        <v>33</v>
      </c>
      <c r="AP46" s="114"/>
      <c r="AQ46" s="114" t="s">
        <v>33</v>
      </c>
      <c r="AR46" s="114" t="s">
        <v>33</v>
      </c>
      <c r="AS46" s="114" t="s">
        <v>33</v>
      </c>
      <c r="AT46" s="115"/>
      <c r="AU46" s="113" t="s">
        <v>159</v>
      </c>
      <c r="AV46" s="114" t="s">
        <v>159</v>
      </c>
      <c r="AW46" s="114"/>
      <c r="AX46" s="352"/>
      <c r="AY46" s="353"/>
      <c r="AZ46" s="354"/>
      <c r="BA46" s="355"/>
      <c r="BB46" s="389"/>
      <c r="BC46" s="390"/>
      <c r="BD46" s="390"/>
      <c r="BE46" s="390"/>
      <c r="BF46" s="391"/>
    </row>
    <row r="47" spans="2:58" ht="20.25" customHeight="1" x14ac:dyDescent="0.4">
      <c r="B47" s="401"/>
      <c r="C47" s="406"/>
      <c r="D47" s="407"/>
      <c r="E47" s="408"/>
      <c r="F47" s="94"/>
      <c r="G47" s="308"/>
      <c r="H47" s="313"/>
      <c r="I47" s="311"/>
      <c r="J47" s="311"/>
      <c r="K47" s="312"/>
      <c r="L47" s="317"/>
      <c r="M47" s="318"/>
      <c r="N47" s="318"/>
      <c r="O47" s="319"/>
      <c r="P47" s="361" t="s">
        <v>15</v>
      </c>
      <c r="Q47" s="362"/>
      <c r="R47" s="363"/>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f>IF(AU46="","",VLOOKUP(AU46,'【記載例】シフト記号表（勤務時間帯）'!$C$6:$K$35,9,FALSE))</f>
        <v>8</v>
      </c>
      <c r="AV47" s="237">
        <f>IF(AV46="","",VLOOKUP(AV46,'【記載例】シフト記号表（勤務時間帯）'!$C$6:$K$35,9,FALSE))</f>
        <v>8</v>
      </c>
      <c r="AW47" s="237" t="str">
        <f>IF(AW46="","",VLOOKUP(AW46,'【記載例】シフト記号表（勤務時間帯）'!$C$6:$K$35,9,FALSE))</f>
        <v/>
      </c>
      <c r="AX47" s="364">
        <f>IF($BB$3="４週",SUM(S47:AT47),IF($BB$3="暦月",SUM(S47:AW47),""))</f>
        <v>176</v>
      </c>
      <c r="AY47" s="365"/>
      <c r="AZ47" s="366">
        <f>IF($BB$3="４週",AX47/4,IF($BB$3="暦月",【記載例】通所介護!AX47/(【記載例】通所介護!$BB$8/7),""))</f>
        <v>41.06666666666667</v>
      </c>
      <c r="BA47" s="367"/>
      <c r="BB47" s="392"/>
      <c r="BC47" s="393"/>
      <c r="BD47" s="393"/>
      <c r="BE47" s="393"/>
      <c r="BF47" s="394"/>
    </row>
    <row r="48" spans="2:58" ht="20.25" customHeight="1" x14ac:dyDescent="0.4">
      <c r="B48" s="401"/>
      <c r="C48" s="409"/>
      <c r="D48" s="410"/>
      <c r="E48" s="411"/>
      <c r="F48" s="94" t="str">
        <f>C46</f>
        <v>介護職員</v>
      </c>
      <c r="G48" s="309"/>
      <c r="H48" s="313"/>
      <c r="I48" s="311"/>
      <c r="J48" s="311"/>
      <c r="K48" s="312"/>
      <c r="L48" s="320"/>
      <c r="M48" s="321"/>
      <c r="N48" s="321"/>
      <c r="O48" s="322"/>
      <c r="P48" s="398" t="s">
        <v>50</v>
      </c>
      <c r="Q48" s="399"/>
      <c r="R48" s="400"/>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f>IF(AU46="","",VLOOKUP(AU46,'【記載例】シフト記号表（勤務時間帯）'!$C$6:$U$35,19,FALSE))</f>
        <v>7</v>
      </c>
      <c r="AV48" s="240">
        <f>IF(AV46="","",VLOOKUP(AV46,'【記載例】シフト記号表（勤務時間帯）'!$C$6:$U$35,19,FALSE))</f>
        <v>7</v>
      </c>
      <c r="AW48" s="240" t="str">
        <f>IF(AW46="","",VLOOKUP(AW46,'【記載例】シフト記号表（勤務時間帯）'!$C$6:$U$35,19,FALSE))</f>
        <v/>
      </c>
      <c r="AX48" s="371">
        <f>IF($BB$3="４週",SUM(S48:AT48),IF($BB$3="暦月",SUM(S48:AW48),""))</f>
        <v>154</v>
      </c>
      <c r="AY48" s="372"/>
      <c r="AZ48" s="373">
        <f>IF($BB$3="４週",AX48/4,IF($BB$3="暦月",【記載例】通所介護!AX48/(【記載例】通所介護!$BB$8/7),""))</f>
        <v>35.933333333333337</v>
      </c>
      <c r="BA48" s="374"/>
      <c r="BB48" s="395"/>
      <c r="BC48" s="396"/>
      <c r="BD48" s="396"/>
      <c r="BE48" s="396"/>
      <c r="BF48" s="397"/>
    </row>
    <row r="49" spans="2:58" ht="20.25" customHeight="1" x14ac:dyDescent="0.4">
      <c r="B49" s="401">
        <f>B46+1</f>
        <v>10</v>
      </c>
      <c r="C49" s="403" t="s">
        <v>62</v>
      </c>
      <c r="D49" s="404"/>
      <c r="E49" s="405"/>
      <c r="F49" s="299"/>
      <c r="G49" s="307" t="s">
        <v>123</v>
      </c>
      <c r="H49" s="310" t="s">
        <v>14</v>
      </c>
      <c r="I49" s="311"/>
      <c r="J49" s="311"/>
      <c r="K49" s="312"/>
      <c r="L49" s="314" t="s">
        <v>131</v>
      </c>
      <c r="M49" s="315"/>
      <c r="N49" s="315"/>
      <c r="O49" s="316"/>
      <c r="P49" s="323" t="s">
        <v>49</v>
      </c>
      <c r="Q49" s="324"/>
      <c r="R49" s="325"/>
      <c r="S49" s="113" t="s">
        <v>58</v>
      </c>
      <c r="T49" s="114"/>
      <c r="U49" s="114" t="s">
        <v>58</v>
      </c>
      <c r="V49" s="114" t="s">
        <v>58</v>
      </c>
      <c r="W49" s="114"/>
      <c r="X49" s="114" t="s">
        <v>58</v>
      </c>
      <c r="Y49" s="115"/>
      <c r="Z49" s="113" t="s">
        <v>58</v>
      </c>
      <c r="AA49" s="114"/>
      <c r="AB49" s="114" t="s">
        <v>58</v>
      </c>
      <c r="AC49" s="114" t="s">
        <v>58</v>
      </c>
      <c r="AD49" s="114"/>
      <c r="AE49" s="114" t="s">
        <v>58</v>
      </c>
      <c r="AF49" s="115"/>
      <c r="AG49" s="113" t="s">
        <v>58</v>
      </c>
      <c r="AH49" s="114"/>
      <c r="AI49" s="114" t="s">
        <v>58</v>
      </c>
      <c r="AJ49" s="114" t="s">
        <v>58</v>
      </c>
      <c r="AK49" s="114"/>
      <c r="AL49" s="114" t="s">
        <v>58</v>
      </c>
      <c r="AM49" s="115"/>
      <c r="AN49" s="113" t="s">
        <v>58</v>
      </c>
      <c r="AO49" s="114"/>
      <c r="AP49" s="114" t="s">
        <v>58</v>
      </c>
      <c r="AQ49" s="114" t="s">
        <v>58</v>
      </c>
      <c r="AR49" s="114"/>
      <c r="AS49" s="114" t="s">
        <v>58</v>
      </c>
      <c r="AT49" s="115"/>
      <c r="AU49" s="113" t="s">
        <v>208</v>
      </c>
      <c r="AV49" s="114"/>
      <c r="AW49" s="114"/>
      <c r="AX49" s="352"/>
      <c r="AY49" s="353"/>
      <c r="AZ49" s="354"/>
      <c r="BA49" s="355"/>
      <c r="BB49" s="389" t="s">
        <v>138</v>
      </c>
      <c r="BC49" s="390"/>
      <c r="BD49" s="390"/>
      <c r="BE49" s="390"/>
      <c r="BF49" s="391"/>
    </row>
    <row r="50" spans="2:58" ht="20.25" customHeight="1" x14ac:dyDescent="0.4">
      <c r="B50" s="401"/>
      <c r="C50" s="406"/>
      <c r="D50" s="407"/>
      <c r="E50" s="408"/>
      <c r="F50" s="94"/>
      <c r="G50" s="308"/>
      <c r="H50" s="313"/>
      <c r="I50" s="311"/>
      <c r="J50" s="311"/>
      <c r="K50" s="312"/>
      <c r="L50" s="317"/>
      <c r="M50" s="318"/>
      <c r="N50" s="318"/>
      <c r="O50" s="319"/>
      <c r="P50" s="361" t="s">
        <v>15</v>
      </c>
      <c r="Q50" s="362"/>
      <c r="R50" s="363"/>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f>IF(AU49="","",VLOOKUP(AU49,'【記載例】シフト記号表（勤務時間帯）'!$C$6:$K$35,9,FALSE))</f>
        <v>4</v>
      </c>
      <c r="AV50" s="237" t="str">
        <f>IF(AV49="","",VLOOKUP(AV49,'【記載例】シフト記号表（勤務時間帯）'!$C$6:$K$35,9,FALSE))</f>
        <v/>
      </c>
      <c r="AW50" s="237" t="str">
        <f>IF(AW49="","",VLOOKUP(AW49,'【記載例】シフト記号表（勤務時間帯）'!$C$6:$K$35,9,FALSE))</f>
        <v/>
      </c>
      <c r="AX50" s="364">
        <f>IF($BB$3="４週",SUM(S50:AT50),IF($BB$3="暦月",SUM(S50:AW50),""))</f>
        <v>68</v>
      </c>
      <c r="AY50" s="365"/>
      <c r="AZ50" s="366">
        <f>IF($BB$3="４週",AX50/4,IF($BB$3="暦月",【記載例】通所介護!AX50/(【記載例】通所介護!$BB$8/7),""))</f>
        <v>15.866666666666667</v>
      </c>
      <c r="BA50" s="367"/>
      <c r="BB50" s="392"/>
      <c r="BC50" s="393"/>
      <c r="BD50" s="393"/>
      <c r="BE50" s="393"/>
      <c r="BF50" s="394"/>
    </row>
    <row r="51" spans="2:58" ht="20.25" customHeight="1" x14ac:dyDescent="0.4">
      <c r="B51" s="401"/>
      <c r="C51" s="409"/>
      <c r="D51" s="410"/>
      <c r="E51" s="411"/>
      <c r="F51" s="94" t="str">
        <f>C49</f>
        <v>機能訓練指導員</v>
      </c>
      <c r="G51" s="309"/>
      <c r="H51" s="313"/>
      <c r="I51" s="311"/>
      <c r="J51" s="311"/>
      <c r="K51" s="312"/>
      <c r="L51" s="320"/>
      <c r="M51" s="321"/>
      <c r="N51" s="321"/>
      <c r="O51" s="322"/>
      <c r="P51" s="398" t="s">
        <v>50</v>
      </c>
      <c r="Q51" s="399"/>
      <c r="R51" s="400"/>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f>IF(AU49="","",VLOOKUP(AU49,'【記載例】シフト記号表（勤務時間帯）'!$C$6:$U$35,19,FALSE))</f>
        <v>3</v>
      </c>
      <c r="AV51" s="240" t="str">
        <f>IF(AV49="","",VLOOKUP(AV49,'【記載例】シフト記号表（勤務時間帯）'!$C$6:$U$35,19,FALSE))</f>
        <v/>
      </c>
      <c r="AW51" s="240" t="str">
        <f>IF(AW49="","",VLOOKUP(AW49,'【記載例】シフト記号表（勤務時間帯）'!$C$6:$U$35,19,FALSE))</f>
        <v/>
      </c>
      <c r="AX51" s="371">
        <f>IF($BB$3="４週",SUM(S51:AT51),IF($BB$3="暦月",SUM(S51:AW51),""))</f>
        <v>51</v>
      </c>
      <c r="AY51" s="372"/>
      <c r="AZ51" s="373">
        <f>IF($BB$3="４週",AX51/4,IF($BB$3="暦月",【記載例】通所介護!AX51/(【記載例】通所介護!$BB$8/7),""))</f>
        <v>11.9</v>
      </c>
      <c r="BA51" s="374"/>
      <c r="BB51" s="395"/>
      <c r="BC51" s="396"/>
      <c r="BD51" s="396"/>
      <c r="BE51" s="396"/>
      <c r="BF51" s="397"/>
    </row>
    <row r="52" spans="2:58" ht="20.25" customHeight="1" x14ac:dyDescent="0.4">
      <c r="B52" s="401">
        <f>B49+1</f>
        <v>11</v>
      </c>
      <c r="C52" s="403" t="s">
        <v>62</v>
      </c>
      <c r="D52" s="404"/>
      <c r="E52" s="405"/>
      <c r="F52" s="299"/>
      <c r="G52" s="307" t="s">
        <v>202</v>
      </c>
      <c r="H52" s="310" t="s">
        <v>14</v>
      </c>
      <c r="I52" s="311"/>
      <c r="J52" s="311"/>
      <c r="K52" s="312"/>
      <c r="L52" s="314" t="s">
        <v>133</v>
      </c>
      <c r="M52" s="315"/>
      <c r="N52" s="315"/>
      <c r="O52" s="316"/>
      <c r="P52" s="323" t="s">
        <v>49</v>
      </c>
      <c r="Q52" s="324"/>
      <c r="R52" s="325"/>
      <c r="S52" s="113"/>
      <c r="T52" s="114" t="s">
        <v>58</v>
      </c>
      <c r="U52" s="114"/>
      <c r="V52" s="114"/>
      <c r="W52" s="114" t="s">
        <v>58</v>
      </c>
      <c r="X52" s="114"/>
      <c r="Y52" s="115" t="s">
        <v>58</v>
      </c>
      <c r="Z52" s="113"/>
      <c r="AA52" s="114" t="s">
        <v>58</v>
      </c>
      <c r="AB52" s="114"/>
      <c r="AC52" s="114"/>
      <c r="AD52" s="114" t="s">
        <v>58</v>
      </c>
      <c r="AE52" s="114"/>
      <c r="AF52" s="115" t="s">
        <v>58</v>
      </c>
      <c r="AG52" s="113"/>
      <c r="AH52" s="114" t="s">
        <v>58</v>
      </c>
      <c r="AI52" s="114"/>
      <c r="AJ52" s="114"/>
      <c r="AK52" s="114" t="s">
        <v>58</v>
      </c>
      <c r="AL52" s="114"/>
      <c r="AM52" s="115" t="s">
        <v>58</v>
      </c>
      <c r="AN52" s="113"/>
      <c r="AO52" s="114" t="s">
        <v>58</v>
      </c>
      <c r="AP52" s="114"/>
      <c r="AQ52" s="114"/>
      <c r="AR52" s="114" t="s">
        <v>58</v>
      </c>
      <c r="AS52" s="114"/>
      <c r="AT52" s="115" t="s">
        <v>58</v>
      </c>
      <c r="AU52" s="113"/>
      <c r="AV52" s="114" t="s">
        <v>208</v>
      </c>
      <c r="AW52" s="114"/>
      <c r="AX52" s="352"/>
      <c r="AY52" s="353"/>
      <c r="AZ52" s="354"/>
      <c r="BA52" s="355"/>
      <c r="BB52" s="389" t="s">
        <v>5</v>
      </c>
      <c r="BC52" s="390"/>
      <c r="BD52" s="390"/>
      <c r="BE52" s="390"/>
      <c r="BF52" s="391"/>
    </row>
    <row r="53" spans="2:58" ht="20.25" customHeight="1" x14ac:dyDescent="0.4">
      <c r="B53" s="401"/>
      <c r="C53" s="406"/>
      <c r="D53" s="407"/>
      <c r="E53" s="408"/>
      <c r="F53" s="94"/>
      <c r="G53" s="308"/>
      <c r="H53" s="313"/>
      <c r="I53" s="311"/>
      <c r="J53" s="311"/>
      <c r="K53" s="312"/>
      <c r="L53" s="317"/>
      <c r="M53" s="318"/>
      <c r="N53" s="318"/>
      <c r="O53" s="319"/>
      <c r="P53" s="361" t="s">
        <v>15</v>
      </c>
      <c r="Q53" s="362"/>
      <c r="R53" s="363"/>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f>IF(AV52="","",VLOOKUP(AV52,'【記載例】シフト記号表（勤務時間帯）'!$C$6:$K$35,9,FALSE))</f>
        <v>4</v>
      </c>
      <c r="AW53" s="237" t="str">
        <f>IF(AW52="","",VLOOKUP(AW52,'【記載例】シフト記号表（勤務時間帯）'!$C$6:$K$35,9,FALSE))</f>
        <v/>
      </c>
      <c r="AX53" s="364">
        <f>IF($BB$3="４週",SUM(S53:AT53),IF($BB$3="暦月",SUM(S53:AW53),""))</f>
        <v>52</v>
      </c>
      <c r="AY53" s="365"/>
      <c r="AZ53" s="366">
        <f>IF($BB$3="４週",AX53/4,IF($BB$3="暦月",【記載例】通所介護!AX53/(【記載例】通所介護!$BB$8/7),""))</f>
        <v>12.133333333333333</v>
      </c>
      <c r="BA53" s="367"/>
      <c r="BB53" s="392"/>
      <c r="BC53" s="393"/>
      <c r="BD53" s="393"/>
      <c r="BE53" s="393"/>
      <c r="BF53" s="394"/>
    </row>
    <row r="54" spans="2:58" ht="20.25" customHeight="1" x14ac:dyDescent="0.4">
      <c r="B54" s="401"/>
      <c r="C54" s="409"/>
      <c r="D54" s="410"/>
      <c r="E54" s="411"/>
      <c r="F54" s="94" t="str">
        <f>C52</f>
        <v>機能訓練指導員</v>
      </c>
      <c r="G54" s="309"/>
      <c r="H54" s="313"/>
      <c r="I54" s="311"/>
      <c r="J54" s="311"/>
      <c r="K54" s="312"/>
      <c r="L54" s="320"/>
      <c r="M54" s="321"/>
      <c r="N54" s="321"/>
      <c r="O54" s="322"/>
      <c r="P54" s="398" t="s">
        <v>50</v>
      </c>
      <c r="Q54" s="399"/>
      <c r="R54" s="400"/>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f>IF(AV52="","",VLOOKUP(AV52,'【記載例】シフト記号表（勤務時間帯）'!$C$6:$U$35,19,FALSE))</f>
        <v>3</v>
      </c>
      <c r="AW54" s="240" t="str">
        <f>IF(AW52="","",VLOOKUP(AW52,'【記載例】シフト記号表（勤務時間帯）'!$C$6:$U$35,19,FALSE))</f>
        <v/>
      </c>
      <c r="AX54" s="371">
        <f>IF($BB$3="４週",SUM(S54:AT54),IF($BB$3="暦月",SUM(S54:AW54),""))</f>
        <v>39</v>
      </c>
      <c r="AY54" s="372"/>
      <c r="AZ54" s="373">
        <f>IF($BB$3="４週",AX54/4,IF($BB$3="暦月",【記載例】通所介護!AX54/(【記載例】通所介護!$BB$8/7),""))</f>
        <v>9.1</v>
      </c>
      <c r="BA54" s="374"/>
      <c r="BB54" s="395"/>
      <c r="BC54" s="396"/>
      <c r="BD54" s="396"/>
      <c r="BE54" s="396"/>
      <c r="BF54" s="397"/>
    </row>
    <row r="55" spans="2:58" ht="20.25" customHeight="1" x14ac:dyDescent="0.4">
      <c r="B55" s="401">
        <f>B52+1</f>
        <v>12</v>
      </c>
      <c r="C55" s="403"/>
      <c r="D55" s="404"/>
      <c r="E55" s="405"/>
      <c r="F55" s="299"/>
      <c r="G55" s="307"/>
      <c r="H55" s="310"/>
      <c r="I55" s="311"/>
      <c r="J55" s="311"/>
      <c r="K55" s="312"/>
      <c r="L55" s="314"/>
      <c r="M55" s="315"/>
      <c r="N55" s="315"/>
      <c r="O55" s="316"/>
      <c r="P55" s="323" t="s">
        <v>49</v>
      </c>
      <c r="Q55" s="324"/>
      <c r="R55" s="325"/>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52"/>
      <c r="AY55" s="353"/>
      <c r="AZ55" s="354"/>
      <c r="BA55" s="355"/>
      <c r="BB55" s="356"/>
      <c r="BC55" s="315"/>
      <c r="BD55" s="315"/>
      <c r="BE55" s="315"/>
      <c r="BF55" s="316"/>
    </row>
    <row r="56" spans="2:58" ht="20.25" customHeight="1" x14ac:dyDescent="0.4">
      <c r="B56" s="401"/>
      <c r="C56" s="406"/>
      <c r="D56" s="407"/>
      <c r="E56" s="408"/>
      <c r="F56" s="94"/>
      <c r="G56" s="308"/>
      <c r="H56" s="313"/>
      <c r="I56" s="311"/>
      <c r="J56" s="311"/>
      <c r="K56" s="312"/>
      <c r="L56" s="317"/>
      <c r="M56" s="318"/>
      <c r="N56" s="318"/>
      <c r="O56" s="319"/>
      <c r="P56" s="361" t="s">
        <v>15</v>
      </c>
      <c r="Q56" s="362"/>
      <c r="R56" s="363"/>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364">
        <f>IF($BB$3="４週",SUM(S56:AT56),IF($BB$3="暦月",SUM(S56:AW56),""))</f>
        <v>0</v>
      </c>
      <c r="AY56" s="365"/>
      <c r="AZ56" s="366">
        <f>IF($BB$3="４週",AX56/4,IF($BB$3="暦月",【記載例】通所介護!AX56/(【記載例】通所介護!$BB$8/7),""))</f>
        <v>0</v>
      </c>
      <c r="BA56" s="367"/>
      <c r="BB56" s="357"/>
      <c r="BC56" s="318"/>
      <c r="BD56" s="318"/>
      <c r="BE56" s="318"/>
      <c r="BF56" s="319"/>
    </row>
    <row r="57" spans="2:58" ht="20.25" customHeight="1" x14ac:dyDescent="0.4">
      <c r="B57" s="401"/>
      <c r="C57" s="409"/>
      <c r="D57" s="410"/>
      <c r="E57" s="411"/>
      <c r="F57" s="94">
        <f>C55</f>
        <v>0</v>
      </c>
      <c r="G57" s="309"/>
      <c r="H57" s="313"/>
      <c r="I57" s="311"/>
      <c r="J57" s="311"/>
      <c r="K57" s="312"/>
      <c r="L57" s="320"/>
      <c r="M57" s="321"/>
      <c r="N57" s="321"/>
      <c r="O57" s="322"/>
      <c r="P57" s="398" t="s">
        <v>50</v>
      </c>
      <c r="Q57" s="399"/>
      <c r="R57" s="400"/>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371">
        <f>IF($BB$3="４週",SUM(S57:AT57),IF($BB$3="暦月",SUM(S57:AW57),""))</f>
        <v>0</v>
      </c>
      <c r="AY57" s="372"/>
      <c r="AZ57" s="373">
        <f>IF($BB$3="４週",AX57/4,IF($BB$3="暦月",【記載例】通所介護!AX57/(【記載例】通所介護!$BB$8/7),""))</f>
        <v>0</v>
      </c>
      <c r="BA57" s="374"/>
      <c r="BB57" s="417"/>
      <c r="BC57" s="321"/>
      <c r="BD57" s="321"/>
      <c r="BE57" s="321"/>
      <c r="BF57" s="322"/>
    </row>
    <row r="58" spans="2:58" ht="20.25" customHeight="1" x14ac:dyDescent="0.4">
      <c r="B58" s="401">
        <f>B55+1</f>
        <v>13</v>
      </c>
      <c r="C58" s="403"/>
      <c r="D58" s="404"/>
      <c r="E58" s="405"/>
      <c r="F58" s="299"/>
      <c r="G58" s="307"/>
      <c r="H58" s="310"/>
      <c r="I58" s="311"/>
      <c r="J58" s="311"/>
      <c r="K58" s="312"/>
      <c r="L58" s="314"/>
      <c r="M58" s="315"/>
      <c r="N58" s="315"/>
      <c r="O58" s="316"/>
      <c r="P58" s="323" t="s">
        <v>49</v>
      </c>
      <c r="Q58" s="324"/>
      <c r="R58" s="325"/>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52"/>
      <c r="AY58" s="353"/>
      <c r="AZ58" s="354"/>
      <c r="BA58" s="355"/>
      <c r="BB58" s="356"/>
      <c r="BC58" s="315"/>
      <c r="BD58" s="315"/>
      <c r="BE58" s="315"/>
      <c r="BF58" s="316"/>
    </row>
    <row r="59" spans="2:58" ht="20.25" customHeight="1" x14ac:dyDescent="0.4">
      <c r="B59" s="401"/>
      <c r="C59" s="406"/>
      <c r="D59" s="407"/>
      <c r="E59" s="408"/>
      <c r="F59" s="94"/>
      <c r="G59" s="308"/>
      <c r="H59" s="313"/>
      <c r="I59" s="311"/>
      <c r="J59" s="311"/>
      <c r="K59" s="312"/>
      <c r="L59" s="317"/>
      <c r="M59" s="318"/>
      <c r="N59" s="318"/>
      <c r="O59" s="319"/>
      <c r="P59" s="361" t="s">
        <v>15</v>
      </c>
      <c r="Q59" s="362"/>
      <c r="R59" s="363"/>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364">
        <f>IF($BB$3="４週",SUM(S59:AT59),IF($BB$3="暦月",SUM(S59:AW59),""))</f>
        <v>0</v>
      </c>
      <c r="AY59" s="365"/>
      <c r="AZ59" s="366">
        <f>IF($BB$3="４週",AX59/4,IF($BB$3="暦月",【記載例】通所介護!AX59/(【記載例】通所介護!$BB$8/7),""))</f>
        <v>0</v>
      </c>
      <c r="BA59" s="367"/>
      <c r="BB59" s="357"/>
      <c r="BC59" s="318"/>
      <c r="BD59" s="318"/>
      <c r="BE59" s="318"/>
      <c r="BF59" s="319"/>
    </row>
    <row r="60" spans="2:58" ht="20.25" customHeight="1" thickBot="1" x14ac:dyDescent="0.45">
      <c r="B60" s="402"/>
      <c r="C60" s="409"/>
      <c r="D60" s="410"/>
      <c r="E60" s="411"/>
      <c r="F60" s="97">
        <f>C58</f>
        <v>0</v>
      </c>
      <c r="G60" s="412"/>
      <c r="H60" s="413"/>
      <c r="I60" s="414"/>
      <c r="J60" s="414"/>
      <c r="K60" s="415"/>
      <c r="L60" s="416"/>
      <c r="M60" s="359"/>
      <c r="N60" s="359"/>
      <c r="O60" s="360"/>
      <c r="P60" s="368" t="s">
        <v>50</v>
      </c>
      <c r="Q60" s="369"/>
      <c r="R60" s="370"/>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371">
        <f>IF($BB$3="４週",SUM(S60:AT60),IF($BB$3="暦月",SUM(S60:AW60),""))</f>
        <v>0</v>
      </c>
      <c r="AY60" s="372"/>
      <c r="AZ60" s="373">
        <f>IF($BB$3="４週",AX60/4,IF($BB$3="暦月",【記載例】通所介護!AX60/(【記載例】通所介護!$BB$8/7),""))</f>
        <v>0</v>
      </c>
      <c r="BA60" s="374"/>
      <c r="BB60" s="358"/>
      <c r="BC60" s="359"/>
      <c r="BD60" s="359"/>
      <c r="BE60" s="359"/>
      <c r="BF60" s="360"/>
    </row>
    <row r="61" spans="2:58" s="190" customFormat="1" ht="6" customHeight="1" thickBot="1" x14ac:dyDescent="0.45">
      <c r="B61" s="183"/>
      <c r="C61" s="184"/>
      <c r="D61" s="184"/>
      <c r="E61" s="184"/>
      <c r="F61" s="185"/>
      <c r="G61" s="185"/>
      <c r="H61" s="186"/>
      <c r="I61" s="186"/>
      <c r="J61" s="186"/>
      <c r="K61" s="186"/>
      <c r="L61" s="185"/>
      <c r="M61" s="185"/>
      <c r="N61" s="185"/>
      <c r="O61" s="185"/>
      <c r="P61" s="187"/>
      <c r="Q61" s="187"/>
      <c r="R61" s="187"/>
      <c r="S61" s="186"/>
      <c r="T61" s="186"/>
      <c r="U61" s="186"/>
      <c r="V61" s="186"/>
      <c r="W61" s="186"/>
      <c r="X61" s="186"/>
      <c r="Y61" s="186"/>
      <c r="Z61" s="186"/>
      <c r="AA61" s="186"/>
      <c r="AB61" s="186"/>
      <c r="AC61" s="186"/>
      <c r="AD61" s="186"/>
      <c r="AE61" s="186"/>
      <c r="AF61" s="186"/>
      <c r="AG61" s="186"/>
      <c r="AH61" s="186"/>
      <c r="AI61" s="186"/>
      <c r="AJ61" s="186"/>
      <c r="AK61" s="186"/>
      <c r="AL61" s="186"/>
      <c r="AM61" s="186"/>
      <c r="AN61" s="186"/>
      <c r="AO61" s="186"/>
      <c r="AP61" s="186"/>
      <c r="AQ61" s="186"/>
      <c r="AR61" s="186"/>
      <c r="AS61" s="186"/>
      <c r="AT61" s="186"/>
      <c r="AU61" s="186"/>
      <c r="AV61" s="186"/>
      <c r="AW61" s="186"/>
      <c r="AX61" s="188"/>
      <c r="AY61" s="188"/>
      <c r="AZ61" s="188"/>
      <c r="BA61" s="188"/>
      <c r="BB61" s="185"/>
      <c r="BC61" s="185"/>
      <c r="BD61" s="185"/>
      <c r="BE61" s="185"/>
      <c r="BF61" s="189"/>
    </row>
    <row r="62" spans="2:58" ht="20.100000000000001" customHeight="1" x14ac:dyDescent="0.4">
      <c r="B62" s="191"/>
      <c r="C62" s="192"/>
      <c r="D62" s="192"/>
      <c r="E62" s="192"/>
      <c r="F62" s="192"/>
      <c r="G62" s="303" t="s">
        <v>179</v>
      </c>
      <c r="H62" s="303"/>
      <c r="I62" s="303"/>
      <c r="J62" s="303"/>
      <c r="K62" s="303"/>
      <c r="L62" s="303"/>
      <c r="M62" s="303"/>
      <c r="N62" s="303"/>
      <c r="O62" s="303"/>
      <c r="P62" s="303"/>
      <c r="Q62" s="303"/>
      <c r="R62" s="304"/>
      <c r="S62" s="242">
        <f>IF(SUMIF($F$22:$F$60, "生活相談員", S22:S60)=0,"",SUMIF($F$22:$F$60,"生活相談員",S22:S60))</f>
        <v>7</v>
      </c>
      <c r="T62" s="243">
        <f t="shared" ref="T62:AW62" si="1">IF(SUMIF($F$22:$F$60, "生活相談員", T22:T60)=0,"",SUMIF($F$22:$F$60,"生活相談員",T22:T60))</f>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f t="shared" si="1"/>
        <v>7</v>
      </c>
      <c r="AV62" s="243">
        <f t="shared" si="1"/>
        <v>7</v>
      </c>
      <c r="AW62" s="244" t="str">
        <f t="shared" si="1"/>
        <v/>
      </c>
      <c r="AX62" s="305">
        <f>IF(SUMIF($F$22:$F$60, "生活相談員", AX22:AY60)=0,"",SUMIF($F$22:$F$60,"生活相談員",AX22:AY60))</f>
        <v>210</v>
      </c>
      <c r="AY62" s="306"/>
      <c r="AZ62" s="326">
        <f>IF(AX62="","",IF($BB$3="４週",AX62/4,IF($BB$3="暦月",AX62/(【記載例】通所介護!$BB$8/7),"")))</f>
        <v>49</v>
      </c>
      <c r="BA62" s="327"/>
      <c r="BB62" s="328"/>
      <c r="BC62" s="329"/>
      <c r="BD62" s="329"/>
      <c r="BE62" s="329"/>
      <c r="BF62" s="330"/>
    </row>
    <row r="63" spans="2:58" ht="20.25" customHeight="1" x14ac:dyDescent="0.4">
      <c r="B63" s="193"/>
      <c r="C63" s="194"/>
      <c r="D63" s="194"/>
      <c r="E63" s="194"/>
      <c r="F63" s="194"/>
      <c r="G63" s="337" t="s">
        <v>180</v>
      </c>
      <c r="H63" s="337"/>
      <c r="I63" s="337"/>
      <c r="J63" s="337"/>
      <c r="K63" s="337"/>
      <c r="L63" s="337"/>
      <c r="M63" s="337"/>
      <c r="N63" s="337"/>
      <c r="O63" s="337"/>
      <c r="P63" s="337"/>
      <c r="Q63" s="337"/>
      <c r="R63" s="338"/>
      <c r="S63" s="245">
        <f t="shared" ref="S63:AW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f t="shared" si="2"/>
        <v>14</v>
      </c>
      <c r="AV63" s="246">
        <f t="shared" si="2"/>
        <v>14</v>
      </c>
      <c r="AW63" s="247" t="str">
        <f t="shared" si="2"/>
        <v/>
      </c>
      <c r="AX63" s="339">
        <f>IF(SUMIF($F$22:$F$60, "介護職員", AX22:AX60)=0,"",SUMIF($F$22:$F$60, "介護職員", AX22:AX60))</f>
        <v>420</v>
      </c>
      <c r="AY63" s="340"/>
      <c r="AZ63" s="341">
        <f>IF(AX63="","",IF($BB$3="４週",AX63/4,IF($BB$3="暦月",AX63/(【記載例】通所介護!$BB$8/7),"")))</f>
        <v>98</v>
      </c>
      <c r="BA63" s="342"/>
      <c r="BB63" s="331"/>
      <c r="BC63" s="332"/>
      <c r="BD63" s="332"/>
      <c r="BE63" s="332"/>
      <c r="BF63" s="333"/>
    </row>
    <row r="64" spans="2:58" ht="20.25" customHeight="1" x14ac:dyDescent="0.4">
      <c r="B64" s="193"/>
      <c r="C64" s="194"/>
      <c r="D64" s="194"/>
      <c r="E64" s="194"/>
      <c r="F64" s="194"/>
      <c r="G64" s="337" t="s">
        <v>182</v>
      </c>
      <c r="H64" s="337"/>
      <c r="I64" s="337"/>
      <c r="J64" s="337"/>
      <c r="K64" s="337"/>
      <c r="L64" s="337"/>
      <c r="M64" s="337"/>
      <c r="N64" s="337"/>
      <c r="O64" s="337"/>
      <c r="P64" s="337"/>
      <c r="Q64" s="337"/>
      <c r="R64" s="338"/>
      <c r="S64" s="248">
        <v>20</v>
      </c>
      <c r="T64" s="249">
        <v>19</v>
      </c>
      <c r="U64" s="249">
        <v>20</v>
      </c>
      <c r="V64" s="249">
        <v>19</v>
      </c>
      <c r="W64" s="249">
        <v>18</v>
      </c>
      <c r="X64" s="249">
        <v>19</v>
      </c>
      <c r="Y64" s="250">
        <v>20</v>
      </c>
      <c r="Z64" s="248">
        <v>20</v>
      </c>
      <c r="AA64" s="249">
        <v>19</v>
      </c>
      <c r="AB64" s="249">
        <v>20</v>
      </c>
      <c r="AC64" s="249">
        <v>20</v>
      </c>
      <c r="AD64" s="249">
        <v>18</v>
      </c>
      <c r="AE64" s="249">
        <v>20</v>
      </c>
      <c r="AF64" s="250">
        <v>20</v>
      </c>
      <c r="AG64" s="248">
        <v>20</v>
      </c>
      <c r="AH64" s="249">
        <v>19</v>
      </c>
      <c r="AI64" s="249">
        <v>20</v>
      </c>
      <c r="AJ64" s="249">
        <v>20</v>
      </c>
      <c r="AK64" s="249">
        <v>18</v>
      </c>
      <c r="AL64" s="249">
        <v>20</v>
      </c>
      <c r="AM64" s="250">
        <v>20</v>
      </c>
      <c r="AN64" s="248">
        <v>20</v>
      </c>
      <c r="AO64" s="249">
        <v>19</v>
      </c>
      <c r="AP64" s="249">
        <v>20</v>
      </c>
      <c r="AQ64" s="249">
        <v>20</v>
      </c>
      <c r="AR64" s="249">
        <v>18</v>
      </c>
      <c r="AS64" s="249">
        <v>20</v>
      </c>
      <c r="AT64" s="250">
        <v>20</v>
      </c>
      <c r="AU64" s="248">
        <v>20</v>
      </c>
      <c r="AV64" s="249">
        <v>19</v>
      </c>
      <c r="AW64" s="250"/>
      <c r="AX64" s="343"/>
      <c r="AY64" s="344"/>
      <c r="AZ64" s="344"/>
      <c r="BA64" s="345"/>
      <c r="BB64" s="331"/>
      <c r="BC64" s="332"/>
      <c r="BD64" s="332"/>
      <c r="BE64" s="332"/>
      <c r="BF64" s="333"/>
    </row>
    <row r="65" spans="1:73" ht="20.25" customHeight="1" x14ac:dyDescent="0.4">
      <c r="B65" s="193"/>
      <c r="C65" s="194"/>
      <c r="D65" s="194"/>
      <c r="E65" s="194"/>
      <c r="F65" s="194"/>
      <c r="G65" s="337" t="s">
        <v>183</v>
      </c>
      <c r="H65" s="337"/>
      <c r="I65" s="337"/>
      <c r="J65" s="337"/>
      <c r="K65" s="337"/>
      <c r="L65" s="337"/>
      <c r="M65" s="337"/>
      <c r="N65" s="337"/>
      <c r="O65" s="337"/>
      <c r="P65" s="337"/>
      <c r="Q65" s="337"/>
      <c r="R65" s="338"/>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v>7</v>
      </c>
      <c r="AV65" s="249">
        <v>7</v>
      </c>
      <c r="AW65" s="250"/>
      <c r="AX65" s="346"/>
      <c r="AY65" s="347"/>
      <c r="AZ65" s="347"/>
      <c r="BA65" s="348"/>
      <c r="BB65" s="331"/>
      <c r="BC65" s="332"/>
      <c r="BD65" s="332"/>
      <c r="BE65" s="332"/>
      <c r="BF65" s="333"/>
    </row>
    <row r="66" spans="1:73" ht="20.25" customHeight="1" thickBot="1" x14ac:dyDescent="0.45">
      <c r="B66" s="195"/>
      <c r="C66" s="196"/>
      <c r="D66" s="196"/>
      <c r="E66" s="196"/>
      <c r="F66" s="196"/>
      <c r="G66" s="375" t="s">
        <v>184</v>
      </c>
      <c r="H66" s="375"/>
      <c r="I66" s="375"/>
      <c r="J66" s="375"/>
      <c r="K66" s="375"/>
      <c r="L66" s="375"/>
      <c r="M66" s="375"/>
      <c r="N66" s="375"/>
      <c r="O66" s="375"/>
      <c r="P66" s="375"/>
      <c r="Q66" s="375"/>
      <c r="R66" s="376"/>
      <c r="S66" s="251">
        <f>IF(S65&lt;&gt;"",IF(S64&gt;15,((S64-15)/5+1)*S65,S65),"")</f>
        <v>14</v>
      </c>
      <c r="T66" s="252">
        <f t="shared" ref="T66:AW66" si="3">IF(T65&lt;&gt;"",IF(T64&gt;15,((T64-15)/5+1)*T65,T65),"")</f>
        <v>12.6</v>
      </c>
      <c r="U66" s="252">
        <f t="shared" si="3"/>
        <v>14</v>
      </c>
      <c r="V66" s="252">
        <f t="shared" si="3"/>
        <v>12.6</v>
      </c>
      <c r="W66" s="252">
        <f t="shared" si="3"/>
        <v>11.200000000000001</v>
      </c>
      <c r="X66" s="252">
        <f t="shared" si="3"/>
        <v>12.6</v>
      </c>
      <c r="Y66" s="253">
        <f t="shared" si="3"/>
        <v>14</v>
      </c>
      <c r="Z66" s="251">
        <f t="shared" si="3"/>
        <v>14</v>
      </c>
      <c r="AA66" s="252">
        <f t="shared" si="3"/>
        <v>12.6</v>
      </c>
      <c r="AB66" s="252">
        <f t="shared" si="3"/>
        <v>14</v>
      </c>
      <c r="AC66" s="252">
        <f t="shared" si="3"/>
        <v>14</v>
      </c>
      <c r="AD66" s="252">
        <f t="shared" si="3"/>
        <v>11.200000000000001</v>
      </c>
      <c r="AE66" s="252">
        <f t="shared" si="3"/>
        <v>14</v>
      </c>
      <c r="AF66" s="253">
        <f t="shared" si="3"/>
        <v>14</v>
      </c>
      <c r="AG66" s="251">
        <f t="shared" si="3"/>
        <v>14</v>
      </c>
      <c r="AH66" s="252">
        <f t="shared" si="3"/>
        <v>12.6</v>
      </c>
      <c r="AI66" s="252">
        <f t="shared" si="3"/>
        <v>14</v>
      </c>
      <c r="AJ66" s="252">
        <f t="shared" si="3"/>
        <v>14</v>
      </c>
      <c r="AK66" s="252">
        <f t="shared" si="3"/>
        <v>11.200000000000001</v>
      </c>
      <c r="AL66" s="252">
        <f t="shared" si="3"/>
        <v>14</v>
      </c>
      <c r="AM66" s="253">
        <f t="shared" si="3"/>
        <v>14</v>
      </c>
      <c r="AN66" s="251">
        <f t="shared" si="3"/>
        <v>14</v>
      </c>
      <c r="AO66" s="252">
        <f t="shared" si="3"/>
        <v>12.6</v>
      </c>
      <c r="AP66" s="252">
        <f t="shared" si="3"/>
        <v>14</v>
      </c>
      <c r="AQ66" s="252">
        <f t="shared" si="3"/>
        <v>14</v>
      </c>
      <c r="AR66" s="252">
        <f t="shared" si="3"/>
        <v>11.200000000000001</v>
      </c>
      <c r="AS66" s="252">
        <f t="shared" si="3"/>
        <v>14</v>
      </c>
      <c r="AT66" s="253">
        <f t="shared" si="3"/>
        <v>14</v>
      </c>
      <c r="AU66" s="245">
        <f t="shared" si="3"/>
        <v>14</v>
      </c>
      <c r="AV66" s="246">
        <f t="shared" si="3"/>
        <v>12.6</v>
      </c>
      <c r="AW66" s="247" t="str">
        <f t="shared" si="3"/>
        <v/>
      </c>
      <c r="AX66" s="346"/>
      <c r="AY66" s="347"/>
      <c r="AZ66" s="347"/>
      <c r="BA66" s="348"/>
      <c r="BB66" s="331"/>
      <c r="BC66" s="332"/>
      <c r="BD66" s="332"/>
      <c r="BE66" s="332"/>
      <c r="BF66" s="333"/>
    </row>
    <row r="67" spans="1:73" ht="18.75" customHeight="1" x14ac:dyDescent="0.4">
      <c r="B67" s="377" t="s">
        <v>185</v>
      </c>
      <c r="C67" s="378"/>
      <c r="D67" s="378"/>
      <c r="E67" s="378"/>
      <c r="F67" s="378"/>
      <c r="G67" s="378"/>
      <c r="H67" s="378"/>
      <c r="I67" s="378"/>
      <c r="J67" s="378"/>
      <c r="K67" s="379"/>
      <c r="L67" s="383" t="s">
        <v>60</v>
      </c>
      <c r="M67" s="383"/>
      <c r="N67" s="383"/>
      <c r="O67" s="383"/>
      <c r="P67" s="383"/>
      <c r="Q67" s="383"/>
      <c r="R67" s="384"/>
      <c r="S67" s="254">
        <f>IF($L67="","",IF(COUNTIFS($F$22:$F$60,$L67,S$22:S$60,"&gt;0")=0,"",COUNTIFS($F$22:$F$60,$L67,S$22:S$60,"&gt;0")))</f>
        <v>1</v>
      </c>
      <c r="T67" s="255">
        <f t="shared" ref="T67:AW71" si="4">IF($L67="","",IF(COUNTIFS($F$22:$F$60,$L67,T$22:T$60,"&gt;0")=0,"",COUNTIFS($F$22:$F$60,$L67,T$22:T$60,"&gt;0")))</f>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si="4"/>
        <v>1</v>
      </c>
      <c r="AD67" s="255">
        <f t="shared" si="4"/>
        <v>1</v>
      </c>
      <c r="AE67" s="255">
        <f t="shared" si="4"/>
        <v>1</v>
      </c>
      <c r="AF67" s="256">
        <f t="shared" si="4"/>
        <v>1</v>
      </c>
      <c r="AG67" s="255">
        <f t="shared" si="4"/>
        <v>1</v>
      </c>
      <c r="AH67" s="255">
        <f t="shared" si="4"/>
        <v>1</v>
      </c>
      <c r="AI67" s="255">
        <f t="shared" si="4"/>
        <v>1</v>
      </c>
      <c r="AJ67" s="255">
        <f t="shared" si="4"/>
        <v>1</v>
      </c>
      <c r="AK67" s="255">
        <f t="shared" si="4"/>
        <v>1</v>
      </c>
      <c r="AL67" s="255">
        <f t="shared" si="4"/>
        <v>1</v>
      </c>
      <c r="AM67" s="256">
        <f t="shared" si="4"/>
        <v>1</v>
      </c>
      <c r="AN67" s="255">
        <f t="shared" si="4"/>
        <v>1</v>
      </c>
      <c r="AO67" s="255">
        <f t="shared" si="4"/>
        <v>1</v>
      </c>
      <c r="AP67" s="255">
        <f t="shared" si="4"/>
        <v>1</v>
      </c>
      <c r="AQ67" s="255">
        <f t="shared" si="4"/>
        <v>1</v>
      </c>
      <c r="AR67" s="255">
        <f t="shared" si="4"/>
        <v>1</v>
      </c>
      <c r="AS67" s="255">
        <f t="shared" si="4"/>
        <v>1</v>
      </c>
      <c r="AT67" s="256">
        <f t="shared" si="4"/>
        <v>1</v>
      </c>
      <c r="AU67" s="255">
        <f t="shared" si="4"/>
        <v>1</v>
      </c>
      <c r="AV67" s="255">
        <f t="shared" si="4"/>
        <v>1</v>
      </c>
      <c r="AW67" s="256" t="str">
        <f t="shared" si="4"/>
        <v/>
      </c>
      <c r="AX67" s="346"/>
      <c r="AY67" s="347"/>
      <c r="AZ67" s="347"/>
      <c r="BA67" s="348"/>
      <c r="BB67" s="331"/>
      <c r="BC67" s="332"/>
      <c r="BD67" s="332"/>
      <c r="BE67" s="332"/>
      <c r="BF67" s="333"/>
    </row>
    <row r="68" spans="1:73" ht="18.75" customHeight="1" x14ac:dyDescent="0.4">
      <c r="B68" s="377"/>
      <c r="C68" s="378"/>
      <c r="D68" s="378"/>
      <c r="E68" s="378"/>
      <c r="F68" s="378"/>
      <c r="G68" s="378"/>
      <c r="H68" s="378"/>
      <c r="I68" s="378"/>
      <c r="J68" s="378"/>
      <c r="K68" s="379"/>
      <c r="L68" s="385" t="s">
        <v>5</v>
      </c>
      <c r="M68" s="385"/>
      <c r="N68" s="385"/>
      <c r="O68" s="385"/>
      <c r="P68" s="385"/>
      <c r="Q68" s="385"/>
      <c r="R68" s="386"/>
      <c r="S68" s="245">
        <f t="shared" ref="S68:AH71" si="5">IF($L68="","",IF(COUNTIFS($F$22:$F$60,$L68,S$22:S$60,"&gt;0")=0,"",COUNTIFS($F$22:$F$60,$L68,S$22:S$60,"&gt;0")))</f>
        <v>1</v>
      </c>
      <c r="T68" s="246">
        <f>IF($L68="","",IF(COUNTIFS($F$22:$F$60,$L68,T$22:T$60,"&gt;0")=0,"",COUNTIFS($F$22:$F$60,$L68,T$22:T$60,"&gt;0")))</f>
        <v>1</v>
      </c>
      <c r="U68" s="246">
        <f t="shared" si="5"/>
        <v>1</v>
      </c>
      <c r="V68" s="246">
        <f t="shared" si="5"/>
        <v>1</v>
      </c>
      <c r="W68" s="246">
        <f t="shared" si="5"/>
        <v>1</v>
      </c>
      <c r="X68" s="246">
        <f t="shared" si="5"/>
        <v>1</v>
      </c>
      <c r="Y68" s="247">
        <f t="shared" si="5"/>
        <v>1</v>
      </c>
      <c r="Z68" s="258">
        <f t="shared" si="5"/>
        <v>1</v>
      </c>
      <c r="AA68" s="246">
        <f t="shared" si="5"/>
        <v>1</v>
      </c>
      <c r="AB68" s="246">
        <f t="shared" si="5"/>
        <v>1</v>
      </c>
      <c r="AC68" s="246">
        <f t="shared" si="5"/>
        <v>1</v>
      </c>
      <c r="AD68" s="246">
        <f t="shared" si="5"/>
        <v>1</v>
      </c>
      <c r="AE68" s="246">
        <f t="shared" si="5"/>
        <v>1</v>
      </c>
      <c r="AF68" s="247">
        <f t="shared" si="5"/>
        <v>1</v>
      </c>
      <c r="AG68" s="246">
        <f t="shared" si="5"/>
        <v>1</v>
      </c>
      <c r="AH68" s="246">
        <f t="shared" si="5"/>
        <v>1</v>
      </c>
      <c r="AI68" s="246">
        <f t="shared" si="4"/>
        <v>1</v>
      </c>
      <c r="AJ68" s="246">
        <f t="shared" si="4"/>
        <v>1</v>
      </c>
      <c r="AK68" s="246">
        <f t="shared" si="4"/>
        <v>1</v>
      </c>
      <c r="AL68" s="246">
        <f t="shared" si="4"/>
        <v>1</v>
      </c>
      <c r="AM68" s="247">
        <f t="shared" si="4"/>
        <v>1</v>
      </c>
      <c r="AN68" s="246">
        <f t="shared" si="4"/>
        <v>1</v>
      </c>
      <c r="AO68" s="246">
        <f t="shared" si="4"/>
        <v>1</v>
      </c>
      <c r="AP68" s="246">
        <f t="shared" si="4"/>
        <v>1</v>
      </c>
      <c r="AQ68" s="246">
        <f t="shared" si="4"/>
        <v>1</v>
      </c>
      <c r="AR68" s="246">
        <f t="shared" si="4"/>
        <v>1</v>
      </c>
      <c r="AS68" s="246">
        <f t="shared" si="4"/>
        <v>1</v>
      </c>
      <c r="AT68" s="247">
        <f t="shared" si="4"/>
        <v>1</v>
      </c>
      <c r="AU68" s="246">
        <f t="shared" si="4"/>
        <v>1</v>
      </c>
      <c r="AV68" s="246">
        <f t="shared" si="4"/>
        <v>1</v>
      </c>
      <c r="AW68" s="247" t="str">
        <f t="shared" si="4"/>
        <v/>
      </c>
      <c r="AX68" s="346"/>
      <c r="AY68" s="347"/>
      <c r="AZ68" s="347"/>
      <c r="BA68" s="348"/>
      <c r="BB68" s="331"/>
      <c r="BC68" s="332"/>
      <c r="BD68" s="332"/>
      <c r="BE68" s="332"/>
      <c r="BF68" s="333"/>
    </row>
    <row r="69" spans="1:73" ht="18.75" customHeight="1" x14ac:dyDescent="0.4">
      <c r="B69" s="377"/>
      <c r="C69" s="378"/>
      <c r="D69" s="378"/>
      <c r="E69" s="378"/>
      <c r="F69" s="378"/>
      <c r="G69" s="378"/>
      <c r="H69" s="378"/>
      <c r="I69" s="378"/>
      <c r="J69" s="378"/>
      <c r="K69" s="379"/>
      <c r="L69" s="385" t="s">
        <v>61</v>
      </c>
      <c r="M69" s="385"/>
      <c r="N69" s="385"/>
      <c r="O69" s="385"/>
      <c r="P69" s="385"/>
      <c r="Q69" s="385"/>
      <c r="R69" s="386"/>
      <c r="S69" s="245">
        <f t="shared" si="5"/>
        <v>2</v>
      </c>
      <c r="T69" s="246">
        <f t="shared" si="4"/>
        <v>2</v>
      </c>
      <c r="U69" s="246">
        <f t="shared" si="4"/>
        <v>2</v>
      </c>
      <c r="V69" s="246">
        <f t="shared" si="4"/>
        <v>2</v>
      </c>
      <c r="W69" s="246">
        <f t="shared" si="4"/>
        <v>2</v>
      </c>
      <c r="X69" s="246">
        <f>IF($L69="","",IF(COUNTIFS($F$22:$F$60,$L69,X$22:X$60,"&gt;0")=0,"",COUNTIFS($F$22:$F$60,$L69,X$22:X$60,"&gt;0")))</f>
        <v>2</v>
      </c>
      <c r="Y69" s="247">
        <f t="shared" si="4"/>
        <v>2</v>
      </c>
      <c r="Z69" s="258">
        <f t="shared" si="4"/>
        <v>2</v>
      </c>
      <c r="AA69" s="246">
        <f t="shared" si="4"/>
        <v>2</v>
      </c>
      <c r="AB69" s="246">
        <f t="shared" si="4"/>
        <v>2</v>
      </c>
      <c r="AC69" s="246">
        <f t="shared" si="4"/>
        <v>2</v>
      </c>
      <c r="AD69" s="246">
        <f t="shared" si="4"/>
        <v>2</v>
      </c>
      <c r="AE69" s="246">
        <f t="shared" si="4"/>
        <v>2</v>
      </c>
      <c r="AF69" s="247">
        <f t="shared" si="4"/>
        <v>2</v>
      </c>
      <c r="AG69" s="246">
        <f t="shared" si="4"/>
        <v>2</v>
      </c>
      <c r="AH69" s="246">
        <f t="shared" si="4"/>
        <v>2</v>
      </c>
      <c r="AI69" s="246">
        <f t="shared" si="4"/>
        <v>2</v>
      </c>
      <c r="AJ69" s="246">
        <f t="shared" si="4"/>
        <v>2</v>
      </c>
      <c r="AK69" s="246">
        <f t="shared" si="4"/>
        <v>2</v>
      </c>
      <c r="AL69" s="246">
        <f t="shared" si="4"/>
        <v>2</v>
      </c>
      <c r="AM69" s="247">
        <f t="shared" si="4"/>
        <v>2</v>
      </c>
      <c r="AN69" s="246">
        <f t="shared" si="4"/>
        <v>2</v>
      </c>
      <c r="AO69" s="246">
        <f t="shared" si="4"/>
        <v>2</v>
      </c>
      <c r="AP69" s="246">
        <f t="shared" si="4"/>
        <v>2</v>
      </c>
      <c r="AQ69" s="246">
        <f t="shared" si="4"/>
        <v>2</v>
      </c>
      <c r="AR69" s="246">
        <f t="shared" si="4"/>
        <v>2</v>
      </c>
      <c r="AS69" s="246">
        <f t="shared" si="4"/>
        <v>2</v>
      </c>
      <c r="AT69" s="247">
        <f t="shared" si="4"/>
        <v>2</v>
      </c>
      <c r="AU69" s="246">
        <f t="shared" si="4"/>
        <v>2</v>
      </c>
      <c r="AV69" s="246">
        <f t="shared" si="4"/>
        <v>2</v>
      </c>
      <c r="AW69" s="247" t="str">
        <f t="shared" si="4"/>
        <v/>
      </c>
      <c r="AX69" s="346"/>
      <c r="AY69" s="347"/>
      <c r="AZ69" s="347"/>
      <c r="BA69" s="348"/>
      <c r="BB69" s="331"/>
      <c r="BC69" s="332"/>
      <c r="BD69" s="332"/>
      <c r="BE69" s="332"/>
      <c r="BF69" s="333"/>
    </row>
    <row r="70" spans="1:73" ht="18.75" customHeight="1" x14ac:dyDescent="0.4">
      <c r="B70" s="377"/>
      <c r="C70" s="378"/>
      <c r="D70" s="378"/>
      <c r="E70" s="378"/>
      <c r="F70" s="378"/>
      <c r="G70" s="378"/>
      <c r="H70" s="378"/>
      <c r="I70" s="378"/>
      <c r="J70" s="378"/>
      <c r="K70" s="379"/>
      <c r="L70" s="385" t="s">
        <v>62</v>
      </c>
      <c r="M70" s="385"/>
      <c r="N70" s="385"/>
      <c r="O70" s="385"/>
      <c r="P70" s="385"/>
      <c r="Q70" s="385"/>
      <c r="R70" s="386"/>
      <c r="S70" s="245">
        <f t="shared" si="5"/>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4"/>
        <v>1</v>
      </c>
      <c r="AD70" s="246">
        <f t="shared" si="4"/>
        <v>1</v>
      </c>
      <c r="AE70" s="246">
        <f t="shared" si="4"/>
        <v>1</v>
      </c>
      <c r="AF70" s="247">
        <f t="shared" si="4"/>
        <v>1</v>
      </c>
      <c r="AG70" s="246">
        <f t="shared" si="4"/>
        <v>1</v>
      </c>
      <c r="AH70" s="246">
        <f t="shared" si="4"/>
        <v>1</v>
      </c>
      <c r="AI70" s="246">
        <f t="shared" si="4"/>
        <v>1</v>
      </c>
      <c r="AJ70" s="246">
        <f t="shared" si="4"/>
        <v>1</v>
      </c>
      <c r="AK70" s="246">
        <f t="shared" si="4"/>
        <v>1</v>
      </c>
      <c r="AL70" s="246">
        <f t="shared" si="4"/>
        <v>1</v>
      </c>
      <c r="AM70" s="247">
        <f t="shared" si="4"/>
        <v>1</v>
      </c>
      <c r="AN70" s="246">
        <f t="shared" si="4"/>
        <v>1</v>
      </c>
      <c r="AO70" s="246">
        <f t="shared" si="4"/>
        <v>1</v>
      </c>
      <c r="AP70" s="246">
        <f t="shared" si="4"/>
        <v>1</v>
      </c>
      <c r="AQ70" s="246">
        <f t="shared" si="4"/>
        <v>1</v>
      </c>
      <c r="AR70" s="246">
        <f t="shared" si="4"/>
        <v>1</v>
      </c>
      <c r="AS70" s="246">
        <f t="shared" si="4"/>
        <v>1</v>
      </c>
      <c r="AT70" s="247">
        <f t="shared" si="4"/>
        <v>1</v>
      </c>
      <c r="AU70" s="246">
        <f t="shared" si="4"/>
        <v>1</v>
      </c>
      <c r="AV70" s="246">
        <f t="shared" si="4"/>
        <v>1</v>
      </c>
      <c r="AW70" s="247" t="str">
        <f t="shared" si="4"/>
        <v/>
      </c>
      <c r="AX70" s="346"/>
      <c r="AY70" s="347"/>
      <c r="AZ70" s="347"/>
      <c r="BA70" s="348"/>
      <c r="BB70" s="331"/>
      <c r="BC70" s="332"/>
      <c r="BD70" s="332"/>
      <c r="BE70" s="332"/>
      <c r="BF70" s="333"/>
    </row>
    <row r="71" spans="1:73" ht="18.75" customHeight="1" thickBot="1" x14ac:dyDescent="0.45">
      <c r="B71" s="380"/>
      <c r="C71" s="381"/>
      <c r="D71" s="381"/>
      <c r="E71" s="381"/>
      <c r="F71" s="381"/>
      <c r="G71" s="381"/>
      <c r="H71" s="381"/>
      <c r="I71" s="381"/>
      <c r="J71" s="381"/>
      <c r="K71" s="382"/>
      <c r="L71" s="387"/>
      <c r="M71" s="387"/>
      <c r="N71" s="387"/>
      <c r="O71" s="387"/>
      <c r="P71" s="387"/>
      <c r="Q71" s="387"/>
      <c r="R71" s="388"/>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349"/>
      <c r="AY71" s="350"/>
      <c r="AZ71" s="350"/>
      <c r="BA71" s="351"/>
      <c r="BB71" s="334"/>
      <c r="BC71" s="335"/>
      <c r="BD71" s="335"/>
      <c r="BE71" s="335"/>
      <c r="BF71" s="336"/>
    </row>
    <row r="72" spans="1:73" ht="13.5" customHeight="1" x14ac:dyDescent="0.4">
      <c r="C72" s="197"/>
      <c r="D72" s="197"/>
      <c r="E72" s="197"/>
      <c r="F72" s="197"/>
      <c r="G72" s="198"/>
      <c r="H72" s="199"/>
      <c r="AF72" s="171"/>
    </row>
    <row r="73" spans="1:73" ht="11.45" customHeight="1" x14ac:dyDescent="0.4">
      <c r="A73" s="200"/>
      <c r="B73" s="200"/>
      <c r="C73" s="200"/>
      <c r="D73" s="200"/>
      <c r="E73" s="200"/>
      <c r="F73" s="200"/>
      <c r="G73" s="200"/>
      <c r="H73" s="201"/>
      <c r="I73" s="201"/>
      <c r="J73" s="201"/>
      <c r="K73" s="201"/>
      <c r="L73" s="201"/>
      <c r="M73" s="201"/>
      <c r="N73" s="201"/>
      <c r="O73" s="201"/>
      <c r="P73" s="201"/>
      <c r="Q73" s="201"/>
      <c r="R73" s="201"/>
      <c r="S73" s="201"/>
      <c r="T73" s="201"/>
      <c r="U73" s="201"/>
      <c r="V73" s="201"/>
      <c r="W73" s="201"/>
      <c r="X73" s="201"/>
      <c r="Y73" s="201"/>
      <c r="Z73" s="201"/>
      <c r="AA73" s="201"/>
      <c r="AB73" s="201"/>
      <c r="AC73" s="201"/>
      <c r="AD73" s="201"/>
      <c r="AE73" s="201"/>
      <c r="AF73" s="201"/>
      <c r="AG73" s="201"/>
      <c r="AH73" s="201"/>
      <c r="AI73" s="201"/>
      <c r="AJ73" s="201"/>
      <c r="AK73" s="201"/>
      <c r="AL73" s="201"/>
      <c r="AM73" s="201"/>
      <c r="AN73" s="201"/>
      <c r="AO73" s="201"/>
      <c r="AP73" s="201"/>
      <c r="AQ73" s="201"/>
      <c r="AR73" s="202"/>
      <c r="AS73" s="202"/>
      <c r="AT73" s="202"/>
      <c r="AU73" s="202"/>
      <c r="AV73" s="202"/>
      <c r="AW73" s="202"/>
      <c r="AX73" s="202"/>
      <c r="AY73" s="202"/>
      <c r="AZ73" s="202"/>
      <c r="BA73" s="202"/>
    </row>
    <row r="74" spans="1:73" ht="20.25" customHeight="1" x14ac:dyDescent="0.2">
      <c r="A74" s="203"/>
      <c r="B74" s="203"/>
      <c r="C74" s="200"/>
      <c r="D74" s="200"/>
      <c r="E74" s="200"/>
      <c r="F74" s="200"/>
      <c r="G74" s="203"/>
      <c r="H74" s="203"/>
      <c r="I74" s="203"/>
      <c r="J74" s="203"/>
      <c r="K74" s="203"/>
      <c r="L74" s="203"/>
      <c r="M74" s="203"/>
      <c r="N74" s="203"/>
      <c r="O74" s="203"/>
      <c r="P74" s="203"/>
      <c r="Q74" s="203"/>
      <c r="R74" s="203"/>
      <c r="S74" s="203"/>
      <c r="T74" s="203"/>
      <c r="U74" s="203"/>
      <c r="V74" s="203"/>
      <c r="W74" s="203"/>
      <c r="X74" s="203"/>
      <c r="Y74" s="203"/>
      <c r="Z74" s="203"/>
      <c r="AA74" s="203"/>
      <c r="AB74" s="203"/>
      <c r="AC74" s="203"/>
      <c r="AD74" s="203"/>
      <c r="AE74" s="203"/>
      <c r="AF74" s="203"/>
      <c r="AG74" s="203"/>
      <c r="AH74" s="203"/>
      <c r="AI74" s="203"/>
      <c r="AJ74" s="203"/>
      <c r="AK74" s="203"/>
      <c r="AL74" s="203"/>
      <c r="AM74" s="203"/>
      <c r="AN74" s="203"/>
      <c r="AO74" s="203"/>
      <c r="AP74" s="203"/>
      <c r="AQ74" s="203"/>
      <c r="AR74" s="204"/>
      <c r="AS74" s="204"/>
      <c r="AT74" s="204"/>
      <c r="AU74" s="204"/>
      <c r="AV74" s="204"/>
      <c r="BN74" s="205"/>
      <c r="BO74" s="206"/>
      <c r="BP74" s="205"/>
      <c r="BQ74" s="205"/>
      <c r="BR74" s="205"/>
      <c r="BS74" s="207"/>
      <c r="BT74" s="208"/>
      <c r="BU74" s="208"/>
    </row>
    <row r="75" spans="1:73" ht="20.25" customHeight="1" x14ac:dyDescent="0.4">
      <c r="A75" s="200"/>
      <c r="B75" s="200"/>
      <c r="C75" s="209"/>
      <c r="D75" s="209"/>
      <c r="E75" s="209"/>
      <c r="F75" s="209"/>
      <c r="G75" s="209"/>
      <c r="H75" s="210"/>
      <c r="I75" s="210"/>
      <c r="J75" s="200"/>
      <c r="K75" s="200"/>
      <c r="L75" s="200"/>
      <c r="M75" s="200"/>
      <c r="N75" s="200"/>
      <c r="O75" s="200"/>
      <c r="P75" s="200"/>
      <c r="Q75" s="200"/>
      <c r="R75" s="200"/>
      <c r="S75" s="200"/>
      <c r="T75" s="200"/>
      <c r="U75" s="200"/>
      <c r="V75" s="200"/>
      <c r="W75" s="200"/>
      <c r="X75" s="200"/>
      <c r="Y75" s="200"/>
      <c r="Z75" s="200"/>
      <c r="AA75" s="200"/>
      <c r="AB75" s="200"/>
      <c r="AC75" s="200"/>
      <c r="AD75" s="200"/>
      <c r="AE75" s="200"/>
      <c r="AF75" s="200"/>
      <c r="AG75" s="200"/>
      <c r="AH75" s="200"/>
      <c r="AI75" s="200"/>
      <c r="AJ75" s="200"/>
      <c r="AK75" s="200"/>
      <c r="AL75" s="200"/>
      <c r="AM75" s="200"/>
      <c r="AN75" s="200"/>
      <c r="AO75" s="200"/>
      <c r="AP75" s="200"/>
      <c r="AQ75" s="200"/>
    </row>
    <row r="76" spans="1:73" ht="20.25" customHeight="1" x14ac:dyDescent="0.4">
      <c r="A76" s="200"/>
      <c r="B76" s="200"/>
      <c r="C76" s="209"/>
      <c r="D76" s="209"/>
      <c r="E76" s="209"/>
      <c r="F76" s="209"/>
      <c r="G76" s="209"/>
      <c r="H76" s="210"/>
      <c r="I76" s="210"/>
      <c r="J76" s="200"/>
      <c r="K76" s="200"/>
      <c r="L76" s="200"/>
      <c r="M76" s="200"/>
      <c r="N76" s="200"/>
      <c r="O76" s="200"/>
      <c r="P76" s="200"/>
      <c r="Q76" s="200"/>
      <c r="R76" s="200"/>
      <c r="S76" s="200"/>
      <c r="T76" s="200"/>
      <c r="U76" s="200"/>
      <c r="V76" s="200"/>
      <c r="W76" s="200"/>
      <c r="X76" s="200"/>
      <c r="Y76" s="200"/>
      <c r="Z76" s="200"/>
      <c r="AA76" s="200"/>
      <c r="AB76" s="200"/>
      <c r="AC76" s="200"/>
      <c r="AD76" s="200"/>
      <c r="AE76" s="200"/>
      <c r="AF76" s="200"/>
      <c r="AG76" s="200"/>
      <c r="AH76" s="200"/>
      <c r="AI76" s="200"/>
      <c r="AJ76" s="200"/>
      <c r="AK76" s="200"/>
      <c r="AL76" s="200"/>
      <c r="AM76" s="200"/>
      <c r="AN76" s="200"/>
      <c r="AO76" s="200"/>
      <c r="AP76" s="200"/>
      <c r="AQ76" s="200"/>
    </row>
    <row r="77" spans="1:73" ht="20.25" customHeight="1" x14ac:dyDescent="0.4">
      <c r="A77" s="200"/>
      <c r="B77" s="200"/>
      <c r="C77" s="210"/>
      <c r="D77" s="210"/>
      <c r="E77" s="210"/>
      <c r="F77" s="210"/>
      <c r="G77" s="210"/>
      <c r="H77" s="200"/>
      <c r="I77" s="200"/>
      <c r="J77" s="200"/>
      <c r="K77" s="200"/>
      <c r="L77" s="200"/>
      <c r="M77" s="200"/>
      <c r="N77" s="200"/>
      <c r="O77" s="200"/>
      <c r="P77" s="200"/>
      <c r="Q77" s="200"/>
      <c r="R77" s="200"/>
      <c r="S77" s="200"/>
      <c r="T77" s="200"/>
      <c r="U77" s="200"/>
      <c r="V77" s="200"/>
      <c r="W77" s="200"/>
      <c r="X77" s="200"/>
      <c r="Y77" s="200"/>
      <c r="Z77" s="200"/>
      <c r="AA77" s="200"/>
      <c r="AB77" s="200"/>
      <c r="AC77" s="200"/>
      <c r="AD77" s="200"/>
      <c r="AE77" s="200"/>
      <c r="AF77" s="200"/>
      <c r="AG77" s="200"/>
      <c r="AH77" s="200"/>
      <c r="AI77" s="200"/>
      <c r="AJ77" s="200"/>
      <c r="AK77" s="200"/>
      <c r="AL77" s="200"/>
      <c r="AM77" s="200"/>
      <c r="AN77" s="200"/>
      <c r="AO77" s="200"/>
      <c r="AP77" s="200"/>
      <c r="AQ77" s="200"/>
    </row>
    <row r="78" spans="1:73" ht="20.25" customHeight="1" x14ac:dyDescent="0.4">
      <c r="A78" s="200"/>
      <c r="B78" s="200"/>
      <c r="C78" s="210"/>
      <c r="D78" s="210"/>
      <c r="E78" s="210"/>
      <c r="F78" s="210"/>
      <c r="G78" s="210"/>
      <c r="H78" s="200"/>
      <c r="I78" s="200"/>
      <c r="J78" s="200"/>
      <c r="K78" s="200"/>
      <c r="L78" s="200"/>
      <c r="M78" s="200"/>
      <c r="N78" s="200"/>
      <c r="O78" s="200"/>
      <c r="P78" s="200"/>
      <c r="Q78" s="200"/>
      <c r="R78" s="200"/>
      <c r="S78" s="200"/>
      <c r="T78" s="200"/>
      <c r="U78" s="200"/>
      <c r="V78" s="200"/>
      <c r="W78" s="200"/>
      <c r="X78" s="200"/>
      <c r="Y78" s="200"/>
      <c r="Z78" s="200"/>
      <c r="AA78" s="200"/>
      <c r="AB78" s="200"/>
      <c r="AC78" s="200"/>
      <c r="AD78" s="200"/>
      <c r="AE78" s="200"/>
      <c r="AF78" s="200"/>
      <c r="AG78" s="200"/>
      <c r="AH78" s="200"/>
      <c r="AI78" s="200"/>
      <c r="AJ78" s="200"/>
      <c r="AK78" s="200"/>
      <c r="AL78" s="200"/>
      <c r="AM78" s="200"/>
      <c r="AN78" s="200"/>
      <c r="AO78" s="200"/>
      <c r="AP78" s="200"/>
      <c r="AQ78" s="200"/>
    </row>
    <row r="79" spans="1:73" ht="20.25" customHeight="1" x14ac:dyDescent="0.4">
      <c r="A79" s="200"/>
      <c r="B79" s="200"/>
      <c r="C79" s="210"/>
      <c r="D79" s="210"/>
      <c r="E79" s="210"/>
      <c r="F79" s="210"/>
      <c r="G79" s="210"/>
      <c r="H79" s="200"/>
      <c r="I79" s="200"/>
      <c r="J79" s="200"/>
      <c r="K79" s="200"/>
      <c r="L79" s="200"/>
      <c r="M79" s="200"/>
      <c r="N79" s="200"/>
      <c r="O79" s="200"/>
      <c r="P79" s="200"/>
      <c r="Q79" s="200"/>
      <c r="R79" s="200"/>
      <c r="S79" s="200"/>
      <c r="T79" s="200"/>
      <c r="U79" s="200"/>
      <c r="V79" s="200"/>
      <c r="W79" s="200"/>
      <c r="X79" s="200"/>
      <c r="Y79" s="200"/>
      <c r="Z79" s="200"/>
      <c r="AA79" s="200"/>
      <c r="AB79" s="200"/>
      <c r="AC79" s="200"/>
      <c r="AD79" s="200"/>
      <c r="AE79" s="200"/>
      <c r="AF79" s="200"/>
      <c r="AG79" s="200"/>
      <c r="AH79" s="200"/>
      <c r="AI79" s="200"/>
      <c r="AJ79" s="200"/>
      <c r="AK79" s="200"/>
      <c r="AL79" s="200"/>
      <c r="AM79" s="200"/>
      <c r="AN79" s="200"/>
      <c r="AO79" s="200"/>
      <c r="AP79" s="200"/>
      <c r="AQ79" s="200"/>
    </row>
    <row r="80" spans="1:73" ht="20.25" customHeight="1" x14ac:dyDescent="0.4">
      <c r="C80" s="171"/>
      <c r="D80" s="171"/>
      <c r="E80" s="171"/>
      <c r="F80" s="171"/>
      <c r="G80" s="171"/>
    </row>
  </sheetData>
  <sheetProtection insertColumns="0" deleteRows="0"/>
  <mergeCells count="243">
    <mergeCell ref="BB4:BE4"/>
    <mergeCell ref="AX6:AY6"/>
    <mergeCell ref="BB6:BC6"/>
    <mergeCell ref="BB8:BC8"/>
    <mergeCell ref="BB10:BD10"/>
    <mergeCell ref="AO12:AQ12"/>
    <mergeCell ref="BB12:BD12"/>
    <mergeCell ref="AP1:BE1"/>
    <mergeCell ref="Z2:AA2"/>
    <mergeCell ref="AC2:AD2"/>
    <mergeCell ref="AG2:AH2"/>
    <mergeCell ref="AP2:BE2"/>
    <mergeCell ref="BB3:BE3"/>
    <mergeCell ref="AU14:AW14"/>
    <mergeCell ref="AY14:BA14"/>
    <mergeCell ref="BC14:BD14"/>
    <mergeCell ref="B17:B21"/>
    <mergeCell ref="C17:E21"/>
    <mergeCell ref="G17:G21"/>
    <mergeCell ref="H17:K21"/>
    <mergeCell ref="L17:O21"/>
    <mergeCell ref="P17:R21"/>
    <mergeCell ref="S17:AW17"/>
    <mergeCell ref="B22:B24"/>
    <mergeCell ref="C22:E24"/>
    <mergeCell ref="G22:G24"/>
    <mergeCell ref="H22:K24"/>
    <mergeCell ref="L22:O24"/>
    <mergeCell ref="P22:R22"/>
    <mergeCell ref="AX17:AY21"/>
    <mergeCell ref="AZ17:BA21"/>
    <mergeCell ref="BB17:BF21"/>
    <mergeCell ref="S18:Y18"/>
    <mergeCell ref="Z18:AF18"/>
    <mergeCell ref="AG18:AM18"/>
    <mergeCell ref="AN18:AT18"/>
    <mergeCell ref="AU18:AW18"/>
    <mergeCell ref="AX22:AY22"/>
    <mergeCell ref="AZ22:BA22"/>
    <mergeCell ref="BB22:BF24"/>
    <mergeCell ref="P23:R23"/>
    <mergeCell ref="AX23:AY23"/>
    <mergeCell ref="AZ23:BA23"/>
    <mergeCell ref="P24:R24"/>
    <mergeCell ref="AX24:AY24"/>
    <mergeCell ref="AZ24:BA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s>
  <phoneticPr fontId="2"/>
  <conditionalFormatting sqref="S24 S62:BA71">
    <cfRule type="expression" dxfId="2649" priority="274">
      <formula>INDIRECT(ADDRESS(ROW(),COLUMN()))=TRUNC(INDIRECT(ADDRESS(ROW(),COLUMN())))</formula>
    </cfRule>
  </conditionalFormatting>
  <conditionalFormatting sqref="S23">
    <cfRule type="expression" dxfId="2648" priority="273">
      <formula>INDIRECT(ADDRESS(ROW(),COLUMN()))=TRUNC(INDIRECT(ADDRESS(ROW(),COLUMN())))</formula>
    </cfRule>
  </conditionalFormatting>
  <conditionalFormatting sqref="T24:Y24">
    <cfRule type="expression" dxfId="2647" priority="272">
      <formula>INDIRECT(ADDRESS(ROW(),COLUMN()))=TRUNC(INDIRECT(ADDRESS(ROW(),COLUMN())))</formula>
    </cfRule>
  </conditionalFormatting>
  <conditionalFormatting sqref="T23:Y23">
    <cfRule type="expression" dxfId="2646" priority="271">
      <formula>INDIRECT(ADDRESS(ROW(),COLUMN()))=TRUNC(INDIRECT(ADDRESS(ROW(),COLUMN())))</formula>
    </cfRule>
  </conditionalFormatting>
  <conditionalFormatting sqref="Z24">
    <cfRule type="expression" dxfId="2645" priority="270">
      <formula>INDIRECT(ADDRESS(ROW(),COLUMN()))=TRUNC(INDIRECT(ADDRESS(ROW(),COLUMN())))</formula>
    </cfRule>
  </conditionalFormatting>
  <conditionalFormatting sqref="Z23">
    <cfRule type="expression" dxfId="2644" priority="269">
      <formula>INDIRECT(ADDRESS(ROW(),COLUMN()))=TRUNC(INDIRECT(ADDRESS(ROW(),COLUMN())))</formula>
    </cfRule>
  </conditionalFormatting>
  <conditionalFormatting sqref="AA24:AF24">
    <cfRule type="expression" dxfId="2643" priority="268">
      <formula>INDIRECT(ADDRESS(ROW(),COLUMN()))=TRUNC(INDIRECT(ADDRESS(ROW(),COLUMN())))</formula>
    </cfRule>
  </conditionalFormatting>
  <conditionalFormatting sqref="AA23:AF23">
    <cfRule type="expression" dxfId="2642" priority="267">
      <formula>INDIRECT(ADDRESS(ROW(),COLUMN()))=TRUNC(INDIRECT(ADDRESS(ROW(),COLUMN())))</formula>
    </cfRule>
  </conditionalFormatting>
  <conditionalFormatting sqref="AG24">
    <cfRule type="expression" dxfId="2641" priority="266">
      <formula>INDIRECT(ADDRESS(ROW(),COLUMN()))=TRUNC(INDIRECT(ADDRESS(ROW(),COLUMN())))</formula>
    </cfRule>
  </conditionalFormatting>
  <conditionalFormatting sqref="AG23">
    <cfRule type="expression" dxfId="2640" priority="265">
      <formula>INDIRECT(ADDRESS(ROW(),COLUMN()))=TRUNC(INDIRECT(ADDRESS(ROW(),COLUMN())))</formula>
    </cfRule>
  </conditionalFormatting>
  <conditionalFormatting sqref="AH24:AM24">
    <cfRule type="expression" dxfId="2639" priority="264">
      <formula>INDIRECT(ADDRESS(ROW(),COLUMN()))=TRUNC(INDIRECT(ADDRESS(ROW(),COLUMN())))</formula>
    </cfRule>
  </conditionalFormatting>
  <conditionalFormatting sqref="AH23:AM23">
    <cfRule type="expression" dxfId="2638" priority="263">
      <formula>INDIRECT(ADDRESS(ROW(),COLUMN()))=TRUNC(INDIRECT(ADDRESS(ROW(),COLUMN())))</formula>
    </cfRule>
  </conditionalFormatting>
  <conditionalFormatting sqref="AN24">
    <cfRule type="expression" dxfId="2637" priority="262">
      <formula>INDIRECT(ADDRESS(ROW(),COLUMN()))=TRUNC(INDIRECT(ADDRESS(ROW(),COLUMN())))</formula>
    </cfRule>
  </conditionalFormatting>
  <conditionalFormatting sqref="AN23">
    <cfRule type="expression" dxfId="2636" priority="261">
      <formula>INDIRECT(ADDRESS(ROW(),COLUMN()))=TRUNC(INDIRECT(ADDRESS(ROW(),COLUMN())))</formula>
    </cfRule>
  </conditionalFormatting>
  <conditionalFormatting sqref="AO24:AT24">
    <cfRule type="expression" dxfId="2635" priority="260">
      <formula>INDIRECT(ADDRESS(ROW(),COLUMN()))=TRUNC(INDIRECT(ADDRESS(ROW(),COLUMN())))</formula>
    </cfRule>
  </conditionalFormatting>
  <conditionalFormatting sqref="AO23:AT23">
    <cfRule type="expression" dxfId="2634" priority="259">
      <formula>INDIRECT(ADDRESS(ROW(),COLUMN()))=TRUNC(INDIRECT(ADDRESS(ROW(),COLUMN())))</formula>
    </cfRule>
  </conditionalFormatting>
  <conditionalFormatting sqref="AU24">
    <cfRule type="expression" dxfId="2633" priority="258">
      <formula>INDIRECT(ADDRESS(ROW(),COLUMN()))=TRUNC(INDIRECT(ADDRESS(ROW(),COLUMN())))</formula>
    </cfRule>
  </conditionalFormatting>
  <conditionalFormatting sqref="AU23">
    <cfRule type="expression" dxfId="2632" priority="257">
      <formula>INDIRECT(ADDRESS(ROW(),COLUMN()))=TRUNC(INDIRECT(ADDRESS(ROW(),COLUMN())))</formula>
    </cfRule>
  </conditionalFormatting>
  <conditionalFormatting sqref="AV24:AW24">
    <cfRule type="expression" dxfId="2631" priority="256">
      <formula>INDIRECT(ADDRESS(ROW(),COLUMN()))=TRUNC(INDIRECT(ADDRESS(ROW(),COLUMN())))</formula>
    </cfRule>
  </conditionalFormatting>
  <conditionalFormatting sqref="AV23:AW23">
    <cfRule type="expression" dxfId="2630" priority="255">
      <formula>INDIRECT(ADDRESS(ROW(),COLUMN()))=TRUNC(INDIRECT(ADDRESS(ROW(),COLUMN())))</formula>
    </cfRule>
  </conditionalFormatting>
  <conditionalFormatting sqref="AX23:BA24">
    <cfRule type="expression" dxfId="2629" priority="254">
      <formula>INDIRECT(ADDRESS(ROW(),COLUMN()))=TRUNC(INDIRECT(ADDRESS(ROW(),COLUMN())))</formula>
    </cfRule>
  </conditionalFormatting>
  <conditionalFormatting sqref="S27">
    <cfRule type="expression" dxfId="2628" priority="253">
      <formula>INDIRECT(ADDRESS(ROW(),COLUMN()))=TRUNC(INDIRECT(ADDRESS(ROW(),COLUMN())))</formula>
    </cfRule>
  </conditionalFormatting>
  <conditionalFormatting sqref="S26">
    <cfRule type="expression" dxfId="2627" priority="252">
      <formula>INDIRECT(ADDRESS(ROW(),COLUMN()))=TRUNC(INDIRECT(ADDRESS(ROW(),COLUMN())))</formula>
    </cfRule>
  </conditionalFormatting>
  <conditionalFormatting sqref="T27:Y27">
    <cfRule type="expression" dxfId="2626" priority="251">
      <formula>INDIRECT(ADDRESS(ROW(),COLUMN()))=TRUNC(INDIRECT(ADDRESS(ROW(),COLUMN())))</formula>
    </cfRule>
  </conditionalFormatting>
  <conditionalFormatting sqref="T26:Y26">
    <cfRule type="expression" dxfId="2625" priority="250">
      <formula>INDIRECT(ADDRESS(ROW(),COLUMN()))=TRUNC(INDIRECT(ADDRESS(ROW(),COLUMN())))</formula>
    </cfRule>
  </conditionalFormatting>
  <conditionalFormatting sqref="Z27">
    <cfRule type="expression" dxfId="2624" priority="249">
      <formula>INDIRECT(ADDRESS(ROW(),COLUMN()))=TRUNC(INDIRECT(ADDRESS(ROW(),COLUMN())))</formula>
    </cfRule>
  </conditionalFormatting>
  <conditionalFormatting sqref="Z26">
    <cfRule type="expression" dxfId="2623" priority="248">
      <formula>INDIRECT(ADDRESS(ROW(),COLUMN()))=TRUNC(INDIRECT(ADDRESS(ROW(),COLUMN())))</formula>
    </cfRule>
  </conditionalFormatting>
  <conditionalFormatting sqref="AA27:AF27">
    <cfRule type="expression" dxfId="2622" priority="247">
      <formula>INDIRECT(ADDRESS(ROW(),COLUMN()))=TRUNC(INDIRECT(ADDRESS(ROW(),COLUMN())))</formula>
    </cfRule>
  </conditionalFormatting>
  <conditionalFormatting sqref="AA26:AF26">
    <cfRule type="expression" dxfId="2621" priority="246">
      <formula>INDIRECT(ADDRESS(ROW(),COLUMN()))=TRUNC(INDIRECT(ADDRESS(ROW(),COLUMN())))</formula>
    </cfRule>
  </conditionalFormatting>
  <conditionalFormatting sqref="AG27">
    <cfRule type="expression" dxfId="2620" priority="245">
      <formula>INDIRECT(ADDRESS(ROW(),COLUMN()))=TRUNC(INDIRECT(ADDRESS(ROW(),COLUMN())))</formula>
    </cfRule>
  </conditionalFormatting>
  <conditionalFormatting sqref="AG26">
    <cfRule type="expression" dxfId="2619" priority="244">
      <formula>INDIRECT(ADDRESS(ROW(),COLUMN()))=TRUNC(INDIRECT(ADDRESS(ROW(),COLUMN())))</formula>
    </cfRule>
  </conditionalFormatting>
  <conditionalFormatting sqref="AH27:AM27">
    <cfRule type="expression" dxfId="2618" priority="243">
      <formula>INDIRECT(ADDRESS(ROW(),COLUMN()))=TRUNC(INDIRECT(ADDRESS(ROW(),COLUMN())))</formula>
    </cfRule>
  </conditionalFormatting>
  <conditionalFormatting sqref="AH26:AM26">
    <cfRule type="expression" dxfId="2617" priority="242">
      <formula>INDIRECT(ADDRESS(ROW(),COLUMN()))=TRUNC(INDIRECT(ADDRESS(ROW(),COLUMN())))</formula>
    </cfRule>
  </conditionalFormatting>
  <conditionalFormatting sqref="AN27">
    <cfRule type="expression" dxfId="2616" priority="241">
      <formula>INDIRECT(ADDRESS(ROW(),COLUMN()))=TRUNC(INDIRECT(ADDRESS(ROW(),COLUMN())))</formula>
    </cfRule>
  </conditionalFormatting>
  <conditionalFormatting sqref="AN26">
    <cfRule type="expression" dxfId="2615" priority="240">
      <formula>INDIRECT(ADDRESS(ROW(),COLUMN()))=TRUNC(INDIRECT(ADDRESS(ROW(),COLUMN())))</formula>
    </cfRule>
  </conditionalFormatting>
  <conditionalFormatting sqref="AO27:AT27">
    <cfRule type="expression" dxfId="2614" priority="239">
      <formula>INDIRECT(ADDRESS(ROW(),COLUMN()))=TRUNC(INDIRECT(ADDRESS(ROW(),COLUMN())))</formula>
    </cfRule>
  </conditionalFormatting>
  <conditionalFormatting sqref="AO26:AT26">
    <cfRule type="expression" dxfId="2613" priority="238">
      <formula>INDIRECT(ADDRESS(ROW(),COLUMN()))=TRUNC(INDIRECT(ADDRESS(ROW(),COLUMN())))</formula>
    </cfRule>
  </conditionalFormatting>
  <conditionalFormatting sqref="AU27">
    <cfRule type="expression" dxfId="2612" priority="237">
      <formula>INDIRECT(ADDRESS(ROW(),COLUMN()))=TRUNC(INDIRECT(ADDRESS(ROW(),COLUMN())))</formula>
    </cfRule>
  </conditionalFormatting>
  <conditionalFormatting sqref="AU26">
    <cfRule type="expression" dxfId="2611" priority="236">
      <formula>INDIRECT(ADDRESS(ROW(),COLUMN()))=TRUNC(INDIRECT(ADDRESS(ROW(),COLUMN())))</formula>
    </cfRule>
  </conditionalFormatting>
  <conditionalFormatting sqref="AV27:AW27">
    <cfRule type="expression" dxfId="2610" priority="235">
      <formula>INDIRECT(ADDRESS(ROW(),COLUMN()))=TRUNC(INDIRECT(ADDRESS(ROW(),COLUMN())))</formula>
    </cfRule>
  </conditionalFormatting>
  <conditionalFormatting sqref="AV26:AW26">
    <cfRule type="expression" dxfId="2609" priority="234">
      <formula>INDIRECT(ADDRESS(ROW(),COLUMN()))=TRUNC(INDIRECT(ADDRESS(ROW(),COLUMN())))</formula>
    </cfRule>
  </conditionalFormatting>
  <conditionalFormatting sqref="AX26:BA27">
    <cfRule type="expression" dxfId="2608" priority="233">
      <formula>INDIRECT(ADDRESS(ROW(),COLUMN()))=TRUNC(INDIRECT(ADDRESS(ROW(),COLUMN())))</formula>
    </cfRule>
  </conditionalFormatting>
  <conditionalFormatting sqref="S30">
    <cfRule type="expression" dxfId="2607" priority="232">
      <formula>INDIRECT(ADDRESS(ROW(),COLUMN()))=TRUNC(INDIRECT(ADDRESS(ROW(),COLUMN())))</formula>
    </cfRule>
  </conditionalFormatting>
  <conditionalFormatting sqref="S29">
    <cfRule type="expression" dxfId="2606" priority="231">
      <formula>INDIRECT(ADDRESS(ROW(),COLUMN()))=TRUNC(INDIRECT(ADDRESS(ROW(),COLUMN())))</formula>
    </cfRule>
  </conditionalFormatting>
  <conditionalFormatting sqref="T30:Y30">
    <cfRule type="expression" dxfId="2605" priority="230">
      <formula>INDIRECT(ADDRESS(ROW(),COLUMN()))=TRUNC(INDIRECT(ADDRESS(ROW(),COLUMN())))</formula>
    </cfRule>
  </conditionalFormatting>
  <conditionalFormatting sqref="T29:Y29">
    <cfRule type="expression" dxfId="2604" priority="229">
      <formula>INDIRECT(ADDRESS(ROW(),COLUMN()))=TRUNC(INDIRECT(ADDRESS(ROW(),COLUMN())))</formula>
    </cfRule>
  </conditionalFormatting>
  <conditionalFormatting sqref="Z30">
    <cfRule type="expression" dxfId="2603" priority="228">
      <formula>INDIRECT(ADDRESS(ROW(),COLUMN()))=TRUNC(INDIRECT(ADDRESS(ROW(),COLUMN())))</formula>
    </cfRule>
  </conditionalFormatting>
  <conditionalFormatting sqref="Z29">
    <cfRule type="expression" dxfId="2602" priority="227">
      <formula>INDIRECT(ADDRESS(ROW(),COLUMN()))=TRUNC(INDIRECT(ADDRESS(ROW(),COLUMN())))</formula>
    </cfRule>
  </conditionalFormatting>
  <conditionalFormatting sqref="AA30:AF30">
    <cfRule type="expression" dxfId="2601" priority="226">
      <formula>INDIRECT(ADDRESS(ROW(),COLUMN()))=TRUNC(INDIRECT(ADDRESS(ROW(),COLUMN())))</formula>
    </cfRule>
  </conditionalFormatting>
  <conditionalFormatting sqref="AA29:AF29">
    <cfRule type="expression" dxfId="2600" priority="225">
      <formula>INDIRECT(ADDRESS(ROW(),COLUMN()))=TRUNC(INDIRECT(ADDRESS(ROW(),COLUMN())))</formula>
    </cfRule>
  </conditionalFormatting>
  <conditionalFormatting sqref="AG30">
    <cfRule type="expression" dxfId="2599" priority="224">
      <formula>INDIRECT(ADDRESS(ROW(),COLUMN()))=TRUNC(INDIRECT(ADDRESS(ROW(),COLUMN())))</formula>
    </cfRule>
  </conditionalFormatting>
  <conditionalFormatting sqref="AG29">
    <cfRule type="expression" dxfId="2598" priority="223">
      <formula>INDIRECT(ADDRESS(ROW(),COLUMN()))=TRUNC(INDIRECT(ADDRESS(ROW(),COLUMN())))</formula>
    </cfRule>
  </conditionalFormatting>
  <conditionalFormatting sqref="AH30:AM30">
    <cfRule type="expression" dxfId="2597" priority="222">
      <formula>INDIRECT(ADDRESS(ROW(),COLUMN()))=TRUNC(INDIRECT(ADDRESS(ROW(),COLUMN())))</formula>
    </cfRule>
  </conditionalFormatting>
  <conditionalFormatting sqref="AH29:AM29">
    <cfRule type="expression" dxfId="2596" priority="221">
      <formula>INDIRECT(ADDRESS(ROW(),COLUMN()))=TRUNC(INDIRECT(ADDRESS(ROW(),COLUMN())))</formula>
    </cfRule>
  </conditionalFormatting>
  <conditionalFormatting sqref="AN30">
    <cfRule type="expression" dxfId="2595" priority="220">
      <formula>INDIRECT(ADDRESS(ROW(),COLUMN()))=TRUNC(INDIRECT(ADDRESS(ROW(),COLUMN())))</formula>
    </cfRule>
  </conditionalFormatting>
  <conditionalFormatting sqref="AN29">
    <cfRule type="expression" dxfId="2594" priority="219">
      <formula>INDIRECT(ADDRESS(ROW(),COLUMN()))=TRUNC(INDIRECT(ADDRESS(ROW(),COLUMN())))</formula>
    </cfRule>
  </conditionalFormatting>
  <conditionalFormatting sqref="AO30:AT30">
    <cfRule type="expression" dxfId="2593" priority="218">
      <formula>INDIRECT(ADDRESS(ROW(),COLUMN()))=TRUNC(INDIRECT(ADDRESS(ROW(),COLUMN())))</formula>
    </cfRule>
  </conditionalFormatting>
  <conditionalFormatting sqref="AO29:AT29">
    <cfRule type="expression" dxfId="2592" priority="217">
      <formula>INDIRECT(ADDRESS(ROW(),COLUMN()))=TRUNC(INDIRECT(ADDRESS(ROW(),COLUMN())))</formula>
    </cfRule>
  </conditionalFormatting>
  <conditionalFormatting sqref="AU30">
    <cfRule type="expression" dxfId="2591" priority="216">
      <formula>INDIRECT(ADDRESS(ROW(),COLUMN()))=TRUNC(INDIRECT(ADDRESS(ROW(),COLUMN())))</formula>
    </cfRule>
  </conditionalFormatting>
  <conditionalFormatting sqref="AU29">
    <cfRule type="expression" dxfId="2590" priority="215">
      <formula>INDIRECT(ADDRESS(ROW(),COLUMN()))=TRUNC(INDIRECT(ADDRESS(ROW(),COLUMN())))</formula>
    </cfRule>
  </conditionalFormatting>
  <conditionalFormatting sqref="AV30:AW30">
    <cfRule type="expression" dxfId="2589" priority="214">
      <formula>INDIRECT(ADDRESS(ROW(),COLUMN()))=TRUNC(INDIRECT(ADDRESS(ROW(),COLUMN())))</formula>
    </cfRule>
  </conditionalFormatting>
  <conditionalFormatting sqref="AV29:AW29">
    <cfRule type="expression" dxfId="2588" priority="213">
      <formula>INDIRECT(ADDRESS(ROW(),COLUMN()))=TRUNC(INDIRECT(ADDRESS(ROW(),COLUMN())))</formula>
    </cfRule>
  </conditionalFormatting>
  <conditionalFormatting sqref="AX29:BA30">
    <cfRule type="expression" dxfId="2587" priority="212">
      <formula>INDIRECT(ADDRESS(ROW(),COLUMN()))=TRUNC(INDIRECT(ADDRESS(ROW(),COLUMN())))</formula>
    </cfRule>
  </conditionalFormatting>
  <conditionalFormatting sqref="S33">
    <cfRule type="expression" dxfId="2586" priority="211">
      <formula>INDIRECT(ADDRESS(ROW(),COLUMN()))=TRUNC(INDIRECT(ADDRESS(ROW(),COLUMN())))</formula>
    </cfRule>
  </conditionalFormatting>
  <conditionalFormatting sqref="S32">
    <cfRule type="expression" dxfId="2585" priority="210">
      <formula>INDIRECT(ADDRESS(ROW(),COLUMN()))=TRUNC(INDIRECT(ADDRESS(ROW(),COLUMN())))</formula>
    </cfRule>
  </conditionalFormatting>
  <conditionalFormatting sqref="T33:Y33">
    <cfRule type="expression" dxfId="2584" priority="209">
      <formula>INDIRECT(ADDRESS(ROW(),COLUMN()))=TRUNC(INDIRECT(ADDRESS(ROW(),COLUMN())))</formula>
    </cfRule>
  </conditionalFormatting>
  <conditionalFormatting sqref="T32:Y32">
    <cfRule type="expression" dxfId="2583" priority="208">
      <formula>INDIRECT(ADDRESS(ROW(),COLUMN()))=TRUNC(INDIRECT(ADDRESS(ROW(),COLUMN())))</formula>
    </cfRule>
  </conditionalFormatting>
  <conditionalFormatting sqref="Z33">
    <cfRule type="expression" dxfId="2582" priority="207">
      <formula>INDIRECT(ADDRESS(ROW(),COLUMN()))=TRUNC(INDIRECT(ADDRESS(ROW(),COLUMN())))</formula>
    </cfRule>
  </conditionalFormatting>
  <conditionalFormatting sqref="Z32">
    <cfRule type="expression" dxfId="2581" priority="206">
      <formula>INDIRECT(ADDRESS(ROW(),COLUMN()))=TRUNC(INDIRECT(ADDRESS(ROW(),COLUMN())))</formula>
    </cfRule>
  </conditionalFormatting>
  <conditionalFormatting sqref="AA33:AF33">
    <cfRule type="expression" dxfId="2580" priority="205">
      <formula>INDIRECT(ADDRESS(ROW(),COLUMN()))=TRUNC(INDIRECT(ADDRESS(ROW(),COLUMN())))</formula>
    </cfRule>
  </conditionalFormatting>
  <conditionalFormatting sqref="AA32:AF32">
    <cfRule type="expression" dxfId="2579" priority="204">
      <formula>INDIRECT(ADDRESS(ROW(),COLUMN()))=TRUNC(INDIRECT(ADDRESS(ROW(),COLUMN())))</formula>
    </cfRule>
  </conditionalFormatting>
  <conditionalFormatting sqref="AG33">
    <cfRule type="expression" dxfId="2578" priority="203">
      <formula>INDIRECT(ADDRESS(ROW(),COLUMN()))=TRUNC(INDIRECT(ADDRESS(ROW(),COLUMN())))</formula>
    </cfRule>
  </conditionalFormatting>
  <conditionalFormatting sqref="AG32">
    <cfRule type="expression" dxfId="2577" priority="202">
      <formula>INDIRECT(ADDRESS(ROW(),COLUMN()))=TRUNC(INDIRECT(ADDRESS(ROW(),COLUMN())))</formula>
    </cfRule>
  </conditionalFormatting>
  <conditionalFormatting sqref="AH33:AM33">
    <cfRule type="expression" dxfId="2576" priority="201">
      <formula>INDIRECT(ADDRESS(ROW(),COLUMN()))=TRUNC(INDIRECT(ADDRESS(ROW(),COLUMN())))</formula>
    </cfRule>
  </conditionalFormatting>
  <conditionalFormatting sqref="AH32:AM32">
    <cfRule type="expression" dxfId="2575" priority="200">
      <formula>INDIRECT(ADDRESS(ROW(),COLUMN()))=TRUNC(INDIRECT(ADDRESS(ROW(),COLUMN())))</formula>
    </cfRule>
  </conditionalFormatting>
  <conditionalFormatting sqref="AN33">
    <cfRule type="expression" dxfId="2574" priority="199">
      <formula>INDIRECT(ADDRESS(ROW(),COLUMN()))=TRUNC(INDIRECT(ADDRESS(ROW(),COLUMN())))</formula>
    </cfRule>
  </conditionalFormatting>
  <conditionalFormatting sqref="AN32">
    <cfRule type="expression" dxfId="2573" priority="198">
      <formula>INDIRECT(ADDRESS(ROW(),COLUMN()))=TRUNC(INDIRECT(ADDRESS(ROW(),COLUMN())))</formula>
    </cfRule>
  </conditionalFormatting>
  <conditionalFormatting sqref="AO33:AT33">
    <cfRule type="expression" dxfId="2572" priority="197">
      <formula>INDIRECT(ADDRESS(ROW(),COLUMN()))=TRUNC(INDIRECT(ADDRESS(ROW(),COLUMN())))</formula>
    </cfRule>
  </conditionalFormatting>
  <conditionalFormatting sqref="AO32:AT32">
    <cfRule type="expression" dxfId="2571" priority="196">
      <formula>INDIRECT(ADDRESS(ROW(),COLUMN()))=TRUNC(INDIRECT(ADDRESS(ROW(),COLUMN())))</formula>
    </cfRule>
  </conditionalFormatting>
  <conditionalFormatting sqref="AU33">
    <cfRule type="expression" dxfId="2570" priority="195">
      <formula>INDIRECT(ADDRESS(ROW(),COLUMN()))=TRUNC(INDIRECT(ADDRESS(ROW(),COLUMN())))</formula>
    </cfRule>
  </conditionalFormatting>
  <conditionalFormatting sqref="AU32">
    <cfRule type="expression" dxfId="2569" priority="194">
      <formula>INDIRECT(ADDRESS(ROW(),COLUMN()))=TRUNC(INDIRECT(ADDRESS(ROW(),COLUMN())))</formula>
    </cfRule>
  </conditionalFormatting>
  <conditionalFormatting sqref="AV33:AW33">
    <cfRule type="expression" dxfId="2568" priority="193">
      <formula>INDIRECT(ADDRESS(ROW(),COLUMN()))=TRUNC(INDIRECT(ADDRESS(ROW(),COLUMN())))</formula>
    </cfRule>
  </conditionalFormatting>
  <conditionalFormatting sqref="AV32:AW32">
    <cfRule type="expression" dxfId="2567" priority="192">
      <formula>INDIRECT(ADDRESS(ROW(),COLUMN()))=TRUNC(INDIRECT(ADDRESS(ROW(),COLUMN())))</formula>
    </cfRule>
  </conditionalFormatting>
  <conditionalFormatting sqref="AX32:BA33">
    <cfRule type="expression" dxfId="2566" priority="191">
      <formula>INDIRECT(ADDRESS(ROW(),COLUMN()))=TRUNC(INDIRECT(ADDRESS(ROW(),COLUMN())))</formula>
    </cfRule>
  </conditionalFormatting>
  <conditionalFormatting sqref="S36">
    <cfRule type="expression" dxfId="2565" priority="190">
      <formula>INDIRECT(ADDRESS(ROW(),COLUMN()))=TRUNC(INDIRECT(ADDRESS(ROW(),COLUMN())))</formula>
    </cfRule>
  </conditionalFormatting>
  <conditionalFormatting sqref="S35">
    <cfRule type="expression" dxfId="2564" priority="189">
      <formula>INDIRECT(ADDRESS(ROW(),COLUMN()))=TRUNC(INDIRECT(ADDRESS(ROW(),COLUMN())))</formula>
    </cfRule>
  </conditionalFormatting>
  <conditionalFormatting sqref="T36:Y36">
    <cfRule type="expression" dxfId="2563" priority="188">
      <formula>INDIRECT(ADDRESS(ROW(),COLUMN()))=TRUNC(INDIRECT(ADDRESS(ROW(),COLUMN())))</formula>
    </cfRule>
  </conditionalFormatting>
  <conditionalFormatting sqref="T35:Y35">
    <cfRule type="expression" dxfId="2562" priority="187">
      <formula>INDIRECT(ADDRESS(ROW(),COLUMN()))=TRUNC(INDIRECT(ADDRESS(ROW(),COLUMN())))</formula>
    </cfRule>
  </conditionalFormatting>
  <conditionalFormatting sqref="Z36">
    <cfRule type="expression" dxfId="2561" priority="186">
      <formula>INDIRECT(ADDRESS(ROW(),COLUMN()))=TRUNC(INDIRECT(ADDRESS(ROW(),COLUMN())))</formula>
    </cfRule>
  </conditionalFormatting>
  <conditionalFormatting sqref="Z35">
    <cfRule type="expression" dxfId="2560" priority="185">
      <formula>INDIRECT(ADDRESS(ROW(),COLUMN()))=TRUNC(INDIRECT(ADDRESS(ROW(),COLUMN())))</formula>
    </cfRule>
  </conditionalFormatting>
  <conditionalFormatting sqref="AA36:AF36">
    <cfRule type="expression" dxfId="2559" priority="184">
      <formula>INDIRECT(ADDRESS(ROW(),COLUMN()))=TRUNC(INDIRECT(ADDRESS(ROW(),COLUMN())))</formula>
    </cfRule>
  </conditionalFormatting>
  <conditionalFormatting sqref="AA35:AF35">
    <cfRule type="expression" dxfId="2558" priority="183">
      <formula>INDIRECT(ADDRESS(ROW(),COLUMN()))=TRUNC(INDIRECT(ADDRESS(ROW(),COLUMN())))</formula>
    </cfRule>
  </conditionalFormatting>
  <conditionalFormatting sqref="AG36">
    <cfRule type="expression" dxfId="2557" priority="182">
      <formula>INDIRECT(ADDRESS(ROW(),COLUMN()))=TRUNC(INDIRECT(ADDRESS(ROW(),COLUMN())))</formula>
    </cfRule>
  </conditionalFormatting>
  <conditionalFormatting sqref="AG35">
    <cfRule type="expression" dxfId="2556" priority="181">
      <formula>INDIRECT(ADDRESS(ROW(),COLUMN()))=TRUNC(INDIRECT(ADDRESS(ROW(),COLUMN())))</formula>
    </cfRule>
  </conditionalFormatting>
  <conditionalFormatting sqref="AH36:AM36">
    <cfRule type="expression" dxfId="2555" priority="180">
      <formula>INDIRECT(ADDRESS(ROW(),COLUMN()))=TRUNC(INDIRECT(ADDRESS(ROW(),COLUMN())))</formula>
    </cfRule>
  </conditionalFormatting>
  <conditionalFormatting sqref="AH35:AM35">
    <cfRule type="expression" dxfId="2554" priority="179">
      <formula>INDIRECT(ADDRESS(ROW(),COLUMN()))=TRUNC(INDIRECT(ADDRESS(ROW(),COLUMN())))</formula>
    </cfRule>
  </conditionalFormatting>
  <conditionalFormatting sqref="AN36">
    <cfRule type="expression" dxfId="2553" priority="178">
      <formula>INDIRECT(ADDRESS(ROW(),COLUMN()))=TRUNC(INDIRECT(ADDRESS(ROW(),COLUMN())))</formula>
    </cfRule>
  </conditionalFormatting>
  <conditionalFormatting sqref="AN35">
    <cfRule type="expression" dxfId="2552" priority="177">
      <formula>INDIRECT(ADDRESS(ROW(),COLUMN()))=TRUNC(INDIRECT(ADDRESS(ROW(),COLUMN())))</formula>
    </cfRule>
  </conditionalFormatting>
  <conditionalFormatting sqref="AO36:AT36">
    <cfRule type="expression" dxfId="2551" priority="176">
      <formula>INDIRECT(ADDRESS(ROW(),COLUMN()))=TRUNC(INDIRECT(ADDRESS(ROW(),COLUMN())))</formula>
    </cfRule>
  </conditionalFormatting>
  <conditionalFormatting sqref="AO35:AT35">
    <cfRule type="expression" dxfId="2550" priority="175">
      <formula>INDIRECT(ADDRESS(ROW(),COLUMN()))=TRUNC(INDIRECT(ADDRESS(ROW(),COLUMN())))</formula>
    </cfRule>
  </conditionalFormatting>
  <conditionalFormatting sqref="AU36">
    <cfRule type="expression" dxfId="2549" priority="174">
      <formula>INDIRECT(ADDRESS(ROW(),COLUMN()))=TRUNC(INDIRECT(ADDRESS(ROW(),COLUMN())))</formula>
    </cfRule>
  </conditionalFormatting>
  <conditionalFormatting sqref="AU35">
    <cfRule type="expression" dxfId="2548" priority="173">
      <formula>INDIRECT(ADDRESS(ROW(),COLUMN()))=TRUNC(INDIRECT(ADDRESS(ROW(),COLUMN())))</formula>
    </cfRule>
  </conditionalFormatting>
  <conditionalFormatting sqref="AV36:AW36">
    <cfRule type="expression" dxfId="2547" priority="172">
      <formula>INDIRECT(ADDRESS(ROW(),COLUMN()))=TRUNC(INDIRECT(ADDRESS(ROW(),COLUMN())))</formula>
    </cfRule>
  </conditionalFormatting>
  <conditionalFormatting sqref="AV35:AW35">
    <cfRule type="expression" dxfId="2546" priority="171">
      <formula>INDIRECT(ADDRESS(ROW(),COLUMN()))=TRUNC(INDIRECT(ADDRESS(ROW(),COLUMN())))</formula>
    </cfRule>
  </conditionalFormatting>
  <conditionalFormatting sqref="AX35:BA36">
    <cfRule type="expression" dxfId="2545" priority="170">
      <formula>INDIRECT(ADDRESS(ROW(),COLUMN()))=TRUNC(INDIRECT(ADDRESS(ROW(),COLUMN())))</formula>
    </cfRule>
  </conditionalFormatting>
  <conditionalFormatting sqref="S39">
    <cfRule type="expression" dxfId="2544" priority="169">
      <formula>INDIRECT(ADDRESS(ROW(),COLUMN()))=TRUNC(INDIRECT(ADDRESS(ROW(),COLUMN())))</formula>
    </cfRule>
  </conditionalFormatting>
  <conditionalFormatting sqref="S38">
    <cfRule type="expression" dxfId="2543" priority="168">
      <formula>INDIRECT(ADDRESS(ROW(),COLUMN()))=TRUNC(INDIRECT(ADDRESS(ROW(),COLUMN())))</formula>
    </cfRule>
  </conditionalFormatting>
  <conditionalFormatting sqref="T39:Y39">
    <cfRule type="expression" dxfId="2542" priority="167">
      <formula>INDIRECT(ADDRESS(ROW(),COLUMN()))=TRUNC(INDIRECT(ADDRESS(ROW(),COLUMN())))</formula>
    </cfRule>
  </conditionalFormatting>
  <conditionalFormatting sqref="T38:Y38">
    <cfRule type="expression" dxfId="2541" priority="166">
      <formula>INDIRECT(ADDRESS(ROW(),COLUMN()))=TRUNC(INDIRECT(ADDRESS(ROW(),COLUMN())))</formula>
    </cfRule>
  </conditionalFormatting>
  <conditionalFormatting sqref="Z39">
    <cfRule type="expression" dxfId="2540" priority="165">
      <formula>INDIRECT(ADDRESS(ROW(),COLUMN()))=TRUNC(INDIRECT(ADDRESS(ROW(),COLUMN())))</formula>
    </cfRule>
  </conditionalFormatting>
  <conditionalFormatting sqref="Z38">
    <cfRule type="expression" dxfId="2539" priority="164">
      <formula>INDIRECT(ADDRESS(ROW(),COLUMN()))=TRUNC(INDIRECT(ADDRESS(ROW(),COLUMN())))</formula>
    </cfRule>
  </conditionalFormatting>
  <conditionalFormatting sqref="AA39:AF39">
    <cfRule type="expression" dxfId="2538" priority="163">
      <formula>INDIRECT(ADDRESS(ROW(),COLUMN()))=TRUNC(INDIRECT(ADDRESS(ROW(),COLUMN())))</formula>
    </cfRule>
  </conditionalFormatting>
  <conditionalFormatting sqref="AA38:AF38">
    <cfRule type="expression" dxfId="2537" priority="162">
      <formula>INDIRECT(ADDRESS(ROW(),COLUMN()))=TRUNC(INDIRECT(ADDRESS(ROW(),COLUMN())))</formula>
    </cfRule>
  </conditionalFormatting>
  <conditionalFormatting sqref="AG39">
    <cfRule type="expression" dxfId="2536" priority="161">
      <formula>INDIRECT(ADDRESS(ROW(),COLUMN()))=TRUNC(INDIRECT(ADDRESS(ROW(),COLUMN())))</formula>
    </cfRule>
  </conditionalFormatting>
  <conditionalFormatting sqref="AG38">
    <cfRule type="expression" dxfId="2535" priority="160">
      <formula>INDIRECT(ADDRESS(ROW(),COLUMN()))=TRUNC(INDIRECT(ADDRESS(ROW(),COLUMN())))</formula>
    </cfRule>
  </conditionalFormatting>
  <conditionalFormatting sqref="AH39:AM39">
    <cfRule type="expression" dxfId="2534" priority="159">
      <formula>INDIRECT(ADDRESS(ROW(),COLUMN()))=TRUNC(INDIRECT(ADDRESS(ROW(),COLUMN())))</formula>
    </cfRule>
  </conditionalFormatting>
  <conditionalFormatting sqref="AH38:AM38">
    <cfRule type="expression" dxfId="2533" priority="158">
      <formula>INDIRECT(ADDRESS(ROW(),COLUMN()))=TRUNC(INDIRECT(ADDRESS(ROW(),COLUMN())))</formula>
    </cfRule>
  </conditionalFormatting>
  <conditionalFormatting sqref="AN39">
    <cfRule type="expression" dxfId="2532" priority="157">
      <formula>INDIRECT(ADDRESS(ROW(),COLUMN()))=TRUNC(INDIRECT(ADDRESS(ROW(),COLUMN())))</formula>
    </cfRule>
  </conditionalFormatting>
  <conditionalFormatting sqref="AN38">
    <cfRule type="expression" dxfId="2531" priority="156">
      <formula>INDIRECT(ADDRESS(ROW(),COLUMN()))=TRUNC(INDIRECT(ADDRESS(ROW(),COLUMN())))</formula>
    </cfRule>
  </conditionalFormatting>
  <conditionalFormatting sqref="AO39:AT39">
    <cfRule type="expression" dxfId="2530" priority="155">
      <formula>INDIRECT(ADDRESS(ROW(),COLUMN()))=TRUNC(INDIRECT(ADDRESS(ROW(),COLUMN())))</formula>
    </cfRule>
  </conditionalFormatting>
  <conditionalFormatting sqref="AO38:AT38">
    <cfRule type="expression" dxfId="2529" priority="154">
      <formula>INDIRECT(ADDRESS(ROW(),COLUMN()))=TRUNC(INDIRECT(ADDRESS(ROW(),COLUMN())))</formula>
    </cfRule>
  </conditionalFormatting>
  <conditionalFormatting sqref="AU39">
    <cfRule type="expression" dxfId="2528" priority="153">
      <formula>INDIRECT(ADDRESS(ROW(),COLUMN()))=TRUNC(INDIRECT(ADDRESS(ROW(),COLUMN())))</formula>
    </cfRule>
  </conditionalFormatting>
  <conditionalFormatting sqref="AU38">
    <cfRule type="expression" dxfId="2527" priority="152">
      <formula>INDIRECT(ADDRESS(ROW(),COLUMN()))=TRUNC(INDIRECT(ADDRESS(ROW(),COLUMN())))</formula>
    </cfRule>
  </conditionalFormatting>
  <conditionalFormatting sqref="AV39:AW39">
    <cfRule type="expression" dxfId="2526" priority="151">
      <formula>INDIRECT(ADDRESS(ROW(),COLUMN()))=TRUNC(INDIRECT(ADDRESS(ROW(),COLUMN())))</formula>
    </cfRule>
  </conditionalFormatting>
  <conditionalFormatting sqref="AV38:AW38">
    <cfRule type="expression" dxfId="2525" priority="150">
      <formula>INDIRECT(ADDRESS(ROW(),COLUMN()))=TRUNC(INDIRECT(ADDRESS(ROW(),COLUMN())))</formula>
    </cfRule>
  </conditionalFormatting>
  <conditionalFormatting sqref="AX38:BA39">
    <cfRule type="expression" dxfId="2524" priority="149">
      <formula>INDIRECT(ADDRESS(ROW(),COLUMN()))=TRUNC(INDIRECT(ADDRESS(ROW(),COLUMN())))</formula>
    </cfRule>
  </conditionalFormatting>
  <conditionalFormatting sqref="S42">
    <cfRule type="expression" dxfId="2523" priority="148">
      <formula>INDIRECT(ADDRESS(ROW(),COLUMN()))=TRUNC(INDIRECT(ADDRESS(ROW(),COLUMN())))</formula>
    </cfRule>
  </conditionalFormatting>
  <conditionalFormatting sqref="S41">
    <cfRule type="expression" dxfId="2522" priority="147">
      <formula>INDIRECT(ADDRESS(ROW(),COLUMN()))=TRUNC(INDIRECT(ADDRESS(ROW(),COLUMN())))</formula>
    </cfRule>
  </conditionalFormatting>
  <conditionalFormatting sqref="T42:Y42">
    <cfRule type="expression" dxfId="2521" priority="146">
      <formula>INDIRECT(ADDRESS(ROW(),COLUMN()))=TRUNC(INDIRECT(ADDRESS(ROW(),COLUMN())))</formula>
    </cfRule>
  </conditionalFormatting>
  <conditionalFormatting sqref="T41:Y41">
    <cfRule type="expression" dxfId="2520" priority="145">
      <formula>INDIRECT(ADDRESS(ROW(),COLUMN()))=TRUNC(INDIRECT(ADDRESS(ROW(),COLUMN())))</formula>
    </cfRule>
  </conditionalFormatting>
  <conditionalFormatting sqref="Z42">
    <cfRule type="expression" dxfId="2519" priority="144">
      <formula>INDIRECT(ADDRESS(ROW(),COLUMN()))=TRUNC(INDIRECT(ADDRESS(ROW(),COLUMN())))</formula>
    </cfRule>
  </conditionalFormatting>
  <conditionalFormatting sqref="Z41">
    <cfRule type="expression" dxfId="2518" priority="143">
      <formula>INDIRECT(ADDRESS(ROW(),COLUMN()))=TRUNC(INDIRECT(ADDRESS(ROW(),COLUMN())))</formula>
    </cfRule>
  </conditionalFormatting>
  <conditionalFormatting sqref="AA42:AF42">
    <cfRule type="expression" dxfId="2517" priority="142">
      <formula>INDIRECT(ADDRESS(ROW(),COLUMN()))=TRUNC(INDIRECT(ADDRESS(ROW(),COLUMN())))</formula>
    </cfRule>
  </conditionalFormatting>
  <conditionalFormatting sqref="AA41:AF41">
    <cfRule type="expression" dxfId="2516" priority="141">
      <formula>INDIRECT(ADDRESS(ROW(),COLUMN()))=TRUNC(INDIRECT(ADDRESS(ROW(),COLUMN())))</formula>
    </cfRule>
  </conditionalFormatting>
  <conditionalFormatting sqref="AG42">
    <cfRule type="expression" dxfId="2515" priority="140">
      <formula>INDIRECT(ADDRESS(ROW(),COLUMN()))=TRUNC(INDIRECT(ADDRESS(ROW(),COLUMN())))</formula>
    </cfRule>
  </conditionalFormatting>
  <conditionalFormatting sqref="AG41">
    <cfRule type="expression" dxfId="2514" priority="139">
      <formula>INDIRECT(ADDRESS(ROW(),COLUMN()))=TRUNC(INDIRECT(ADDRESS(ROW(),COLUMN())))</formula>
    </cfRule>
  </conditionalFormatting>
  <conditionalFormatting sqref="AH42:AM42">
    <cfRule type="expression" dxfId="2513" priority="138">
      <formula>INDIRECT(ADDRESS(ROW(),COLUMN()))=TRUNC(INDIRECT(ADDRESS(ROW(),COLUMN())))</formula>
    </cfRule>
  </conditionalFormatting>
  <conditionalFormatting sqref="AH41:AM41">
    <cfRule type="expression" dxfId="2512" priority="137">
      <formula>INDIRECT(ADDRESS(ROW(),COLUMN()))=TRUNC(INDIRECT(ADDRESS(ROW(),COLUMN())))</formula>
    </cfRule>
  </conditionalFormatting>
  <conditionalFormatting sqref="AN42">
    <cfRule type="expression" dxfId="2511" priority="136">
      <formula>INDIRECT(ADDRESS(ROW(),COLUMN()))=TRUNC(INDIRECT(ADDRESS(ROW(),COLUMN())))</formula>
    </cfRule>
  </conditionalFormatting>
  <conditionalFormatting sqref="AN41">
    <cfRule type="expression" dxfId="2510" priority="135">
      <formula>INDIRECT(ADDRESS(ROW(),COLUMN()))=TRUNC(INDIRECT(ADDRESS(ROW(),COLUMN())))</formula>
    </cfRule>
  </conditionalFormatting>
  <conditionalFormatting sqref="AO42:AT42">
    <cfRule type="expression" dxfId="2509" priority="134">
      <formula>INDIRECT(ADDRESS(ROW(),COLUMN()))=TRUNC(INDIRECT(ADDRESS(ROW(),COLUMN())))</formula>
    </cfRule>
  </conditionalFormatting>
  <conditionalFormatting sqref="AO41:AT41">
    <cfRule type="expression" dxfId="2508" priority="133">
      <formula>INDIRECT(ADDRESS(ROW(),COLUMN()))=TRUNC(INDIRECT(ADDRESS(ROW(),COLUMN())))</formula>
    </cfRule>
  </conditionalFormatting>
  <conditionalFormatting sqref="AU42">
    <cfRule type="expression" dxfId="2507" priority="132">
      <formula>INDIRECT(ADDRESS(ROW(),COLUMN()))=TRUNC(INDIRECT(ADDRESS(ROW(),COLUMN())))</formula>
    </cfRule>
  </conditionalFormatting>
  <conditionalFormatting sqref="AU41">
    <cfRule type="expression" dxfId="2506" priority="131">
      <formula>INDIRECT(ADDRESS(ROW(),COLUMN()))=TRUNC(INDIRECT(ADDRESS(ROW(),COLUMN())))</formula>
    </cfRule>
  </conditionalFormatting>
  <conditionalFormatting sqref="AV42:AW42">
    <cfRule type="expression" dxfId="2505" priority="130">
      <formula>INDIRECT(ADDRESS(ROW(),COLUMN()))=TRUNC(INDIRECT(ADDRESS(ROW(),COLUMN())))</formula>
    </cfRule>
  </conditionalFormatting>
  <conditionalFormatting sqref="AV41:AW41">
    <cfRule type="expression" dxfId="2504" priority="129">
      <formula>INDIRECT(ADDRESS(ROW(),COLUMN()))=TRUNC(INDIRECT(ADDRESS(ROW(),COLUMN())))</formula>
    </cfRule>
  </conditionalFormatting>
  <conditionalFormatting sqref="AX41:BA42">
    <cfRule type="expression" dxfId="2503" priority="128">
      <formula>INDIRECT(ADDRESS(ROW(),COLUMN()))=TRUNC(INDIRECT(ADDRESS(ROW(),COLUMN())))</formula>
    </cfRule>
  </conditionalFormatting>
  <conditionalFormatting sqref="S45">
    <cfRule type="expression" dxfId="2502" priority="127">
      <formula>INDIRECT(ADDRESS(ROW(),COLUMN()))=TRUNC(INDIRECT(ADDRESS(ROW(),COLUMN())))</formula>
    </cfRule>
  </conditionalFormatting>
  <conditionalFormatting sqref="S44">
    <cfRule type="expression" dxfId="2501" priority="126">
      <formula>INDIRECT(ADDRESS(ROW(),COLUMN()))=TRUNC(INDIRECT(ADDRESS(ROW(),COLUMN())))</formula>
    </cfRule>
  </conditionalFormatting>
  <conditionalFormatting sqref="T45:Y45">
    <cfRule type="expression" dxfId="2500" priority="125">
      <formula>INDIRECT(ADDRESS(ROW(),COLUMN()))=TRUNC(INDIRECT(ADDRESS(ROW(),COLUMN())))</formula>
    </cfRule>
  </conditionalFormatting>
  <conditionalFormatting sqref="T44:Y44">
    <cfRule type="expression" dxfId="2499" priority="124">
      <formula>INDIRECT(ADDRESS(ROW(),COLUMN()))=TRUNC(INDIRECT(ADDRESS(ROW(),COLUMN())))</formula>
    </cfRule>
  </conditionalFormatting>
  <conditionalFormatting sqref="Z45">
    <cfRule type="expression" dxfId="2498" priority="123">
      <formula>INDIRECT(ADDRESS(ROW(),COLUMN()))=TRUNC(INDIRECT(ADDRESS(ROW(),COLUMN())))</formula>
    </cfRule>
  </conditionalFormatting>
  <conditionalFormatting sqref="Z44">
    <cfRule type="expression" dxfId="2497" priority="122">
      <formula>INDIRECT(ADDRESS(ROW(),COLUMN()))=TRUNC(INDIRECT(ADDRESS(ROW(),COLUMN())))</formula>
    </cfRule>
  </conditionalFormatting>
  <conditionalFormatting sqref="AA45:AF45">
    <cfRule type="expression" dxfId="2496" priority="121">
      <formula>INDIRECT(ADDRESS(ROW(),COLUMN()))=TRUNC(INDIRECT(ADDRESS(ROW(),COLUMN())))</formula>
    </cfRule>
  </conditionalFormatting>
  <conditionalFormatting sqref="AA44:AF44">
    <cfRule type="expression" dxfId="2495" priority="120">
      <formula>INDIRECT(ADDRESS(ROW(),COLUMN()))=TRUNC(INDIRECT(ADDRESS(ROW(),COLUMN())))</formula>
    </cfRule>
  </conditionalFormatting>
  <conditionalFormatting sqref="AG45">
    <cfRule type="expression" dxfId="2494" priority="119">
      <formula>INDIRECT(ADDRESS(ROW(),COLUMN()))=TRUNC(INDIRECT(ADDRESS(ROW(),COLUMN())))</formula>
    </cfRule>
  </conditionalFormatting>
  <conditionalFormatting sqref="AG44">
    <cfRule type="expression" dxfId="2493" priority="118">
      <formula>INDIRECT(ADDRESS(ROW(),COLUMN()))=TRUNC(INDIRECT(ADDRESS(ROW(),COLUMN())))</formula>
    </cfRule>
  </conditionalFormatting>
  <conditionalFormatting sqref="AH45:AM45">
    <cfRule type="expression" dxfId="2492" priority="117">
      <formula>INDIRECT(ADDRESS(ROW(),COLUMN()))=TRUNC(INDIRECT(ADDRESS(ROW(),COLUMN())))</formula>
    </cfRule>
  </conditionalFormatting>
  <conditionalFormatting sqref="AH44:AM44">
    <cfRule type="expression" dxfId="2491" priority="116">
      <formula>INDIRECT(ADDRESS(ROW(),COLUMN()))=TRUNC(INDIRECT(ADDRESS(ROW(),COLUMN())))</formula>
    </cfRule>
  </conditionalFormatting>
  <conditionalFormatting sqref="AN45">
    <cfRule type="expression" dxfId="2490" priority="115">
      <formula>INDIRECT(ADDRESS(ROW(),COLUMN()))=TRUNC(INDIRECT(ADDRESS(ROW(),COLUMN())))</formula>
    </cfRule>
  </conditionalFormatting>
  <conditionalFormatting sqref="AN44">
    <cfRule type="expression" dxfId="2489" priority="114">
      <formula>INDIRECT(ADDRESS(ROW(),COLUMN()))=TRUNC(INDIRECT(ADDRESS(ROW(),COLUMN())))</formula>
    </cfRule>
  </conditionalFormatting>
  <conditionalFormatting sqref="AO45:AT45">
    <cfRule type="expression" dxfId="2488" priority="113">
      <formula>INDIRECT(ADDRESS(ROW(),COLUMN()))=TRUNC(INDIRECT(ADDRESS(ROW(),COLUMN())))</formula>
    </cfRule>
  </conditionalFormatting>
  <conditionalFormatting sqref="AO44:AT44">
    <cfRule type="expression" dxfId="2487" priority="112">
      <formula>INDIRECT(ADDRESS(ROW(),COLUMN()))=TRUNC(INDIRECT(ADDRESS(ROW(),COLUMN())))</formula>
    </cfRule>
  </conditionalFormatting>
  <conditionalFormatting sqref="AU45">
    <cfRule type="expression" dxfId="2486" priority="111">
      <formula>INDIRECT(ADDRESS(ROW(),COLUMN()))=TRUNC(INDIRECT(ADDRESS(ROW(),COLUMN())))</formula>
    </cfRule>
  </conditionalFormatting>
  <conditionalFormatting sqref="AU44">
    <cfRule type="expression" dxfId="2485" priority="110">
      <formula>INDIRECT(ADDRESS(ROW(),COLUMN()))=TRUNC(INDIRECT(ADDRESS(ROW(),COLUMN())))</formula>
    </cfRule>
  </conditionalFormatting>
  <conditionalFormatting sqref="AV45:AW45">
    <cfRule type="expression" dxfId="2484" priority="109">
      <formula>INDIRECT(ADDRESS(ROW(),COLUMN()))=TRUNC(INDIRECT(ADDRESS(ROW(),COLUMN())))</formula>
    </cfRule>
  </conditionalFormatting>
  <conditionalFormatting sqref="AV44:AW44">
    <cfRule type="expression" dxfId="2483" priority="108">
      <formula>INDIRECT(ADDRESS(ROW(),COLUMN()))=TRUNC(INDIRECT(ADDRESS(ROW(),COLUMN())))</formula>
    </cfRule>
  </conditionalFormatting>
  <conditionalFormatting sqref="AX44:BA45">
    <cfRule type="expression" dxfId="2482" priority="107">
      <formula>INDIRECT(ADDRESS(ROW(),COLUMN()))=TRUNC(INDIRECT(ADDRESS(ROW(),COLUMN())))</formula>
    </cfRule>
  </conditionalFormatting>
  <conditionalFormatting sqref="S48">
    <cfRule type="expression" dxfId="2481" priority="106">
      <formula>INDIRECT(ADDRESS(ROW(),COLUMN()))=TRUNC(INDIRECT(ADDRESS(ROW(),COLUMN())))</formula>
    </cfRule>
  </conditionalFormatting>
  <conditionalFormatting sqref="S47">
    <cfRule type="expression" dxfId="2480" priority="105">
      <formula>INDIRECT(ADDRESS(ROW(),COLUMN()))=TRUNC(INDIRECT(ADDRESS(ROW(),COLUMN())))</formula>
    </cfRule>
  </conditionalFormatting>
  <conditionalFormatting sqref="T48:Y48">
    <cfRule type="expression" dxfId="2479" priority="104">
      <formula>INDIRECT(ADDRESS(ROW(),COLUMN()))=TRUNC(INDIRECT(ADDRESS(ROW(),COLUMN())))</formula>
    </cfRule>
  </conditionalFormatting>
  <conditionalFormatting sqref="T47:Y47">
    <cfRule type="expression" dxfId="2478" priority="103">
      <formula>INDIRECT(ADDRESS(ROW(),COLUMN()))=TRUNC(INDIRECT(ADDRESS(ROW(),COLUMN())))</formula>
    </cfRule>
  </conditionalFormatting>
  <conditionalFormatting sqref="Z48">
    <cfRule type="expression" dxfId="2477" priority="102">
      <formula>INDIRECT(ADDRESS(ROW(),COLUMN()))=TRUNC(INDIRECT(ADDRESS(ROW(),COLUMN())))</formula>
    </cfRule>
  </conditionalFormatting>
  <conditionalFormatting sqref="Z47">
    <cfRule type="expression" dxfId="2476" priority="101">
      <formula>INDIRECT(ADDRESS(ROW(),COLUMN()))=TRUNC(INDIRECT(ADDRESS(ROW(),COLUMN())))</formula>
    </cfRule>
  </conditionalFormatting>
  <conditionalFormatting sqref="AA48:AF48">
    <cfRule type="expression" dxfId="2475" priority="100">
      <formula>INDIRECT(ADDRESS(ROW(),COLUMN()))=TRUNC(INDIRECT(ADDRESS(ROW(),COLUMN())))</formula>
    </cfRule>
  </conditionalFormatting>
  <conditionalFormatting sqref="AA47:AF47">
    <cfRule type="expression" dxfId="2474" priority="99">
      <formula>INDIRECT(ADDRESS(ROW(),COLUMN()))=TRUNC(INDIRECT(ADDRESS(ROW(),COLUMN())))</formula>
    </cfRule>
  </conditionalFormatting>
  <conditionalFormatting sqref="AG48">
    <cfRule type="expression" dxfId="2473" priority="98">
      <formula>INDIRECT(ADDRESS(ROW(),COLUMN()))=TRUNC(INDIRECT(ADDRESS(ROW(),COLUMN())))</formula>
    </cfRule>
  </conditionalFormatting>
  <conditionalFormatting sqref="AG47">
    <cfRule type="expression" dxfId="2472" priority="97">
      <formula>INDIRECT(ADDRESS(ROW(),COLUMN()))=TRUNC(INDIRECT(ADDRESS(ROW(),COLUMN())))</formula>
    </cfRule>
  </conditionalFormatting>
  <conditionalFormatting sqref="AH48:AM48">
    <cfRule type="expression" dxfId="2471" priority="96">
      <formula>INDIRECT(ADDRESS(ROW(),COLUMN()))=TRUNC(INDIRECT(ADDRESS(ROW(),COLUMN())))</formula>
    </cfRule>
  </conditionalFormatting>
  <conditionalFormatting sqref="AH47:AM47">
    <cfRule type="expression" dxfId="2470" priority="95">
      <formula>INDIRECT(ADDRESS(ROW(),COLUMN()))=TRUNC(INDIRECT(ADDRESS(ROW(),COLUMN())))</formula>
    </cfRule>
  </conditionalFormatting>
  <conditionalFormatting sqref="AN48">
    <cfRule type="expression" dxfId="2469" priority="94">
      <formula>INDIRECT(ADDRESS(ROW(),COLUMN()))=TRUNC(INDIRECT(ADDRESS(ROW(),COLUMN())))</formula>
    </cfRule>
  </conditionalFormatting>
  <conditionalFormatting sqref="AN47">
    <cfRule type="expression" dxfId="2468" priority="93">
      <formula>INDIRECT(ADDRESS(ROW(),COLUMN()))=TRUNC(INDIRECT(ADDRESS(ROW(),COLUMN())))</formula>
    </cfRule>
  </conditionalFormatting>
  <conditionalFormatting sqref="AO48:AT48">
    <cfRule type="expression" dxfId="2467" priority="92">
      <formula>INDIRECT(ADDRESS(ROW(),COLUMN()))=TRUNC(INDIRECT(ADDRESS(ROW(),COLUMN())))</formula>
    </cfRule>
  </conditionalFormatting>
  <conditionalFormatting sqref="AO47:AT47">
    <cfRule type="expression" dxfId="2466" priority="91">
      <formula>INDIRECT(ADDRESS(ROW(),COLUMN()))=TRUNC(INDIRECT(ADDRESS(ROW(),COLUMN())))</formula>
    </cfRule>
  </conditionalFormatting>
  <conditionalFormatting sqref="AU48">
    <cfRule type="expression" dxfId="2465" priority="90">
      <formula>INDIRECT(ADDRESS(ROW(),COLUMN()))=TRUNC(INDIRECT(ADDRESS(ROW(),COLUMN())))</formula>
    </cfRule>
  </conditionalFormatting>
  <conditionalFormatting sqref="AU47">
    <cfRule type="expression" dxfId="2464" priority="89">
      <formula>INDIRECT(ADDRESS(ROW(),COLUMN()))=TRUNC(INDIRECT(ADDRESS(ROW(),COLUMN())))</formula>
    </cfRule>
  </conditionalFormatting>
  <conditionalFormatting sqref="AV48:AW48">
    <cfRule type="expression" dxfId="2463" priority="88">
      <formula>INDIRECT(ADDRESS(ROW(),COLUMN()))=TRUNC(INDIRECT(ADDRESS(ROW(),COLUMN())))</formula>
    </cfRule>
  </conditionalFormatting>
  <conditionalFormatting sqref="AV47:AW47">
    <cfRule type="expression" dxfId="2462" priority="87">
      <formula>INDIRECT(ADDRESS(ROW(),COLUMN()))=TRUNC(INDIRECT(ADDRESS(ROW(),COLUMN())))</formula>
    </cfRule>
  </conditionalFormatting>
  <conditionalFormatting sqref="AX47:BA48">
    <cfRule type="expression" dxfId="2461" priority="86">
      <formula>INDIRECT(ADDRESS(ROW(),COLUMN()))=TRUNC(INDIRECT(ADDRESS(ROW(),COLUMN())))</formula>
    </cfRule>
  </conditionalFormatting>
  <conditionalFormatting sqref="S51">
    <cfRule type="expression" dxfId="2460" priority="85">
      <formula>INDIRECT(ADDRESS(ROW(),COLUMN()))=TRUNC(INDIRECT(ADDRESS(ROW(),COLUMN())))</formula>
    </cfRule>
  </conditionalFormatting>
  <conditionalFormatting sqref="S50">
    <cfRule type="expression" dxfId="2459" priority="84">
      <formula>INDIRECT(ADDRESS(ROW(),COLUMN()))=TRUNC(INDIRECT(ADDRESS(ROW(),COLUMN())))</formula>
    </cfRule>
  </conditionalFormatting>
  <conditionalFormatting sqref="T51:Y51">
    <cfRule type="expression" dxfId="2458" priority="83">
      <formula>INDIRECT(ADDRESS(ROW(),COLUMN()))=TRUNC(INDIRECT(ADDRESS(ROW(),COLUMN())))</formula>
    </cfRule>
  </conditionalFormatting>
  <conditionalFormatting sqref="T50:Y50">
    <cfRule type="expression" dxfId="2457" priority="82">
      <formula>INDIRECT(ADDRESS(ROW(),COLUMN()))=TRUNC(INDIRECT(ADDRESS(ROW(),COLUMN())))</formula>
    </cfRule>
  </conditionalFormatting>
  <conditionalFormatting sqref="Z51">
    <cfRule type="expression" dxfId="2456" priority="81">
      <formula>INDIRECT(ADDRESS(ROW(),COLUMN()))=TRUNC(INDIRECT(ADDRESS(ROW(),COLUMN())))</formula>
    </cfRule>
  </conditionalFormatting>
  <conditionalFormatting sqref="Z50">
    <cfRule type="expression" dxfId="2455" priority="80">
      <formula>INDIRECT(ADDRESS(ROW(),COLUMN()))=TRUNC(INDIRECT(ADDRESS(ROW(),COLUMN())))</formula>
    </cfRule>
  </conditionalFormatting>
  <conditionalFormatting sqref="AA51:AF51">
    <cfRule type="expression" dxfId="2454" priority="79">
      <formula>INDIRECT(ADDRESS(ROW(),COLUMN()))=TRUNC(INDIRECT(ADDRESS(ROW(),COLUMN())))</formula>
    </cfRule>
  </conditionalFormatting>
  <conditionalFormatting sqref="AA50:AF50">
    <cfRule type="expression" dxfId="2453" priority="78">
      <formula>INDIRECT(ADDRESS(ROW(),COLUMN()))=TRUNC(INDIRECT(ADDRESS(ROW(),COLUMN())))</formula>
    </cfRule>
  </conditionalFormatting>
  <conditionalFormatting sqref="AG51">
    <cfRule type="expression" dxfId="2452" priority="77">
      <formula>INDIRECT(ADDRESS(ROW(),COLUMN()))=TRUNC(INDIRECT(ADDRESS(ROW(),COLUMN())))</formula>
    </cfRule>
  </conditionalFormatting>
  <conditionalFormatting sqref="AG50">
    <cfRule type="expression" dxfId="2451" priority="76">
      <formula>INDIRECT(ADDRESS(ROW(),COLUMN()))=TRUNC(INDIRECT(ADDRESS(ROW(),COLUMN())))</formula>
    </cfRule>
  </conditionalFormatting>
  <conditionalFormatting sqref="AH51:AM51">
    <cfRule type="expression" dxfId="2450" priority="75">
      <formula>INDIRECT(ADDRESS(ROW(),COLUMN()))=TRUNC(INDIRECT(ADDRESS(ROW(),COLUMN())))</formula>
    </cfRule>
  </conditionalFormatting>
  <conditionalFormatting sqref="AH50:AM50">
    <cfRule type="expression" dxfId="2449" priority="74">
      <formula>INDIRECT(ADDRESS(ROW(),COLUMN()))=TRUNC(INDIRECT(ADDRESS(ROW(),COLUMN())))</formula>
    </cfRule>
  </conditionalFormatting>
  <conditionalFormatting sqref="AN51">
    <cfRule type="expression" dxfId="2448" priority="73">
      <formula>INDIRECT(ADDRESS(ROW(),COLUMN()))=TRUNC(INDIRECT(ADDRESS(ROW(),COLUMN())))</formula>
    </cfRule>
  </conditionalFormatting>
  <conditionalFormatting sqref="AN50">
    <cfRule type="expression" dxfId="2447" priority="72">
      <formula>INDIRECT(ADDRESS(ROW(),COLUMN()))=TRUNC(INDIRECT(ADDRESS(ROW(),COLUMN())))</formula>
    </cfRule>
  </conditionalFormatting>
  <conditionalFormatting sqref="AO51:AT51">
    <cfRule type="expression" dxfId="2446" priority="71">
      <formula>INDIRECT(ADDRESS(ROW(),COLUMN()))=TRUNC(INDIRECT(ADDRESS(ROW(),COLUMN())))</formula>
    </cfRule>
  </conditionalFormatting>
  <conditionalFormatting sqref="AO50:AT50">
    <cfRule type="expression" dxfId="2445" priority="70">
      <formula>INDIRECT(ADDRESS(ROW(),COLUMN()))=TRUNC(INDIRECT(ADDRESS(ROW(),COLUMN())))</formula>
    </cfRule>
  </conditionalFormatting>
  <conditionalFormatting sqref="AU51">
    <cfRule type="expression" dxfId="2444" priority="69">
      <formula>INDIRECT(ADDRESS(ROW(),COLUMN()))=TRUNC(INDIRECT(ADDRESS(ROW(),COLUMN())))</formula>
    </cfRule>
  </conditionalFormatting>
  <conditionalFormatting sqref="AU50">
    <cfRule type="expression" dxfId="2443" priority="68">
      <formula>INDIRECT(ADDRESS(ROW(),COLUMN()))=TRUNC(INDIRECT(ADDRESS(ROW(),COLUMN())))</formula>
    </cfRule>
  </conditionalFormatting>
  <conditionalFormatting sqref="AV51:AW51">
    <cfRule type="expression" dxfId="2442" priority="67">
      <formula>INDIRECT(ADDRESS(ROW(),COLUMN()))=TRUNC(INDIRECT(ADDRESS(ROW(),COLUMN())))</formula>
    </cfRule>
  </conditionalFormatting>
  <conditionalFormatting sqref="AV50:AW50">
    <cfRule type="expression" dxfId="2441" priority="66">
      <formula>INDIRECT(ADDRESS(ROW(),COLUMN()))=TRUNC(INDIRECT(ADDRESS(ROW(),COLUMN())))</formula>
    </cfRule>
  </conditionalFormatting>
  <conditionalFormatting sqref="AX50:BA51">
    <cfRule type="expression" dxfId="2440" priority="65">
      <formula>INDIRECT(ADDRESS(ROW(),COLUMN()))=TRUNC(INDIRECT(ADDRESS(ROW(),COLUMN())))</formula>
    </cfRule>
  </conditionalFormatting>
  <conditionalFormatting sqref="S54">
    <cfRule type="expression" dxfId="2439" priority="64">
      <formula>INDIRECT(ADDRESS(ROW(),COLUMN()))=TRUNC(INDIRECT(ADDRESS(ROW(),COLUMN())))</formula>
    </cfRule>
  </conditionalFormatting>
  <conditionalFormatting sqref="S53">
    <cfRule type="expression" dxfId="2438" priority="63">
      <formula>INDIRECT(ADDRESS(ROW(),COLUMN()))=TRUNC(INDIRECT(ADDRESS(ROW(),COLUMN())))</formula>
    </cfRule>
  </conditionalFormatting>
  <conditionalFormatting sqref="T54:Y54">
    <cfRule type="expression" dxfId="2437" priority="62">
      <formula>INDIRECT(ADDRESS(ROW(),COLUMN()))=TRUNC(INDIRECT(ADDRESS(ROW(),COLUMN())))</formula>
    </cfRule>
  </conditionalFormatting>
  <conditionalFormatting sqref="T53:Y53">
    <cfRule type="expression" dxfId="2436" priority="61">
      <formula>INDIRECT(ADDRESS(ROW(),COLUMN()))=TRUNC(INDIRECT(ADDRESS(ROW(),COLUMN())))</formula>
    </cfRule>
  </conditionalFormatting>
  <conditionalFormatting sqref="Z54">
    <cfRule type="expression" dxfId="2435" priority="60">
      <formula>INDIRECT(ADDRESS(ROW(),COLUMN()))=TRUNC(INDIRECT(ADDRESS(ROW(),COLUMN())))</formula>
    </cfRule>
  </conditionalFormatting>
  <conditionalFormatting sqref="Z53">
    <cfRule type="expression" dxfId="2434" priority="59">
      <formula>INDIRECT(ADDRESS(ROW(),COLUMN()))=TRUNC(INDIRECT(ADDRESS(ROW(),COLUMN())))</formula>
    </cfRule>
  </conditionalFormatting>
  <conditionalFormatting sqref="AA54:AF54">
    <cfRule type="expression" dxfId="2433" priority="58">
      <formula>INDIRECT(ADDRESS(ROW(),COLUMN()))=TRUNC(INDIRECT(ADDRESS(ROW(),COLUMN())))</formula>
    </cfRule>
  </conditionalFormatting>
  <conditionalFormatting sqref="AA53:AF53">
    <cfRule type="expression" dxfId="2432" priority="57">
      <formula>INDIRECT(ADDRESS(ROW(),COLUMN()))=TRUNC(INDIRECT(ADDRESS(ROW(),COLUMN())))</formula>
    </cfRule>
  </conditionalFormatting>
  <conditionalFormatting sqref="AG54">
    <cfRule type="expression" dxfId="2431" priority="56">
      <formula>INDIRECT(ADDRESS(ROW(),COLUMN()))=TRUNC(INDIRECT(ADDRESS(ROW(),COLUMN())))</formula>
    </cfRule>
  </conditionalFormatting>
  <conditionalFormatting sqref="AG53">
    <cfRule type="expression" dxfId="2430" priority="55">
      <formula>INDIRECT(ADDRESS(ROW(),COLUMN()))=TRUNC(INDIRECT(ADDRESS(ROW(),COLUMN())))</formula>
    </cfRule>
  </conditionalFormatting>
  <conditionalFormatting sqref="AH54:AM54">
    <cfRule type="expression" dxfId="2429" priority="54">
      <formula>INDIRECT(ADDRESS(ROW(),COLUMN()))=TRUNC(INDIRECT(ADDRESS(ROW(),COLUMN())))</formula>
    </cfRule>
  </conditionalFormatting>
  <conditionalFormatting sqref="AH53:AM53">
    <cfRule type="expression" dxfId="2428" priority="53">
      <formula>INDIRECT(ADDRESS(ROW(),COLUMN()))=TRUNC(INDIRECT(ADDRESS(ROW(),COLUMN())))</formula>
    </cfRule>
  </conditionalFormatting>
  <conditionalFormatting sqref="AN54">
    <cfRule type="expression" dxfId="2427" priority="52">
      <formula>INDIRECT(ADDRESS(ROW(),COLUMN()))=TRUNC(INDIRECT(ADDRESS(ROW(),COLUMN())))</formula>
    </cfRule>
  </conditionalFormatting>
  <conditionalFormatting sqref="AN53">
    <cfRule type="expression" dxfId="2426" priority="51">
      <formula>INDIRECT(ADDRESS(ROW(),COLUMN()))=TRUNC(INDIRECT(ADDRESS(ROW(),COLUMN())))</formula>
    </cfRule>
  </conditionalFormatting>
  <conditionalFormatting sqref="AO54:AT54">
    <cfRule type="expression" dxfId="2425" priority="50">
      <formula>INDIRECT(ADDRESS(ROW(),COLUMN()))=TRUNC(INDIRECT(ADDRESS(ROW(),COLUMN())))</formula>
    </cfRule>
  </conditionalFormatting>
  <conditionalFormatting sqref="AO53:AT53">
    <cfRule type="expression" dxfId="2424" priority="49">
      <formula>INDIRECT(ADDRESS(ROW(),COLUMN()))=TRUNC(INDIRECT(ADDRESS(ROW(),COLUMN())))</formula>
    </cfRule>
  </conditionalFormatting>
  <conditionalFormatting sqref="AU54">
    <cfRule type="expression" dxfId="2423" priority="48">
      <formula>INDIRECT(ADDRESS(ROW(),COLUMN()))=TRUNC(INDIRECT(ADDRESS(ROW(),COLUMN())))</formula>
    </cfRule>
  </conditionalFormatting>
  <conditionalFormatting sqref="AU53">
    <cfRule type="expression" dxfId="2422" priority="47">
      <formula>INDIRECT(ADDRESS(ROW(),COLUMN()))=TRUNC(INDIRECT(ADDRESS(ROW(),COLUMN())))</formula>
    </cfRule>
  </conditionalFormatting>
  <conditionalFormatting sqref="AV54:AW54">
    <cfRule type="expression" dxfId="2421" priority="46">
      <formula>INDIRECT(ADDRESS(ROW(),COLUMN()))=TRUNC(INDIRECT(ADDRESS(ROW(),COLUMN())))</formula>
    </cfRule>
  </conditionalFormatting>
  <conditionalFormatting sqref="AV53:AW53">
    <cfRule type="expression" dxfId="2420" priority="45">
      <formula>INDIRECT(ADDRESS(ROW(),COLUMN()))=TRUNC(INDIRECT(ADDRESS(ROW(),COLUMN())))</formula>
    </cfRule>
  </conditionalFormatting>
  <conditionalFormatting sqref="AX53:BA54">
    <cfRule type="expression" dxfId="2419" priority="44">
      <formula>INDIRECT(ADDRESS(ROW(),COLUMN()))=TRUNC(INDIRECT(ADDRESS(ROW(),COLUMN())))</formula>
    </cfRule>
  </conditionalFormatting>
  <conditionalFormatting sqref="S57">
    <cfRule type="expression" dxfId="2418" priority="43">
      <formula>INDIRECT(ADDRESS(ROW(),COLUMN()))=TRUNC(INDIRECT(ADDRESS(ROW(),COLUMN())))</formula>
    </cfRule>
  </conditionalFormatting>
  <conditionalFormatting sqref="S56">
    <cfRule type="expression" dxfId="2417" priority="42">
      <formula>INDIRECT(ADDRESS(ROW(),COLUMN()))=TRUNC(INDIRECT(ADDRESS(ROW(),COLUMN())))</formula>
    </cfRule>
  </conditionalFormatting>
  <conditionalFormatting sqref="T57:Y57">
    <cfRule type="expression" dxfId="2416" priority="41">
      <formula>INDIRECT(ADDRESS(ROW(),COLUMN()))=TRUNC(INDIRECT(ADDRESS(ROW(),COLUMN())))</formula>
    </cfRule>
  </conditionalFormatting>
  <conditionalFormatting sqref="T56:Y56">
    <cfRule type="expression" dxfId="2415" priority="40">
      <formula>INDIRECT(ADDRESS(ROW(),COLUMN()))=TRUNC(INDIRECT(ADDRESS(ROW(),COLUMN())))</formula>
    </cfRule>
  </conditionalFormatting>
  <conditionalFormatting sqref="Z57">
    <cfRule type="expression" dxfId="2414" priority="39">
      <formula>INDIRECT(ADDRESS(ROW(),COLUMN()))=TRUNC(INDIRECT(ADDRESS(ROW(),COLUMN())))</formula>
    </cfRule>
  </conditionalFormatting>
  <conditionalFormatting sqref="Z56">
    <cfRule type="expression" dxfId="2413" priority="38">
      <formula>INDIRECT(ADDRESS(ROW(),COLUMN()))=TRUNC(INDIRECT(ADDRESS(ROW(),COLUMN())))</formula>
    </cfRule>
  </conditionalFormatting>
  <conditionalFormatting sqref="AA57:AF57">
    <cfRule type="expression" dxfId="2412" priority="37">
      <formula>INDIRECT(ADDRESS(ROW(),COLUMN()))=TRUNC(INDIRECT(ADDRESS(ROW(),COLUMN())))</formula>
    </cfRule>
  </conditionalFormatting>
  <conditionalFormatting sqref="AA56:AF56">
    <cfRule type="expression" dxfId="2411" priority="36">
      <formula>INDIRECT(ADDRESS(ROW(),COLUMN()))=TRUNC(INDIRECT(ADDRESS(ROW(),COLUMN())))</formula>
    </cfRule>
  </conditionalFormatting>
  <conditionalFormatting sqref="AG57">
    <cfRule type="expression" dxfId="2410" priority="35">
      <formula>INDIRECT(ADDRESS(ROW(),COLUMN()))=TRUNC(INDIRECT(ADDRESS(ROW(),COLUMN())))</formula>
    </cfRule>
  </conditionalFormatting>
  <conditionalFormatting sqref="AG56">
    <cfRule type="expression" dxfId="2409" priority="34">
      <formula>INDIRECT(ADDRESS(ROW(),COLUMN()))=TRUNC(INDIRECT(ADDRESS(ROW(),COLUMN())))</formula>
    </cfRule>
  </conditionalFormatting>
  <conditionalFormatting sqref="AH57:AM57">
    <cfRule type="expression" dxfId="2408" priority="33">
      <formula>INDIRECT(ADDRESS(ROW(),COLUMN()))=TRUNC(INDIRECT(ADDRESS(ROW(),COLUMN())))</formula>
    </cfRule>
  </conditionalFormatting>
  <conditionalFormatting sqref="AH56:AM56">
    <cfRule type="expression" dxfId="2407" priority="32">
      <formula>INDIRECT(ADDRESS(ROW(),COLUMN()))=TRUNC(INDIRECT(ADDRESS(ROW(),COLUMN())))</formula>
    </cfRule>
  </conditionalFormatting>
  <conditionalFormatting sqref="AN57">
    <cfRule type="expression" dxfId="2406" priority="31">
      <formula>INDIRECT(ADDRESS(ROW(),COLUMN()))=TRUNC(INDIRECT(ADDRESS(ROW(),COLUMN())))</formula>
    </cfRule>
  </conditionalFormatting>
  <conditionalFormatting sqref="AN56">
    <cfRule type="expression" dxfId="2405" priority="30">
      <formula>INDIRECT(ADDRESS(ROW(),COLUMN()))=TRUNC(INDIRECT(ADDRESS(ROW(),COLUMN())))</formula>
    </cfRule>
  </conditionalFormatting>
  <conditionalFormatting sqref="AO57:AT57">
    <cfRule type="expression" dxfId="2404" priority="29">
      <formula>INDIRECT(ADDRESS(ROW(),COLUMN()))=TRUNC(INDIRECT(ADDRESS(ROW(),COLUMN())))</formula>
    </cfRule>
  </conditionalFormatting>
  <conditionalFormatting sqref="AO56:AT56">
    <cfRule type="expression" dxfId="2403" priority="28">
      <formula>INDIRECT(ADDRESS(ROW(),COLUMN()))=TRUNC(INDIRECT(ADDRESS(ROW(),COLUMN())))</formula>
    </cfRule>
  </conditionalFormatting>
  <conditionalFormatting sqref="AU57">
    <cfRule type="expression" dxfId="2402" priority="27">
      <formula>INDIRECT(ADDRESS(ROW(),COLUMN()))=TRUNC(INDIRECT(ADDRESS(ROW(),COLUMN())))</formula>
    </cfRule>
  </conditionalFormatting>
  <conditionalFormatting sqref="AU56">
    <cfRule type="expression" dxfId="2401" priority="26">
      <formula>INDIRECT(ADDRESS(ROW(),COLUMN()))=TRUNC(INDIRECT(ADDRESS(ROW(),COLUMN())))</formula>
    </cfRule>
  </conditionalFormatting>
  <conditionalFormatting sqref="AV57:AW57">
    <cfRule type="expression" dxfId="2400" priority="25">
      <formula>INDIRECT(ADDRESS(ROW(),COLUMN()))=TRUNC(INDIRECT(ADDRESS(ROW(),COLUMN())))</formula>
    </cfRule>
  </conditionalFormatting>
  <conditionalFormatting sqref="AV56:AW56">
    <cfRule type="expression" dxfId="2399" priority="24">
      <formula>INDIRECT(ADDRESS(ROW(),COLUMN()))=TRUNC(INDIRECT(ADDRESS(ROW(),COLUMN())))</formula>
    </cfRule>
  </conditionalFormatting>
  <conditionalFormatting sqref="AX56:BA57">
    <cfRule type="expression" dxfId="2398" priority="23">
      <formula>INDIRECT(ADDRESS(ROW(),COLUMN()))=TRUNC(INDIRECT(ADDRESS(ROW(),COLUMN())))</formula>
    </cfRule>
  </conditionalFormatting>
  <conditionalFormatting sqref="S60">
    <cfRule type="expression" dxfId="2397" priority="22">
      <formula>INDIRECT(ADDRESS(ROW(),COLUMN()))=TRUNC(INDIRECT(ADDRESS(ROW(),COLUMN())))</formula>
    </cfRule>
  </conditionalFormatting>
  <conditionalFormatting sqref="S59">
    <cfRule type="expression" dxfId="2396" priority="21">
      <formula>INDIRECT(ADDRESS(ROW(),COLUMN()))=TRUNC(INDIRECT(ADDRESS(ROW(),COLUMN())))</formula>
    </cfRule>
  </conditionalFormatting>
  <conditionalFormatting sqref="T60:Y60">
    <cfRule type="expression" dxfId="2395" priority="20">
      <formula>INDIRECT(ADDRESS(ROW(),COLUMN()))=TRUNC(INDIRECT(ADDRESS(ROW(),COLUMN())))</formula>
    </cfRule>
  </conditionalFormatting>
  <conditionalFormatting sqref="T59:Y59">
    <cfRule type="expression" dxfId="2394" priority="19">
      <formula>INDIRECT(ADDRESS(ROW(),COLUMN()))=TRUNC(INDIRECT(ADDRESS(ROW(),COLUMN())))</formula>
    </cfRule>
  </conditionalFormatting>
  <conditionalFormatting sqref="Z60">
    <cfRule type="expression" dxfId="2393" priority="18">
      <formula>INDIRECT(ADDRESS(ROW(),COLUMN()))=TRUNC(INDIRECT(ADDRESS(ROW(),COLUMN())))</formula>
    </cfRule>
  </conditionalFormatting>
  <conditionalFormatting sqref="Z59">
    <cfRule type="expression" dxfId="2392" priority="17">
      <formula>INDIRECT(ADDRESS(ROW(),COLUMN()))=TRUNC(INDIRECT(ADDRESS(ROW(),COLUMN())))</formula>
    </cfRule>
  </conditionalFormatting>
  <conditionalFormatting sqref="AA60:AF60">
    <cfRule type="expression" dxfId="2391" priority="16">
      <formula>INDIRECT(ADDRESS(ROW(),COLUMN()))=TRUNC(INDIRECT(ADDRESS(ROW(),COLUMN())))</formula>
    </cfRule>
  </conditionalFormatting>
  <conditionalFormatting sqref="AA59:AF59">
    <cfRule type="expression" dxfId="2390" priority="15">
      <formula>INDIRECT(ADDRESS(ROW(),COLUMN()))=TRUNC(INDIRECT(ADDRESS(ROW(),COLUMN())))</formula>
    </cfRule>
  </conditionalFormatting>
  <conditionalFormatting sqref="AG60">
    <cfRule type="expression" dxfId="2389" priority="14">
      <formula>INDIRECT(ADDRESS(ROW(),COLUMN()))=TRUNC(INDIRECT(ADDRESS(ROW(),COLUMN())))</formula>
    </cfRule>
  </conditionalFormatting>
  <conditionalFormatting sqref="AG59">
    <cfRule type="expression" dxfId="2388" priority="13">
      <formula>INDIRECT(ADDRESS(ROW(),COLUMN()))=TRUNC(INDIRECT(ADDRESS(ROW(),COLUMN())))</formula>
    </cfRule>
  </conditionalFormatting>
  <conditionalFormatting sqref="AH60:AM60">
    <cfRule type="expression" dxfId="2387" priority="12">
      <formula>INDIRECT(ADDRESS(ROW(),COLUMN()))=TRUNC(INDIRECT(ADDRESS(ROW(),COLUMN())))</formula>
    </cfRule>
  </conditionalFormatting>
  <conditionalFormatting sqref="AH59:AM59">
    <cfRule type="expression" dxfId="2386" priority="11">
      <formula>INDIRECT(ADDRESS(ROW(),COLUMN()))=TRUNC(INDIRECT(ADDRESS(ROW(),COLUMN())))</formula>
    </cfRule>
  </conditionalFormatting>
  <conditionalFormatting sqref="AN60">
    <cfRule type="expression" dxfId="2385" priority="10">
      <formula>INDIRECT(ADDRESS(ROW(),COLUMN()))=TRUNC(INDIRECT(ADDRESS(ROW(),COLUMN())))</formula>
    </cfRule>
  </conditionalFormatting>
  <conditionalFormatting sqref="AN59">
    <cfRule type="expression" dxfId="2384" priority="9">
      <formula>INDIRECT(ADDRESS(ROW(),COLUMN()))=TRUNC(INDIRECT(ADDRESS(ROW(),COLUMN())))</formula>
    </cfRule>
  </conditionalFormatting>
  <conditionalFormatting sqref="AO60:AT60">
    <cfRule type="expression" dxfId="2383" priority="8">
      <formula>INDIRECT(ADDRESS(ROW(),COLUMN()))=TRUNC(INDIRECT(ADDRESS(ROW(),COLUMN())))</formula>
    </cfRule>
  </conditionalFormatting>
  <conditionalFormatting sqref="AO59:AT59">
    <cfRule type="expression" dxfId="2382" priority="7">
      <formula>INDIRECT(ADDRESS(ROW(),COLUMN()))=TRUNC(INDIRECT(ADDRESS(ROW(),COLUMN())))</formula>
    </cfRule>
  </conditionalFormatting>
  <conditionalFormatting sqref="AU60">
    <cfRule type="expression" dxfId="2381" priority="6">
      <formula>INDIRECT(ADDRESS(ROW(),COLUMN()))=TRUNC(INDIRECT(ADDRESS(ROW(),COLUMN())))</formula>
    </cfRule>
  </conditionalFormatting>
  <conditionalFormatting sqref="AU59">
    <cfRule type="expression" dxfId="2380" priority="5">
      <formula>INDIRECT(ADDRESS(ROW(),COLUMN()))=TRUNC(INDIRECT(ADDRESS(ROW(),COLUMN())))</formula>
    </cfRule>
  </conditionalFormatting>
  <conditionalFormatting sqref="AV60:AW60">
    <cfRule type="expression" dxfId="2379" priority="4">
      <formula>INDIRECT(ADDRESS(ROW(),COLUMN()))=TRUNC(INDIRECT(ADDRESS(ROW(),COLUMN())))</formula>
    </cfRule>
  </conditionalFormatting>
  <conditionalFormatting sqref="AV59:AW59">
    <cfRule type="expression" dxfId="2378" priority="3">
      <formula>INDIRECT(ADDRESS(ROW(),COLUMN()))=TRUNC(INDIRECT(ADDRESS(ROW(),COLUMN())))</formula>
    </cfRule>
  </conditionalFormatting>
  <conditionalFormatting sqref="AX59:BA60">
    <cfRule type="expression" dxfId="2377" priority="2">
      <formula>INDIRECT(ADDRESS(ROW(),COLUMN()))=TRUNC(INDIRECT(ADDRESS(ROW(),COLUMN())))</formula>
    </cfRule>
  </conditionalFormatting>
  <conditionalFormatting sqref="BC14:BD14">
    <cfRule type="expression" dxfId="2376" priority="1">
      <formula>INDIRECT(ADDRESS(ROW(),COLUMN()))=TRUNC(INDIRECT(ADDRESS(ROW(),COLUMN())))</formula>
    </cfRule>
  </conditionalFormatting>
  <dataValidations count="8">
    <dataValidation type="decimal" allowBlank="1" showInputMessage="1" showErrorMessage="1" error="入力可能範囲　32～40" sqref="AX6" xr:uid="{B9544C06-028E-41CB-915D-90D727D76970}">
      <formula1>32</formula1>
      <formula2>40</formula2>
    </dataValidation>
    <dataValidation type="list" allowBlank="1" showInputMessage="1" sqref="G22:G60" xr:uid="{D3185EFB-A813-4BEA-876C-BDE825DD3674}">
      <formula1>"A, B, C, D"</formula1>
    </dataValidation>
    <dataValidation type="list" allowBlank="1" showInputMessage="1" sqref="C22:E60" xr:uid="{3F147B20-1A0C-4551-9A19-5CB274D4E34E}">
      <formula1>職種</formula1>
    </dataValidation>
    <dataValidation type="list" allowBlank="1" showInputMessage="1" showErrorMessage="1" sqref="BB4:BE4" xr:uid="{6A36B2D4-FCCC-42EC-A801-4570842B5ED1}">
      <formula1>"予定,実績,予定・実績"</formula1>
    </dataValidation>
    <dataValidation type="list" allowBlank="1" showInputMessage="1" sqref="S58:AW58 S22:AW22 S25:AW25 S28:AW28 S31:AW31 S34:AW34 S37:AW37 S40:AW40 S43:AW43 S46:AW46 S49:AW49 S52:AW52 S55:AW55" xr:uid="{4EB12F9B-DE0E-4275-A53E-9A1508C7E7AA}">
      <formula1>【記載例】シフト記号</formula1>
    </dataValidation>
    <dataValidation type="list" errorStyle="warning" allowBlank="1" showInputMessage="1" error="リストにない場合のみ、入力してください。" sqref="H22:K60" xr:uid="{65E6E225-D45A-4A2E-85E0-6455D699EEB9}">
      <formula1>INDIRECT(C22)</formula1>
    </dataValidation>
    <dataValidation type="list" allowBlank="1" showInputMessage="1" showErrorMessage="1" sqref="BB3:BE3" xr:uid="{A8EAFCFA-532C-4AC1-9F13-775B1CAE82AD}">
      <formula1>"４週,暦月"</formula1>
    </dataValidation>
    <dataValidation type="list" allowBlank="1" showInputMessage="1" showErrorMessage="1" sqref="AC3" xr:uid="{27CFB4EB-443F-4F21-B45D-5FF5A03789F3}">
      <formula1>#REF!</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S17"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FC80F758-4CC5-4067-8741-7A0A08867D64}">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75" zoomScaleNormal="75" workbookViewId="0">
      <selection activeCell="D1" sqref="D1"/>
    </sheetView>
  </sheetViews>
  <sheetFormatPr defaultColWidth="9"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150</v>
      </c>
      <c r="E3" s="84" t="s">
        <v>154</v>
      </c>
      <c r="I3" s="85"/>
    </row>
    <row r="4" spans="2:23" x14ac:dyDescent="0.4">
      <c r="B4" s="83"/>
      <c r="E4" s="520" t="s">
        <v>52</v>
      </c>
      <c r="F4" s="520"/>
      <c r="G4" s="520"/>
      <c r="H4" s="520"/>
      <c r="I4" s="520"/>
      <c r="J4" s="520"/>
      <c r="K4" s="520"/>
      <c r="M4" s="520" t="s">
        <v>51</v>
      </c>
      <c r="N4" s="520"/>
      <c r="O4" s="520"/>
      <c r="Q4" s="520" t="s">
        <v>82</v>
      </c>
      <c r="R4" s="520"/>
      <c r="S4" s="520"/>
      <c r="T4" s="520"/>
      <c r="U4" s="520"/>
      <c r="W4" s="520" t="s">
        <v>153</v>
      </c>
    </row>
    <row r="5" spans="2:23" x14ac:dyDescent="0.4">
      <c r="B5" s="81" t="s">
        <v>98</v>
      </c>
      <c r="C5" s="81" t="s">
        <v>7</v>
      </c>
      <c r="E5" s="81" t="s">
        <v>149</v>
      </c>
      <c r="F5" s="81"/>
      <c r="G5" s="81" t="s">
        <v>148</v>
      </c>
      <c r="I5" s="81" t="s">
        <v>71</v>
      </c>
      <c r="K5" s="81" t="s">
        <v>52</v>
      </c>
      <c r="M5" s="81" t="s">
        <v>151</v>
      </c>
      <c r="O5" s="81" t="s">
        <v>152</v>
      </c>
      <c r="Q5" s="81" t="s">
        <v>151</v>
      </c>
      <c r="S5" s="81" t="s">
        <v>152</v>
      </c>
      <c r="U5" s="81" t="s">
        <v>52</v>
      </c>
      <c r="W5" s="520"/>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x14ac:dyDescent="0.4">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x14ac:dyDescent="0.4">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157</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164</v>
      </c>
    </row>
    <row r="42" spans="2:23" x14ac:dyDescent="0.4">
      <c r="C42" s="83" t="s">
        <v>203</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41"/>
  <sheetViews>
    <sheetView showGridLines="0" view="pageBreakPreview" zoomScale="70" zoomScaleNormal="70" zoomScaleSheetLayoutView="70" workbookViewId="0">
      <selection activeCell="S22" sqref="S2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204</v>
      </c>
      <c r="D1" s="11"/>
      <c r="E1" s="11"/>
      <c r="F1" s="11"/>
      <c r="G1" s="11"/>
      <c r="H1" s="5" t="s">
        <v>0</v>
      </c>
      <c r="J1" s="5"/>
      <c r="L1" s="11"/>
      <c r="M1" s="11"/>
      <c r="N1" s="11"/>
      <c r="O1" s="11"/>
      <c r="P1" s="11"/>
      <c r="Q1" s="11"/>
      <c r="R1" s="11"/>
      <c r="AM1" s="8"/>
      <c r="AN1" s="7"/>
      <c r="AO1" s="7" t="s">
        <v>68</v>
      </c>
      <c r="AP1" s="516" t="s">
        <v>101</v>
      </c>
      <c r="AQ1" s="517"/>
      <c r="AR1" s="517"/>
      <c r="AS1" s="517"/>
      <c r="AT1" s="517"/>
      <c r="AU1" s="517"/>
      <c r="AV1" s="517"/>
      <c r="AW1" s="517"/>
      <c r="AX1" s="517"/>
      <c r="AY1" s="517"/>
      <c r="AZ1" s="517"/>
      <c r="BA1" s="517"/>
      <c r="BB1" s="517"/>
      <c r="BC1" s="517"/>
      <c r="BD1" s="517"/>
      <c r="BE1" s="517"/>
      <c r="BF1" s="7" t="s">
        <v>21</v>
      </c>
    </row>
    <row r="2" spans="2:64" s="12" customFormat="1" ht="20.25" customHeight="1" x14ac:dyDescent="0.4">
      <c r="C2" s="11"/>
      <c r="D2" s="11"/>
      <c r="E2" s="11"/>
      <c r="F2" s="11"/>
      <c r="G2" s="11"/>
      <c r="J2" s="5"/>
      <c r="L2" s="11"/>
      <c r="M2" s="11"/>
      <c r="N2" s="11"/>
      <c r="O2" s="11"/>
      <c r="P2" s="11"/>
      <c r="Q2" s="11"/>
      <c r="R2" s="11"/>
      <c r="Y2" s="101" t="s">
        <v>64</v>
      </c>
      <c r="Z2" s="518">
        <v>5</v>
      </c>
      <c r="AA2" s="518"/>
      <c r="AB2" s="101" t="s">
        <v>65</v>
      </c>
      <c r="AC2" s="525">
        <f>IF(Z2=0,"",YEAR(DATE(2018+Z2,1,1)))</f>
        <v>2023</v>
      </c>
      <c r="AD2" s="525"/>
      <c r="AE2" s="102" t="s">
        <v>66</v>
      </c>
      <c r="AF2" s="102" t="s">
        <v>1</v>
      </c>
      <c r="AG2" s="518">
        <v>4</v>
      </c>
      <c r="AH2" s="518"/>
      <c r="AI2" s="102" t="s">
        <v>53</v>
      </c>
      <c r="AM2" s="8"/>
      <c r="AN2" s="7"/>
      <c r="AO2" s="7" t="s">
        <v>67</v>
      </c>
      <c r="AP2" s="518" t="s">
        <v>40</v>
      </c>
      <c r="AQ2" s="518"/>
      <c r="AR2" s="518"/>
      <c r="AS2" s="518"/>
      <c r="AT2" s="518"/>
      <c r="AU2" s="518"/>
      <c r="AV2" s="518"/>
      <c r="AW2" s="518"/>
      <c r="AX2" s="518"/>
      <c r="AY2" s="518"/>
      <c r="AZ2" s="518"/>
      <c r="BA2" s="518"/>
      <c r="BB2" s="518"/>
      <c r="BC2" s="518"/>
      <c r="BD2" s="518"/>
      <c r="BE2" s="518"/>
      <c r="BF2" s="7" t="s">
        <v>21</v>
      </c>
    </row>
    <row r="3" spans="2:64" s="6" customFormat="1" ht="20.25" customHeight="1" x14ac:dyDescent="0.4">
      <c r="B3" s="130"/>
      <c r="C3" s="130"/>
      <c r="D3" s="130"/>
      <c r="E3" s="130"/>
      <c r="F3" s="130"/>
      <c r="G3" s="125"/>
      <c r="H3" s="130"/>
      <c r="I3" s="130"/>
      <c r="J3" s="125"/>
      <c r="K3" s="130"/>
      <c r="L3" s="127"/>
      <c r="M3" s="127"/>
      <c r="N3" s="127"/>
      <c r="O3" s="127"/>
      <c r="P3" s="127"/>
      <c r="Q3" s="127"/>
      <c r="R3" s="127"/>
      <c r="S3" s="130"/>
      <c r="T3" s="130"/>
      <c r="U3" s="130"/>
      <c r="V3" s="130"/>
      <c r="W3" s="130"/>
      <c r="X3" s="130"/>
      <c r="Y3" s="130"/>
      <c r="Z3" s="131"/>
      <c r="AA3" s="131"/>
      <c r="AB3" s="132"/>
      <c r="AC3" s="133"/>
      <c r="AD3" s="132"/>
      <c r="AE3" s="130"/>
      <c r="AF3" s="130"/>
      <c r="AG3" s="130"/>
      <c r="AH3" s="130"/>
      <c r="AI3" s="130"/>
      <c r="AJ3" s="130"/>
      <c r="AK3" s="130"/>
      <c r="AL3" s="130"/>
      <c r="AM3" s="130"/>
      <c r="AN3" s="130"/>
      <c r="AO3" s="130"/>
      <c r="AP3" s="130"/>
      <c r="AQ3" s="130"/>
      <c r="AR3" s="130"/>
      <c r="AS3" s="130"/>
      <c r="AT3" s="130"/>
      <c r="BA3" s="52" t="s">
        <v>108</v>
      </c>
      <c r="BB3" s="507" t="s">
        <v>205</v>
      </c>
      <c r="BC3" s="508"/>
      <c r="BD3" s="508"/>
      <c r="BE3" s="509"/>
      <c r="BF3" s="7"/>
    </row>
    <row r="4" spans="2:64" s="6" customFormat="1" ht="18.75" x14ac:dyDescent="0.4">
      <c r="B4" s="130"/>
      <c r="C4" s="130"/>
      <c r="D4" s="130"/>
      <c r="E4" s="130"/>
      <c r="F4" s="130"/>
      <c r="G4" s="125"/>
      <c r="H4" s="130"/>
      <c r="I4" s="130"/>
      <c r="J4" s="125"/>
      <c r="K4" s="130"/>
      <c r="L4" s="127"/>
      <c r="M4" s="127"/>
      <c r="N4" s="127"/>
      <c r="O4" s="127"/>
      <c r="P4" s="127"/>
      <c r="Q4" s="127"/>
      <c r="R4" s="127"/>
      <c r="S4" s="130"/>
      <c r="T4" s="130"/>
      <c r="U4" s="130"/>
      <c r="V4" s="130"/>
      <c r="W4" s="130"/>
      <c r="X4" s="130"/>
      <c r="Y4" s="130"/>
      <c r="Z4" s="135"/>
      <c r="AA4" s="135"/>
      <c r="AB4" s="130"/>
      <c r="AC4" s="130"/>
      <c r="AD4" s="130"/>
      <c r="AE4" s="130"/>
      <c r="AF4" s="130"/>
      <c r="AG4" s="123"/>
      <c r="AH4" s="123"/>
      <c r="AI4" s="123"/>
      <c r="AJ4" s="123"/>
      <c r="AK4" s="123"/>
      <c r="AL4" s="123"/>
      <c r="AM4" s="123"/>
      <c r="AN4" s="123"/>
      <c r="AO4" s="123"/>
      <c r="AP4" s="123"/>
      <c r="AQ4" s="123"/>
      <c r="AR4" s="123"/>
      <c r="AS4" s="123"/>
      <c r="AT4" s="123"/>
      <c r="AU4" s="12"/>
      <c r="AV4" s="12"/>
      <c r="AW4" s="12"/>
      <c r="AX4" s="12"/>
      <c r="AY4" s="12"/>
      <c r="AZ4" s="12"/>
      <c r="BA4" s="52" t="s">
        <v>156</v>
      </c>
      <c r="BB4" s="507" t="s">
        <v>206</v>
      </c>
      <c r="BC4" s="508"/>
      <c r="BD4" s="508"/>
      <c r="BE4" s="509"/>
      <c r="BF4" s="47"/>
    </row>
    <row r="5" spans="2:64" s="6" customFormat="1" ht="6.75" customHeight="1" x14ac:dyDescent="0.4">
      <c r="B5" s="130"/>
      <c r="C5" s="137"/>
      <c r="D5" s="137"/>
      <c r="E5" s="137"/>
      <c r="F5" s="137"/>
      <c r="G5" s="138"/>
      <c r="H5" s="137"/>
      <c r="I5" s="137"/>
      <c r="J5" s="138"/>
      <c r="K5" s="137"/>
      <c r="L5" s="139"/>
      <c r="M5" s="139"/>
      <c r="N5" s="139"/>
      <c r="O5" s="139"/>
      <c r="P5" s="139"/>
      <c r="Q5" s="139"/>
      <c r="R5" s="139"/>
      <c r="S5" s="137"/>
      <c r="T5" s="137"/>
      <c r="U5" s="137"/>
      <c r="V5" s="137"/>
      <c r="W5" s="137"/>
      <c r="X5" s="137"/>
      <c r="Y5" s="137"/>
      <c r="Z5" s="140"/>
      <c r="AA5" s="140"/>
      <c r="AB5" s="137"/>
      <c r="AC5" s="137"/>
      <c r="AD5" s="137"/>
      <c r="AE5" s="137"/>
      <c r="AF5" s="130"/>
      <c r="AG5" s="123"/>
      <c r="AH5" s="123"/>
      <c r="AI5" s="123"/>
      <c r="AJ5" s="123"/>
      <c r="AK5" s="123"/>
      <c r="AL5" s="123"/>
      <c r="AM5" s="123"/>
      <c r="AN5" s="123"/>
      <c r="AO5" s="123"/>
      <c r="AP5" s="123"/>
      <c r="AQ5" s="123"/>
      <c r="AR5" s="123"/>
      <c r="AS5" s="123"/>
      <c r="AT5" s="123"/>
      <c r="AU5" s="12"/>
      <c r="AV5" s="12"/>
      <c r="AW5" s="12"/>
      <c r="AX5" s="12"/>
      <c r="AY5" s="12"/>
      <c r="AZ5" s="12"/>
      <c r="BA5" s="12"/>
      <c r="BB5" s="12"/>
      <c r="BC5" s="12"/>
      <c r="BD5" s="12"/>
      <c r="BE5" s="47"/>
      <c r="BF5" s="47"/>
    </row>
    <row r="6" spans="2:64" s="6" customFormat="1" ht="20.25" customHeight="1" x14ac:dyDescent="0.4">
      <c r="B6" s="130"/>
      <c r="C6" s="137"/>
      <c r="D6" s="137"/>
      <c r="E6" s="137"/>
      <c r="F6" s="137"/>
      <c r="G6" s="138"/>
      <c r="H6" s="137"/>
      <c r="I6" s="137"/>
      <c r="J6" s="138"/>
      <c r="K6" s="137"/>
      <c r="L6" s="139"/>
      <c r="M6" s="139"/>
      <c r="N6" s="139"/>
      <c r="O6" s="139"/>
      <c r="P6" s="139"/>
      <c r="Q6" s="139"/>
      <c r="R6" s="139"/>
      <c r="S6" s="137"/>
      <c r="T6" s="137"/>
      <c r="U6" s="137"/>
      <c r="V6" s="137"/>
      <c r="W6" s="137"/>
      <c r="X6" s="137"/>
      <c r="Y6" s="137"/>
      <c r="Z6" s="140"/>
      <c r="AA6" s="140"/>
      <c r="AB6" s="137"/>
      <c r="AC6" s="137"/>
      <c r="AD6" s="137"/>
      <c r="AE6" s="137"/>
      <c r="AF6" s="130"/>
      <c r="AG6" s="123"/>
      <c r="AH6" s="123"/>
      <c r="AI6" s="123"/>
      <c r="AJ6" s="123"/>
      <c r="AK6" s="123"/>
      <c r="AL6" s="123" t="s">
        <v>167</v>
      </c>
      <c r="AM6" s="123"/>
      <c r="AN6" s="123"/>
      <c r="AO6" s="123"/>
      <c r="AP6" s="123"/>
      <c r="AQ6" s="123"/>
      <c r="AR6" s="123"/>
      <c r="AS6" s="123"/>
      <c r="AT6" s="150"/>
      <c r="AU6" s="150"/>
      <c r="AV6" s="156"/>
      <c r="AW6" s="123"/>
      <c r="AX6" s="510">
        <v>40</v>
      </c>
      <c r="AY6" s="511"/>
      <c r="AZ6" s="156" t="s">
        <v>168</v>
      </c>
      <c r="BA6" s="123"/>
      <c r="BB6" s="510">
        <v>176</v>
      </c>
      <c r="BC6" s="511"/>
      <c r="BD6" s="156" t="s">
        <v>169</v>
      </c>
      <c r="BE6" s="123"/>
      <c r="BF6" s="47"/>
    </row>
    <row r="7" spans="2:64" s="6" customFormat="1" ht="6.75" customHeight="1" x14ac:dyDescent="0.4">
      <c r="B7" s="130"/>
      <c r="C7" s="137"/>
      <c r="D7" s="137"/>
      <c r="E7" s="137"/>
      <c r="F7" s="137"/>
      <c r="G7" s="138"/>
      <c r="H7" s="137"/>
      <c r="I7" s="137"/>
      <c r="J7" s="138"/>
      <c r="K7" s="137"/>
      <c r="L7" s="139"/>
      <c r="M7" s="139"/>
      <c r="N7" s="139"/>
      <c r="O7" s="139"/>
      <c r="P7" s="139"/>
      <c r="Q7" s="139"/>
      <c r="R7" s="139"/>
      <c r="S7" s="137"/>
      <c r="T7" s="137"/>
      <c r="U7" s="137"/>
      <c r="V7" s="137"/>
      <c r="W7" s="137"/>
      <c r="X7" s="137"/>
      <c r="Y7" s="137"/>
      <c r="Z7" s="140"/>
      <c r="AA7" s="140"/>
      <c r="AB7" s="137"/>
      <c r="AC7" s="137"/>
      <c r="AD7" s="137"/>
      <c r="AE7" s="137"/>
      <c r="AF7" s="130"/>
      <c r="AG7" s="123"/>
      <c r="AH7" s="123"/>
      <c r="AI7" s="123"/>
      <c r="AJ7" s="123"/>
      <c r="AK7" s="123"/>
      <c r="AL7" s="123"/>
      <c r="AM7" s="123"/>
      <c r="AN7" s="123"/>
      <c r="AO7" s="123"/>
      <c r="AP7" s="123"/>
      <c r="AQ7" s="123"/>
      <c r="AR7" s="123"/>
      <c r="AS7" s="123"/>
      <c r="AT7" s="123"/>
      <c r="AU7" s="12"/>
      <c r="AV7" s="12"/>
      <c r="AW7" s="12"/>
      <c r="AX7" s="12"/>
      <c r="AY7" s="12"/>
      <c r="AZ7" s="12"/>
      <c r="BA7" s="12"/>
      <c r="BB7" s="12"/>
      <c r="BC7" s="12"/>
      <c r="BD7" s="12"/>
      <c r="BE7" s="47"/>
      <c r="BF7" s="47"/>
    </row>
    <row r="8" spans="2:64" s="6" customFormat="1" ht="20.25" customHeight="1" x14ac:dyDescent="0.4">
      <c r="B8" s="141"/>
      <c r="C8" s="141"/>
      <c r="D8" s="141"/>
      <c r="E8" s="141"/>
      <c r="F8" s="141"/>
      <c r="G8" s="142"/>
      <c r="H8" s="142"/>
      <c r="I8" s="142"/>
      <c r="J8" s="141"/>
      <c r="K8" s="141"/>
      <c r="L8" s="142"/>
      <c r="M8" s="142"/>
      <c r="N8" s="142"/>
      <c r="O8" s="141"/>
      <c r="P8" s="142"/>
      <c r="Q8" s="142"/>
      <c r="R8" s="142"/>
      <c r="S8" s="143"/>
      <c r="T8" s="144"/>
      <c r="U8" s="144"/>
      <c r="V8" s="145"/>
      <c r="W8" s="130"/>
      <c r="X8" s="130"/>
      <c r="Y8" s="130"/>
      <c r="Z8" s="140"/>
      <c r="AA8" s="146"/>
      <c r="AB8" s="138"/>
      <c r="AC8" s="140"/>
      <c r="AD8" s="140"/>
      <c r="AE8" s="140"/>
      <c r="AF8" s="147"/>
      <c r="AG8" s="148"/>
      <c r="AH8" s="148"/>
      <c r="AI8" s="148"/>
      <c r="AJ8" s="149"/>
      <c r="AK8" s="139"/>
      <c r="AL8" s="146"/>
      <c r="AM8" s="146"/>
      <c r="AN8" s="138"/>
      <c r="AO8" s="150"/>
      <c r="AP8" s="150"/>
      <c r="AQ8" s="150"/>
      <c r="AR8" s="151"/>
      <c r="AS8" s="151"/>
      <c r="AT8" s="123"/>
      <c r="AU8" s="79"/>
      <c r="AV8" s="79"/>
      <c r="AW8" s="46"/>
      <c r="AX8" s="12"/>
      <c r="AY8" s="12" t="s">
        <v>63</v>
      </c>
      <c r="AZ8" s="12"/>
      <c r="BA8" s="12"/>
      <c r="BB8" s="521">
        <f>DAY(EOMONTH(DATE(AC2,AG2,1),0))</f>
        <v>30</v>
      </c>
      <c r="BC8" s="522"/>
      <c r="BD8" s="12" t="s">
        <v>54</v>
      </c>
      <c r="BE8" s="12"/>
      <c r="BF8" s="12"/>
      <c r="BJ8" s="7"/>
      <c r="BK8" s="7"/>
      <c r="BL8" s="7"/>
    </row>
    <row r="9" spans="2:64" s="6" customFormat="1" ht="6" customHeight="1" x14ac:dyDescent="0.4">
      <c r="B9" s="152"/>
      <c r="C9" s="152"/>
      <c r="D9" s="152"/>
      <c r="E9" s="152"/>
      <c r="F9" s="152"/>
      <c r="G9" s="141"/>
      <c r="H9" s="142"/>
      <c r="I9" s="150"/>
      <c r="J9" s="150"/>
      <c r="K9" s="152"/>
      <c r="L9" s="141"/>
      <c r="M9" s="142"/>
      <c r="N9" s="150"/>
      <c r="O9" s="150"/>
      <c r="P9" s="141"/>
      <c r="Q9" s="150"/>
      <c r="R9" s="152"/>
      <c r="S9" s="150"/>
      <c r="T9" s="150"/>
      <c r="U9" s="150"/>
      <c r="V9" s="150"/>
      <c r="W9" s="130"/>
      <c r="X9" s="130"/>
      <c r="Y9" s="130"/>
      <c r="Z9" s="137"/>
      <c r="AA9" s="149"/>
      <c r="AB9" s="149"/>
      <c r="AC9" s="137"/>
      <c r="AD9" s="137"/>
      <c r="AE9" s="137"/>
      <c r="AF9" s="153"/>
      <c r="AG9" s="140"/>
      <c r="AH9" s="149"/>
      <c r="AI9" s="137"/>
      <c r="AJ9" s="148"/>
      <c r="AK9" s="149"/>
      <c r="AL9" s="149"/>
      <c r="AM9" s="149"/>
      <c r="AN9" s="149"/>
      <c r="AO9" s="137"/>
      <c r="AP9" s="123"/>
      <c r="AQ9" s="154"/>
      <c r="AR9" s="154"/>
      <c r="AS9" s="154"/>
      <c r="AT9" s="123"/>
      <c r="AU9" s="12"/>
      <c r="AV9" s="12"/>
      <c r="AW9" s="12"/>
      <c r="AX9" s="12"/>
      <c r="AY9" s="12"/>
      <c r="AZ9" s="12"/>
      <c r="BA9" s="12"/>
      <c r="BB9" s="12"/>
      <c r="BC9" s="12"/>
      <c r="BD9" s="12"/>
      <c r="BE9" s="12"/>
      <c r="BF9" s="12"/>
      <c r="BJ9" s="7"/>
      <c r="BK9" s="7"/>
      <c r="BL9" s="7"/>
    </row>
    <row r="10" spans="2:64" s="6" customFormat="1" ht="18.75" x14ac:dyDescent="0.2">
      <c r="B10" s="141"/>
      <c r="C10" s="141"/>
      <c r="D10" s="141"/>
      <c r="E10" s="141"/>
      <c r="F10" s="141"/>
      <c r="G10" s="142"/>
      <c r="H10" s="142"/>
      <c r="I10" s="142"/>
      <c r="J10" s="141"/>
      <c r="K10" s="141"/>
      <c r="L10" s="142"/>
      <c r="M10" s="142"/>
      <c r="N10" s="142"/>
      <c r="O10" s="141"/>
      <c r="P10" s="142"/>
      <c r="Q10" s="142"/>
      <c r="R10" s="142"/>
      <c r="S10" s="143"/>
      <c r="T10" s="144"/>
      <c r="U10" s="144"/>
      <c r="V10" s="145"/>
      <c r="W10" s="130"/>
      <c r="X10" s="130"/>
      <c r="Y10" s="130"/>
      <c r="Z10" s="140"/>
      <c r="AA10" s="146"/>
      <c r="AB10" s="138"/>
      <c r="AC10" s="140"/>
      <c r="AD10" s="140"/>
      <c r="AE10" s="140"/>
      <c r="AF10" s="153"/>
      <c r="AG10" s="148"/>
      <c r="AH10" s="148"/>
      <c r="AI10" s="148"/>
      <c r="AJ10" s="149"/>
      <c r="AK10" s="139"/>
      <c r="AL10" s="146"/>
      <c r="AM10" s="123"/>
      <c r="AN10" s="123"/>
      <c r="AO10" s="155"/>
      <c r="AP10" s="155"/>
      <c r="AQ10" s="155"/>
      <c r="AR10" s="156"/>
      <c r="AS10" s="154"/>
      <c r="AT10" s="154"/>
      <c r="AU10" s="48"/>
      <c r="AV10" s="39"/>
      <c r="AW10" s="39"/>
      <c r="AX10" s="49"/>
      <c r="AY10" s="49"/>
      <c r="AZ10" s="47" t="s">
        <v>170</v>
      </c>
      <c r="BA10" s="39"/>
      <c r="BB10" s="510">
        <v>1</v>
      </c>
      <c r="BC10" s="514"/>
      <c r="BD10" s="511"/>
      <c r="BE10" s="18" t="s">
        <v>22</v>
      </c>
      <c r="BF10" s="12"/>
      <c r="BJ10" s="7"/>
      <c r="BK10" s="7"/>
      <c r="BL10" s="7"/>
    </row>
    <row r="11" spans="2:64" s="6" customFormat="1" ht="6" customHeight="1" x14ac:dyDescent="0.2">
      <c r="B11" s="152"/>
      <c r="C11" s="152"/>
      <c r="D11" s="152"/>
      <c r="E11" s="152"/>
      <c r="F11" s="159"/>
      <c r="G11" s="152"/>
      <c r="H11" s="152"/>
      <c r="I11" s="152"/>
      <c r="J11" s="152"/>
      <c r="K11" s="141"/>
      <c r="L11" s="142"/>
      <c r="M11" s="150"/>
      <c r="N11" s="150"/>
      <c r="O11" s="141"/>
      <c r="P11" s="150"/>
      <c r="Q11" s="152"/>
      <c r="R11" s="150"/>
      <c r="S11" s="150"/>
      <c r="T11" s="150"/>
      <c r="U11" s="150"/>
      <c r="V11" s="159"/>
      <c r="W11" s="130"/>
      <c r="X11" s="130"/>
      <c r="Y11" s="130"/>
      <c r="Z11" s="137"/>
      <c r="AA11" s="149"/>
      <c r="AB11" s="149"/>
      <c r="AC11" s="137"/>
      <c r="AD11" s="137"/>
      <c r="AE11" s="137"/>
      <c r="AF11" s="153"/>
      <c r="AG11" s="140"/>
      <c r="AH11" s="148"/>
      <c r="AI11" s="149"/>
      <c r="AJ11" s="148"/>
      <c r="AK11" s="149"/>
      <c r="AL11" s="149"/>
      <c r="AM11" s="149"/>
      <c r="AN11" s="149"/>
      <c r="AO11" s="152"/>
      <c r="AP11" s="152"/>
      <c r="AQ11" s="141"/>
      <c r="AR11" s="160"/>
      <c r="AS11" s="154"/>
      <c r="AT11" s="154"/>
      <c r="AU11" s="48"/>
      <c r="AV11" s="39"/>
      <c r="AW11" s="39"/>
      <c r="AX11" s="49"/>
      <c r="AY11" s="49"/>
      <c r="AZ11" s="39"/>
      <c r="BA11" s="39"/>
      <c r="BB11" s="38"/>
      <c r="BC11" s="38"/>
      <c r="BD11" s="38"/>
      <c r="BE11" s="18"/>
      <c r="BF11" s="12"/>
      <c r="BJ11" s="7"/>
      <c r="BK11" s="7"/>
      <c r="BL11" s="7"/>
    </row>
    <row r="12" spans="2:64" s="6" customFormat="1" ht="20.25" customHeight="1" x14ac:dyDescent="0.2">
      <c r="B12" s="161"/>
      <c r="C12" s="161"/>
      <c r="D12" s="161"/>
      <c r="E12" s="161"/>
      <c r="F12" s="161"/>
      <c r="G12" s="161"/>
      <c r="H12" s="161"/>
      <c r="I12" s="161"/>
      <c r="J12" s="161"/>
      <c r="K12" s="161"/>
      <c r="L12" s="161"/>
      <c r="M12" s="161"/>
      <c r="N12" s="161"/>
      <c r="O12" s="161"/>
      <c r="P12" s="161"/>
      <c r="Q12" s="161"/>
      <c r="R12" s="161"/>
      <c r="S12" s="161"/>
      <c r="T12" s="161"/>
      <c r="U12" s="161"/>
      <c r="V12" s="161"/>
      <c r="W12" s="130"/>
      <c r="X12" s="130"/>
      <c r="Y12" s="130"/>
      <c r="Z12" s="141"/>
      <c r="AA12" s="162"/>
      <c r="AB12" s="162"/>
      <c r="AC12" s="141"/>
      <c r="AD12" s="140"/>
      <c r="AE12" s="140"/>
      <c r="AF12" s="147"/>
      <c r="AG12" s="138"/>
      <c r="AH12" s="148"/>
      <c r="AI12" s="149"/>
      <c r="AJ12" s="148"/>
      <c r="AK12" s="149"/>
      <c r="AL12" s="149"/>
      <c r="AM12" s="149"/>
      <c r="AN12" s="149"/>
      <c r="AO12" s="515"/>
      <c r="AP12" s="515"/>
      <c r="AQ12" s="515"/>
      <c r="AR12" s="156"/>
      <c r="AS12" s="154"/>
      <c r="AT12" s="154"/>
      <c r="AU12" s="48"/>
      <c r="AV12" s="39"/>
      <c r="AW12" s="39"/>
      <c r="AX12" s="49"/>
      <c r="AY12" s="49"/>
      <c r="AZ12" s="39"/>
      <c r="BA12" s="39"/>
      <c r="BB12" s="510">
        <v>1</v>
      </c>
      <c r="BC12" s="514"/>
      <c r="BD12" s="511"/>
      <c r="BE12" s="50" t="s">
        <v>23</v>
      </c>
      <c r="BF12" s="12"/>
      <c r="BJ12" s="7"/>
      <c r="BK12" s="7"/>
      <c r="BL12" s="7"/>
    </row>
    <row r="13" spans="2:64" s="6" customFormat="1" ht="6.75" customHeight="1" x14ac:dyDescent="0.2">
      <c r="B13" s="161"/>
      <c r="C13" s="161"/>
      <c r="D13" s="161"/>
      <c r="E13" s="161"/>
      <c r="F13" s="161"/>
      <c r="G13" s="161"/>
      <c r="H13" s="161"/>
      <c r="I13" s="161"/>
      <c r="J13" s="161"/>
      <c r="K13" s="161"/>
      <c r="L13" s="161"/>
      <c r="M13" s="161"/>
      <c r="N13" s="161"/>
      <c r="O13" s="161"/>
      <c r="P13" s="161"/>
      <c r="Q13" s="161"/>
      <c r="R13" s="161"/>
      <c r="S13" s="161"/>
      <c r="T13" s="161"/>
      <c r="U13" s="161"/>
      <c r="V13" s="161"/>
      <c r="W13" s="130"/>
      <c r="X13" s="130"/>
      <c r="Y13" s="130"/>
      <c r="Z13" s="142"/>
      <c r="AA13" s="164"/>
      <c r="AB13" s="164"/>
      <c r="AC13" s="142"/>
      <c r="AD13" s="148"/>
      <c r="AE13" s="148"/>
      <c r="AF13" s="153"/>
      <c r="AG13" s="123"/>
      <c r="AH13" s="123"/>
      <c r="AI13" s="123"/>
      <c r="AJ13" s="123"/>
      <c r="AK13" s="123"/>
      <c r="AL13" s="123"/>
      <c r="AM13" s="123"/>
      <c r="AN13" s="123"/>
      <c r="AO13" s="152"/>
      <c r="AP13" s="152"/>
      <c r="AQ13" s="152"/>
      <c r="AR13" s="123"/>
      <c r="AS13" s="154"/>
      <c r="AT13" s="154"/>
      <c r="AU13" s="48"/>
      <c r="AV13" s="39"/>
      <c r="AW13" s="39"/>
      <c r="AX13" s="49"/>
      <c r="AY13" s="49"/>
      <c r="AZ13" s="39"/>
      <c r="BA13" s="39"/>
      <c r="BB13" s="38"/>
      <c r="BC13" s="38"/>
      <c r="BD13" s="38"/>
      <c r="BE13" s="18"/>
      <c r="BF13" s="12"/>
      <c r="BJ13" s="7"/>
      <c r="BK13" s="7"/>
      <c r="BL13" s="7"/>
    </row>
    <row r="14" spans="2:64" s="6" customFormat="1" ht="18.75" x14ac:dyDescent="0.4">
      <c r="B14" s="161"/>
      <c r="C14" s="161"/>
      <c r="D14" s="161"/>
      <c r="E14" s="161"/>
      <c r="F14" s="161"/>
      <c r="G14" s="161"/>
      <c r="H14" s="161"/>
      <c r="I14" s="161"/>
      <c r="J14" s="161"/>
      <c r="K14" s="161"/>
      <c r="L14" s="161"/>
      <c r="M14" s="161"/>
      <c r="N14" s="161"/>
      <c r="O14" s="161"/>
      <c r="P14" s="161"/>
      <c r="Q14" s="161"/>
      <c r="R14" s="161"/>
      <c r="S14" s="161"/>
      <c r="T14" s="161"/>
      <c r="U14" s="161"/>
      <c r="V14" s="161"/>
      <c r="W14" s="130"/>
      <c r="X14" s="130"/>
      <c r="Y14" s="130"/>
      <c r="Z14" s="141"/>
      <c r="AA14" s="162"/>
      <c r="AB14" s="162"/>
      <c r="AC14" s="141"/>
      <c r="AD14" s="140"/>
      <c r="AE14" s="140"/>
      <c r="AF14" s="153"/>
      <c r="AG14" s="123"/>
      <c r="AH14" s="123"/>
      <c r="AI14" s="123"/>
      <c r="AJ14" s="123"/>
      <c r="AK14" s="123"/>
      <c r="AL14" s="123"/>
      <c r="AM14" s="123"/>
      <c r="AN14" s="123"/>
      <c r="AO14" s="150"/>
      <c r="AP14" s="150"/>
      <c r="AQ14" s="150"/>
      <c r="AR14" s="123"/>
      <c r="AS14" s="154"/>
      <c r="AT14" s="136" t="s">
        <v>171</v>
      </c>
      <c r="AU14" s="469"/>
      <c r="AV14" s="470"/>
      <c r="AW14" s="471"/>
      <c r="AX14" s="38" t="s">
        <v>2</v>
      </c>
      <c r="AY14" s="469"/>
      <c r="AZ14" s="470"/>
      <c r="BA14" s="471"/>
      <c r="BB14" s="37" t="s">
        <v>24</v>
      </c>
      <c r="BC14" s="523">
        <f>(AY14-AU14)*24</f>
        <v>0</v>
      </c>
      <c r="BD14" s="524"/>
      <c r="BE14" s="36" t="s">
        <v>25</v>
      </c>
      <c r="BF14" s="38"/>
      <c r="BJ14" s="7"/>
      <c r="BK14" s="7"/>
      <c r="BL14" s="7"/>
    </row>
    <row r="15" spans="2:64" s="6" customFormat="1" ht="6.75" customHeight="1" x14ac:dyDescent="0.15">
      <c r="B15" s="130"/>
      <c r="C15" s="151"/>
      <c r="D15" s="151"/>
      <c r="E15" s="151"/>
      <c r="F15" s="151"/>
      <c r="G15" s="137"/>
      <c r="H15" s="137"/>
      <c r="I15" s="139"/>
      <c r="J15" s="140"/>
      <c r="K15" s="148"/>
      <c r="L15" s="149"/>
      <c r="M15" s="149"/>
      <c r="N15" s="140"/>
      <c r="O15" s="149"/>
      <c r="P15" s="137"/>
      <c r="Q15" s="148"/>
      <c r="R15" s="149"/>
      <c r="S15" s="149"/>
      <c r="T15" s="149"/>
      <c r="U15" s="149"/>
      <c r="V15" s="137"/>
      <c r="W15" s="139"/>
      <c r="X15" s="165"/>
      <c r="Y15" s="165"/>
      <c r="Z15" s="138"/>
      <c r="AA15" s="140"/>
      <c r="AB15" s="139"/>
      <c r="AC15" s="140"/>
      <c r="AD15" s="148"/>
      <c r="AE15" s="149"/>
      <c r="AF15" s="153"/>
      <c r="AG15" s="147"/>
      <c r="AH15" s="166"/>
      <c r="AI15" s="153"/>
      <c r="AJ15" s="166"/>
      <c r="AK15" s="153"/>
      <c r="AL15" s="153"/>
      <c r="AM15" s="153"/>
      <c r="AN15" s="153"/>
      <c r="AO15" s="167"/>
      <c r="AP15" s="130"/>
      <c r="AQ15" s="135"/>
      <c r="AR15" s="135"/>
      <c r="AS15" s="135"/>
      <c r="AT15" s="135"/>
      <c r="AU15" s="28"/>
      <c r="AV15" s="25"/>
      <c r="AW15" s="25"/>
      <c r="AX15" s="33"/>
      <c r="AY15" s="33"/>
      <c r="AZ15" s="25"/>
      <c r="BA15" s="25"/>
      <c r="BB15" s="23"/>
      <c r="BC15" s="23"/>
      <c r="BD15" s="23"/>
      <c r="BE15" s="22"/>
      <c r="BJ15" s="7"/>
      <c r="BK15" s="7"/>
      <c r="BL15" s="7"/>
    </row>
    <row r="16" spans="2:64" ht="8.4499999999999993" customHeight="1" thickBot="1" x14ac:dyDescent="0.45">
      <c r="B16" s="170"/>
      <c r="C16" s="171"/>
      <c r="D16" s="171"/>
      <c r="E16" s="171"/>
      <c r="F16" s="171"/>
      <c r="G16" s="171"/>
      <c r="H16" s="170"/>
      <c r="I16" s="170"/>
      <c r="J16" s="170"/>
      <c r="K16" s="170"/>
      <c r="L16" s="170"/>
      <c r="M16" s="170"/>
      <c r="N16" s="170"/>
      <c r="O16" s="170"/>
      <c r="P16" s="170"/>
      <c r="Q16" s="170"/>
      <c r="R16" s="170"/>
      <c r="S16" s="170"/>
      <c r="T16" s="170"/>
      <c r="U16" s="170"/>
      <c r="V16" s="170"/>
      <c r="W16" s="170"/>
      <c r="X16" s="171"/>
      <c r="Y16" s="170"/>
      <c r="Z16" s="170"/>
      <c r="AA16" s="170"/>
      <c r="AB16" s="170"/>
      <c r="AC16" s="170"/>
      <c r="AD16" s="170"/>
      <c r="AE16" s="170"/>
      <c r="AF16" s="170"/>
      <c r="AG16" s="170"/>
      <c r="AH16" s="170"/>
      <c r="AI16" s="170"/>
      <c r="AJ16" s="170"/>
      <c r="AK16" s="170"/>
      <c r="AL16" s="170"/>
      <c r="AM16" s="170"/>
      <c r="AN16" s="171"/>
      <c r="AO16" s="170"/>
      <c r="AP16" s="170"/>
      <c r="AQ16" s="170"/>
      <c r="AR16" s="170"/>
      <c r="AS16" s="170"/>
      <c r="AT16" s="170"/>
      <c r="BE16" s="13"/>
      <c r="BF16" s="13"/>
      <c r="BG16" s="13"/>
    </row>
    <row r="17" spans="2:58" ht="20.25" customHeight="1" x14ac:dyDescent="0.4">
      <c r="B17" s="576" t="s">
        <v>98</v>
      </c>
      <c r="C17" s="579" t="s">
        <v>172</v>
      </c>
      <c r="D17" s="580"/>
      <c r="E17" s="581"/>
      <c r="F17" s="117"/>
      <c r="G17" s="588" t="s">
        <v>173</v>
      </c>
      <c r="H17" s="591" t="s">
        <v>174</v>
      </c>
      <c r="I17" s="580"/>
      <c r="J17" s="580"/>
      <c r="K17" s="581"/>
      <c r="L17" s="591" t="s">
        <v>175</v>
      </c>
      <c r="M17" s="580"/>
      <c r="N17" s="580"/>
      <c r="O17" s="594"/>
      <c r="P17" s="597"/>
      <c r="Q17" s="598"/>
      <c r="R17" s="599"/>
      <c r="S17" s="504" t="s">
        <v>176</v>
      </c>
      <c r="T17" s="505"/>
      <c r="U17" s="505"/>
      <c r="V17" s="505"/>
      <c r="W17" s="505"/>
      <c r="X17" s="505"/>
      <c r="Y17" s="505"/>
      <c r="Z17" s="505"/>
      <c r="AA17" s="505"/>
      <c r="AB17" s="505"/>
      <c r="AC17" s="505"/>
      <c r="AD17" s="505"/>
      <c r="AE17" s="505"/>
      <c r="AF17" s="505"/>
      <c r="AG17" s="505"/>
      <c r="AH17" s="505"/>
      <c r="AI17" s="505"/>
      <c r="AJ17" s="505"/>
      <c r="AK17" s="505"/>
      <c r="AL17" s="505"/>
      <c r="AM17" s="505"/>
      <c r="AN17" s="505"/>
      <c r="AO17" s="505"/>
      <c r="AP17" s="505"/>
      <c r="AQ17" s="505"/>
      <c r="AR17" s="505"/>
      <c r="AS17" s="505"/>
      <c r="AT17" s="505"/>
      <c r="AU17" s="505"/>
      <c r="AV17" s="505"/>
      <c r="AW17" s="506"/>
      <c r="AX17" s="549" t="str">
        <f>IF(BB3="４週","(11) 1～4週目の勤務時間数合計","(11) 1か月の勤務時間数   合計")</f>
        <v>(11) 1か月の勤務時間数   合計</v>
      </c>
      <c r="AY17" s="550"/>
      <c r="AZ17" s="555" t="s">
        <v>177</v>
      </c>
      <c r="BA17" s="556"/>
      <c r="BB17" s="561" t="s">
        <v>178</v>
      </c>
      <c r="BC17" s="562"/>
      <c r="BD17" s="562"/>
      <c r="BE17" s="562"/>
      <c r="BF17" s="563"/>
    </row>
    <row r="18" spans="2:58" ht="20.25" customHeight="1" x14ac:dyDescent="0.4">
      <c r="B18" s="577"/>
      <c r="C18" s="582"/>
      <c r="D18" s="583"/>
      <c r="E18" s="584"/>
      <c r="F18" s="118"/>
      <c r="G18" s="589"/>
      <c r="H18" s="592"/>
      <c r="I18" s="583"/>
      <c r="J18" s="583"/>
      <c r="K18" s="584"/>
      <c r="L18" s="592"/>
      <c r="M18" s="583"/>
      <c r="N18" s="583"/>
      <c r="O18" s="595"/>
      <c r="P18" s="600"/>
      <c r="Q18" s="601"/>
      <c r="R18" s="602"/>
      <c r="S18" s="570" t="s">
        <v>16</v>
      </c>
      <c r="T18" s="571"/>
      <c r="U18" s="571"/>
      <c r="V18" s="571"/>
      <c r="W18" s="571"/>
      <c r="X18" s="571"/>
      <c r="Y18" s="572"/>
      <c r="Z18" s="570" t="s">
        <v>17</v>
      </c>
      <c r="AA18" s="571"/>
      <c r="AB18" s="571"/>
      <c r="AC18" s="571"/>
      <c r="AD18" s="571"/>
      <c r="AE18" s="571"/>
      <c r="AF18" s="572"/>
      <c r="AG18" s="570" t="s">
        <v>18</v>
      </c>
      <c r="AH18" s="571"/>
      <c r="AI18" s="571"/>
      <c r="AJ18" s="571"/>
      <c r="AK18" s="571"/>
      <c r="AL18" s="571"/>
      <c r="AM18" s="572"/>
      <c r="AN18" s="570" t="s">
        <v>19</v>
      </c>
      <c r="AO18" s="571"/>
      <c r="AP18" s="571"/>
      <c r="AQ18" s="571"/>
      <c r="AR18" s="571"/>
      <c r="AS18" s="571"/>
      <c r="AT18" s="572"/>
      <c r="AU18" s="573" t="s">
        <v>20</v>
      </c>
      <c r="AV18" s="574"/>
      <c r="AW18" s="575"/>
      <c r="AX18" s="551"/>
      <c r="AY18" s="552"/>
      <c r="AZ18" s="557"/>
      <c r="BA18" s="558"/>
      <c r="BB18" s="564"/>
      <c r="BC18" s="565"/>
      <c r="BD18" s="565"/>
      <c r="BE18" s="565"/>
      <c r="BF18" s="566"/>
    </row>
    <row r="19" spans="2:58" ht="20.25" customHeight="1" x14ac:dyDescent="0.4">
      <c r="B19" s="577"/>
      <c r="C19" s="582"/>
      <c r="D19" s="583"/>
      <c r="E19" s="584"/>
      <c r="F19" s="118"/>
      <c r="G19" s="589"/>
      <c r="H19" s="592"/>
      <c r="I19" s="583"/>
      <c r="J19" s="583"/>
      <c r="K19" s="584"/>
      <c r="L19" s="592"/>
      <c r="M19" s="583"/>
      <c r="N19" s="583"/>
      <c r="O19" s="595"/>
      <c r="P19" s="600"/>
      <c r="Q19" s="601"/>
      <c r="R19" s="602"/>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f>IF($BB$3="暦月",IF(DAY(DATE($AC$2,$AG$2,29))=29,29,""),"")</f>
        <v>29</v>
      </c>
      <c r="AV19" s="108">
        <f>IF($BB$3="暦月",IF(DAY(DATE($AC$2,$AG$2,30))=30,30,""),"")</f>
        <v>30</v>
      </c>
      <c r="AW19" s="109" t="str">
        <f>IF($BB$3="暦月",IF(DAY(DATE($AC$2,$AG$2,31))=31,31,""),"")</f>
        <v/>
      </c>
      <c r="AX19" s="551"/>
      <c r="AY19" s="552"/>
      <c r="AZ19" s="557"/>
      <c r="BA19" s="558"/>
      <c r="BB19" s="564"/>
      <c r="BC19" s="565"/>
      <c r="BD19" s="565"/>
      <c r="BE19" s="565"/>
      <c r="BF19" s="566"/>
    </row>
    <row r="20" spans="2:58" ht="20.25" hidden="1" customHeight="1" x14ac:dyDescent="0.4">
      <c r="B20" s="577"/>
      <c r="C20" s="582"/>
      <c r="D20" s="583"/>
      <c r="E20" s="584"/>
      <c r="F20" s="118"/>
      <c r="G20" s="589"/>
      <c r="H20" s="592"/>
      <c r="I20" s="583"/>
      <c r="J20" s="583"/>
      <c r="K20" s="584"/>
      <c r="L20" s="592"/>
      <c r="M20" s="583"/>
      <c r="N20" s="583"/>
      <c r="O20" s="595"/>
      <c r="P20" s="600"/>
      <c r="Q20" s="601"/>
      <c r="R20" s="602"/>
      <c r="S20" s="103">
        <f>WEEKDAY(DATE($AC$2,$AG$2,1))</f>
        <v>7</v>
      </c>
      <c r="T20" s="104">
        <f>WEEKDAY(DATE($AC$2,$AG$2,2))</f>
        <v>1</v>
      </c>
      <c r="U20" s="104">
        <f>WEEKDAY(DATE($AC$2,$AG$2,3))</f>
        <v>2</v>
      </c>
      <c r="V20" s="104">
        <f>WEEKDAY(DATE($AC$2,$AG$2,4))</f>
        <v>3</v>
      </c>
      <c r="W20" s="104">
        <f>WEEKDAY(DATE($AC$2,$AG$2,5))</f>
        <v>4</v>
      </c>
      <c r="X20" s="104">
        <f>WEEKDAY(DATE($AC$2,$AG$2,6))</f>
        <v>5</v>
      </c>
      <c r="Y20" s="105">
        <f>WEEKDAY(DATE($AC$2,$AG$2,7))</f>
        <v>6</v>
      </c>
      <c r="Z20" s="103">
        <f>WEEKDAY(DATE($AC$2,$AG$2,8))</f>
        <v>7</v>
      </c>
      <c r="AA20" s="104">
        <f>WEEKDAY(DATE($AC$2,$AG$2,9))</f>
        <v>1</v>
      </c>
      <c r="AB20" s="104">
        <f>WEEKDAY(DATE($AC$2,$AG$2,10))</f>
        <v>2</v>
      </c>
      <c r="AC20" s="104">
        <f>WEEKDAY(DATE($AC$2,$AG$2,11))</f>
        <v>3</v>
      </c>
      <c r="AD20" s="104">
        <f>WEEKDAY(DATE($AC$2,$AG$2,12))</f>
        <v>4</v>
      </c>
      <c r="AE20" s="104">
        <f>WEEKDAY(DATE($AC$2,$AG$2,13))</f>
        <v>5</v>
      </c>
      <c r="AF20" s="105">
        <f>WEEKDAY(DATE($AC$2,$AG$2,14))</f>
        <v>6</v>
      </c>
      <c r="AG20" s="103">
        <f>WEEKDAY(DATE($AC$2,$AG$2,15))</f>
        <v>7</v>
      </c>
      <c r="AH20" s="104">
        <f>WEEKDAY(DATE($AC$2,$AG$2,16))</f>
        <v>1</v>
      </c>
      <c r="AI20" s="104">
        <f>WEEKDAY(DATE($AC$2,$AG$2,17))</f>
        <v>2</v>
      </c>
      <c r="AJ20" s="104">
        <f>WEEKDAY(DATE($AC$2,$AG$2,18))</f>
        <v>3</v>
      </c>
      <c r="AK20" s="104">
        <f>WEEKDAY(DATE($AC$2,$AG$2,19))</f>
        <v>4</v>
      </c>
      <c r="AL20" s="104">
        <f>WEEKDAY(DATE($AC$2,$AG$2,20))</f>
        <v>5</v>
      </c>
      <c r="AM20" s="105">
        <f>WEEKDAY(DATE($AC$2,$AG$2,21))</f>
        <v>6</v>
      </c>
      <c r="AN20" s="103">
        <f>WEEKDAY(DATE($AC$2,$AG$2,22))</f>
        <v>7</v>
      </c>
      <c r="AO20" s="104">
        <f>WEEKDAY(DATE($AC$2,$AG$2,23))</f>
        <v>1</v>
      </c>
      <c r="AP20" s="104">
        <f>WEEKDAY(DATE($AC$2,$AG$2,24))</f>
        <v>2</v>
      </c>
      <c r="AQ20" s="104">
        <f>WEEKDAY(DATE($AC$2,$AG$2,25))</f>
        <v>3</v>
      </c>
      <c r="AR20" s="104">
        <f>WEEKDAY(DATE($AC$2,$AG$2,26))</f>
        <v>4</v>
      </c>
      <c r="AS20" s="104">
        <f>WEEKDAY(DATE($AC$2,$AG$2,27))</f>
        <v>5</v>
      </c>
      <c r="AT20" s="105">
        <f>WEEKDAY(DATE($AC$2,$AG$2,28))</f>
        <v>6</v>
      </c>
      <c r="AU20" s="103">
        <f>IF(AU19=29,WEEKDAY(DATE($AC$2,$AG$2,29)),0)</f>
        <v>7</v>
      </c>
      <c r="AV20" s="104">
        <f>IF(AV19=30,WEEKDAY(DATE($AC$2,$AG$2,30)),0)</f>
        <v>1</v>
      </c>
      <c r="AW20" s="105">
        <f>IF(AW19=31,WEEKDAY(DATE($AC$2,$AG$2,31)),0)</f>
        <v>0</v>
      </c>
      <c r="AX20" s="551"/>
      <c r="AY20" s="552"/>
      <c r="AZ20" s="557"/>
      <c r="BA20" s="558"/>
      <c r="BB20" s="564"/>
      <c r="BC20" s="565"/>
      <c r="BD20" s="565"/>
      <c r="BE20" s="565"/>
      <c r="BF20" s="566"/>
    </row>
    <row r="21" spans="2:58" ht="22.5" customHeight="1" thickBot="1" x14ac:dyDescent="0.45">
      <c r="B21" s="578"/>
      <c r="C21" s="585"/>
      <c r="D21" s="586"/>
      <c r="E21" s="587"/>
      <c r="F21" s="119"/>
      <c r="G21" s="590"/>
      <c r="H21" s="593"/>
      <c r="I21" s="586"/>
      <c r="J21" s="586"/>
      <c r="K21" s="587"/>
      <c r="L21" s="593"/>
      <c r="M21" s="586"/>
      <c r="N21" s="586"/>
      <c r="O21" s="596"/>
      <c r="P21" s="603"/>
      <c r="Q21" s="604"/>
      <c r="R21" s="605"/>
      <c r="S21" s="110" t="str">
        <f>IF(S20=1,"日",IF(S20=2,"月",IF(S20=3,"火",IF(S20=4,"水",IF(S20=5,"木",IF(S20=6,"金","土"))))))</f>
        <v>土</v>
      </c>
      <c r="T21" s="111" t="str">
        <f t="shared" ref="T21:AT21" si="0">IF(T20=1,"日",IF(T20=2,"月",IF(T20=3,"火",IF(T20=4,"水",IF(T20=5,"木",IF(T20=6,"金","土"))))))</f>
        <v>日</v>
      </c>
      <c r="U21" s="111" t="str">
        <f t="shared" si="0"/>
        <v>月</v>
      </c>
      <c r="V21" s="111" t="str">
        <f t="shared" si="0"/>
        <v>火</v>
      </c>
      <c r="W21" s="111" t="str">
        <f t="shared" si="0"/>
        <v>水</v>
      </c>
      <c r="X21" s="111" t="str">
        <f t="shared" si="0"/>
        <v>木</v>
      </c>
      <c r="Y21" s="112" t="str">
        <f t="shared" si="0"/>
        <v>金</v>
      </c>
      <c r="Z21" s="110" t="str">
        <f>IF(Z20=1,"日",IF(Z20=2,"月",IF(Z20=3,"火",IF(Z20=4,"水",IF(Z20=5,"木",IF(Z20=6,"金","土"))))))</f>
        <v>土</v>
      </c>
      <c r="AA21" s="111" t="str">
        <f t="shared" si="0"/>
        <v>日</v>
      </c>
      <c r="AB21" s="111" t="str">
        <f t="shared" si="0"/>
        <v>月</v>
      </c>
      <c r="AC21" s="111" t="str">
        <f t="shared" si="0"/>
        <v>火</v>
      </c>
      <c r="AD21" s="111" t="str">
        <f t="shared" si="0"/>
        <v>水</v>
      </c>
      <c r="AE21" s="111" t="str">
        <f t="shared" si="0"/>
        <v>木</v>
      </c>
      <c r="AF21" s="112" t="str">
        <f t="shared" si="0"/>
        <v>金</v>
      </c>
      <c r="AG21" s="110" t="str">
        <f>IF(AG20=1,"日",IF(AG20=2,"月",IF(AG20=3,"火",IF(AG20=4,"水",IF(AG20=5,"木",IF(AG20=6,"金","土"))))))</f>
        <v>土</v>
      </c>
      <c r="AH21" s="111" t="str">
        <f t="shared" si="0"/>
        <v>日</v>
      </c>
      <c r="AI21" s="111" t="str">
        <f t="shared" si="0"/>
        <v>月</v>
      </c>
      <c r="AJ21" s="111" t="str">
        <f t="shared" si="0"/>
        <v>火</v>
      </c>
      <c r="AK21" s="111" t="str">
        <f t="shared" si="0"/>
        <v>水</v>
      </c>
      <c r="AL21" s="111" t="str">
        <f t="shared" si="0"/>
        <v>木</v>
      </c>
      <c r="AM21" s="112" t="str">
        <f t="shared" si="0"/>
        <v>金</v>
      </c>
      <c r="AN21" s="110" t="str">
        <f>IF(AN20=1,"日",IF(AN20=2,"月",IF(AN20=3,"火",IF(AN20=4,"水",IF(AN20=5,"木",IF(AN20=6,"金","土"))))))</f>
        <v>土</v>
      </c>
      <c r="AO21" s="111" t="str">
        <f t="shared" si="0"/>
        <v>日</v>
      </c>
      <c r="AP21" s="111" t="str">
        <f t="shared" si="0"/>
        <v>月</v>
      </c>
      <c r="AQ21" s="111" t="str">
        <f t="shared" si="0"/>
        <v>火</v>
      </c>
      <c r="AR21" s="111" t="str">
        <f t="shared" si="0"/>
        <v>水</v>
      </c>
      <c r="AS21" s="111" t="str">
        <f t="shared" si="0"/>
        <v>木</v>
      </c>
      <c r="AT21" s="112" t="str">
        <f t="shared" si="0"/>
        <v>金</v>
      </c>
      <c r="AU21" s="111" t="str">
        <f>IF(AU20=1,"日",IF(AU20=2,"月",IF(AU20=3,"火",IF(AU20=4,"水",IF(AU20=5,"木",IF(AU20=6,"金",IF(AU20=0,"","土")))))))</f>
        <v>土</v>
      </c>
      <c r="AV21" s="111" t="str">
        <f>IF(AV20=1,"日",IF(AV20=2,"月",IF(AV20=3,"火",IF(AV20=4,"水",IF(AV20=5,"木",IF(AV20=6,"金",IF(AV20=0,"","土")))))))</f>
        <v>日</v>
      </c>
      <c r="AW21" s="111" t="str">
        <f>IF(AW20=1,"日",IF(AW20=2,"月",IF(AW20=3,"火",IF(AW20=4,"水",IF(AW20=5,"木",IF(AW20=6,"金",IF(AW20=0,"","土")))))))</f>
        <v/>
      </c>
      <c r="AX21" s="553"/>
      <c r="AY21" s="554"/>
      <c r="AZ21" s="559"/>
      <c r="BA21" s="560"/>
      <c r="BB21" s="567"/>
      <c r="BC21" s="568"/>
      <c r="BD21" s="568"/>
      <c r="BE21" s="568"/>
      <c r="BF21" s="569"/>
    </row>
    <row r="22" spans="2:58" ht="20.25" customHeight="1" x14ac:dyDescent="0.4">
      <c r="B22" s="544">
        <v>1</v>
      </c>
      <c r="C22" s="428"/>
      <c r="D22" s="429"/>
      <c r="E22" s="430"/>
      <c r="F22" s="93"/>
      <c r="G22" s="431"/>
      <c r="H22" s="432"/>
      <c r="I22" s="433"/>
      <c r="J22" s="433"/>
      <c r="K22" s="434"/>
      <c r="L22" s="435"/>
      <c r="M22" s="436"/>
      <c r="N22" s="436"/>
      <c r="O22" s="437"/>
      <c r="P22" s="546" t="s">
        <v>49</v>
      </c>
      <c r="Q22" s="547"/>
      <c r="R22" s="548"/>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26"/>
      <c r="AY22" s="527"/>
      <c r="AZ22" s="528"/>
      <c r="BA22" s="529"/>
      <c r="BB22" s="466"/>
      <c r="BC22" s="467"/>
      <c r="BD22" s="467"/>
      <c r="BE22" s="467"/>
      <c r="BF22" s="468"/>
    </row>
    <row r="23" spans="2:58" ht="20.25" customHeight="1" x14ac:dyDescent="0.4">
      <c r="B23" s="545"/>
      <c r="C23" s="421"/>
      <c r="D23" s="422"/>
      <c r="E23" s="423"/>
      <c r="F23" s="94"/>
      <c r="G23" s="308"/>
      <c r="H23" s="313"/>
      <c r="I23" s="311"/>
      <c r="J23" s="311"/>
      <c r="K23" s="312"/>
      <c r="L23" s="317"/>
      <c r="M23" s="318"/>
      <c r="N23" s="318"/>
      <c r="O23" s="319"/>
      <c r="P23" s="530" t="s">
        <v>15</v>
      </c>
      <c r="Q23" s="531"/>
      <c r="R23" s="53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533">
        <f>IF($BB$3="４週",SUM(S23:AT23),IF($BB$3="暦月",SUM(S23:AW23),""))</f>
        <v>0</v>
      </c>
      <c r="AY23" s="534"/>
      <c r="AZ23" s="535">
        <f>IF($BB$3="４週",AX23/4,IF($BB$3="暦月",'通所介護（100名）'!AX23/('通所介護（100名）'!$BB$8/7),""))</f>
        <v>0</v>
      </c>
      <c r="BA23" s="536"/>
      <c r="BB23" s="392"/>
      <c r="BC23" s="393"/>
      <c r="BD23" s="393"/>
      <c r="BE23" s="393"/>
      <c r="BF23" s="394"/>
    </row>
    <row r="24" spans="2:58" ht="20.25" customHeight="1" x14ac:dyDescent="0.4">
      <c r="B24" s="545"/>
      <c r="C24" s="424"/>
      <c r="D24" s="425"/>
      <c r="E24" s="426"/>
      <c r="F24" s="95">
        <f>C22</f>
        <v>0</v>
      </c>
      <c r="G24" s="308"/>
      <c r="H24" s="313"/>
      <c r="I24" s="311"/>
      <c r="J24" s="311"/>
      <c r="K24" s="312"/>
      <c r="L24" s="317"/>
      <c r="M24" s="318"/>
      <c r="N24" s="318"/>
      <c r="O24" s="319"/>
      <c r="P24" s="537" t="s">
        <v>50</v>
      </c>
      <c r="Q24" s="538"/>
      <c r="R24" s="53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540">
        <f>IF($BB$3="４週",SUM(S24:AT24),IF($BB$3="暦月",SUM(S24:AW24),""))</f>
        <v>0</v>
      </c>
      <c r="AY24" s="541"/>
      <c r="AZ24" s="542">
        <f>IF($BB$3="４週",AX24/4,IF($BB$3="暦月",'通所介護（100名）'!AX24/('通所介護（100名）'!$BB$8/7),""))</f>
        <v>0</v>
      </c>
      <c r="BA24" s="543"/>
      <c r="BB24" s="395"/>
      <c r="BC24" s="396"/>
      <c r="BD24" s="396"/>
      <c r="BE24" s="396"/>
      <c r="BF24" s="397"/>
    </row>
    <row r="25" spans="2:58" ht="20.25" customHeight="1" x14ac:dyDescent="0.4">
      <c r="B25" s="545">
        <f>B22+1</f>
        <v>2</v>
      </c>
      <c r="C25" s="418"/>
      <c r="D25" s="419"/>
      <c r="E25" s="420"/>
      <c r="F25" s="120"/>
      <c r="G25" s="307"/>
      <c r="H25" s="310"/>
      <c r="I25" s="311"/>
      <c r="J25" s="311"/>
      <c r="K25" s="312"/>
      <c r="L25" s="314"/>
      <c r="M25" s="315"/>
      <c r="N25" s="315"/>
      <c r="O25" s="316"/>
      <c r="P25" s="610" t="s">
        <v>49</v>
      </c>
      <c r="Q25" s="611"/>
      <c r="R25" s="612"/>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606"/>
      <c r="AY25" s="607"/>
      <c r="AZ25" s="608"/>
      <c r="BA25" s="609"/>
      <c r="BB25" s="389"/>
      <c r="BC25" s="390"/>
      <c r="BD25" s="390"/>
      <c r="BE25" s="390"/>
      <c r="BF25" s="391"/>
    </row>
    <row r="26" spans="2:58" ht="20.25" customHeight="1" x14ac:dyDescent="0.4">
      <c r="B26" s="545"/>
      <c r="C26" s="421"/>
      <c r="D26" s="422"/>
      <c r="E26" s="423"/>
      <c r="F26" s="94"/>
      <c r="G26" s="308"/>
      <c r="H26" s="313"/>
      <c r="I26" s="311"/>
      <c r="J26" s="311"/>
      <c r="K26" s="312"/>
      <c r="L26" s="317"/>
      <c r="M26" s="318"/>
      <c r="N26" s="318"/>
      <c r="O26" s="319"/>
      <c r="P26" s="530" t="s">
        <v>15</v>
      </c>
      <c r="Q26" s="531"/>
      <c r="R26" s="53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533">
        <f>IF($BB$3="４週",SUM(S26:AT26),IF($BB$3="暦月",SUM(S26:AW26),""))</f>
        <v>0</v>
      </c>
      <c r="AY26" s="534"/>
      <c r="AZ26" s="535">
        <f>IF($BB$3="４週",AX26/4,IF($BB$3="暦月",'通所介護（100名）'!AX26/('通所介護（100名）'!$BB$8/7),""))</f>
        <v>0</v>
      </c>
      <c r="BA26" s="536"/>
      <c r="BB26" s="392"/>
      <c r="BC26" s="393"/>
      <c r="BD26" s="393"/>
      <c r="BE26" s="393"/>
      <c r="BF26" s="394"/>
    </row>
    <row r="27" spans="2:58" ht="20.25" customHeight="1" x14ac:dyDescent="0.4">
      <c r="B27" s="545"/>
      <c r="C27" s="424"/>
      <c r="D27" s="425"/>
      <c r="E27" s="426"/>
      <c r="F27" s="94">
        <f>C25</f>
        <v>0</v>
      </c>
      <c r="G27" s="309"/>
      <c r="H27" s="313"/>
      <c r="I27" s="311"/>
      <c r="J27" s="311"/>
      <c r="K27" s="312"/>
      <c r="L27" s="320"/>
      <c r="M27" s="321"/>
      <c r="N27" s="321"/>
      <c r="O27" s="322"/>
      <c r="P27" s="537" t="s">
        <v>50</v>
      </c>
      <c r="Q27" s="538"/>
      <c r="R27" s="53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540">
        <f>IF($BB$3="４週",SUM(S27:AT27),IF($BB$3="暦月",SUM(S27:AW27),""))</f>
        <v>0</v>
      </c>
      <c r="AY27" s="541"/>
      <c r="AZ27" s="542">
        <f>IF($BB$3="４週",AX27/4,IF($BB$3="暦月",'通所介護（100名）'!AX27/('通所介護（100名）'!$BB$8/7),""))</f>
        <v>0</v>
      </c>
      <c r="BA27" s="543"/>
      <c r="BB27" s="395"/>
      <c r="BC27" s="396"/>
      <c r="BD27" s="396"/>
      <c r="BE27" s="396"/>
      <c r="BF27" s="397"/>
    </row>
    <row r="28" spans="2:58" ht="20.25" customHeight="1" x14ac:dyDescent="0.4">
      <c r="B28" s="545">
        <f>B25+1</f>
        <v>3</v>
      </c>
      <c r="C28" s="403"/>
      <c r="D28" s="404"/>
      <c r="E28" s="405"/>
      <c r="F28" s="120"/>
      <c r="G28" s="307"/>
      <c r="H28" s="310"/>
      <c r="I28" s="311"/>
      <c r="J28" s="311"/>
      <c r="K28" s="312"/>
      <c r="L28" s="314"/>
      <c r="M28" s="315"/>
      <c r="N28" s="315"/>
      <c r="O28" s="316"/>
      <c r="P28" s="610" t="s">
        <v>49</v>
      </c>
      <c r="Q28" s="611"/>
      <c r="R28" s="612"/>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606"/>
      <c r="AY28" s="607"/>
      <c r="AZ28" s="608"/>
      <c r="BA28" s="609"/>
      <c r="BB28" s="389"/>
      <c r="BC28" s="390"/>
      <c r="BD28" s="390"/>
      <c r="BE28" s="390"/>
      <c r="BF28" s="391"/>
    </row>
    <row r="29" spans="2:58" ht="20.25" customHeight="1" x14ac:dyDescent="0.4">
      <c r="B29" s="545"/>
      <c r="C29" s="406"/>
      <c r="D29" s="407"/>
      <c r="E29" s="408"/>
      <c r="F29" s="94"/>
      <c r="G29" s="308"/>
      <c r="H29" s="313"/>
      <c r="I29" s="311"/>
      <c r="J29" s="311"/>
      <c r="K29" s="312"/>
      <c r="L29" s="317"/>
      <c r="M29" s="318"/>
      <c r="N29" s="318"/>
      <c r="O29" s="319"/>
      <c r="P29" s="530" t="s">
        <v>15</v>
      </c>
      <c r="Q29" s="531"/>
      <c r="R29" s="53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533">
        <f>IF($BB$3="４週",SUM(S29:AT29),IF($BB$3="暦月",SUM(S29:AW29),""))</f>
        <v>0</v>
      </c>
      <c r="AY29" s="534"/>
      <c r="AZ29" s="535">
        <f>IF($BB$3="４週",AX29/4,IF($BB$3="暦月",'通所介護（100名）'!AX29/('通所介護（100名）'!$BB$8/7),""))</f>
        <v>0</v>
      </c>
      <c r="BA29" s="536"/>
      <c r="BB29" s="392"/>
      <c r="BC29" s="393"/>
      <c r="BD29" s="393"/>
      <c r="BE29" s="393"/>
      <c r="BF29" s="394"/>
    </row>
    <row r="30" spans="2:58" ht="20.25" customHeight="1" x14ac:dyDescent="0.4">
      <c r="B30" s="545"/>
      <c r="C30" s="409"/>
      <c r="D30" s="410"/>
      <c r="E30" s="411"/>
      <c r="F30" s="94">
        <f>C28</f>
        <v>0</v>
      </c>
      <c r="G30" s="309"/>
      <c r="H30" s="313"/>
      <c r="I30" s="311"/>
      <c r="J30" s="311"/>
      <c r="K30" s="312"/>
      <c r="L30" s="320"/>
      <c r="M30" s="321"/>
      <c r="N30" s="321"/>
      <c r="O30" s="322"/>
      <c r="P30" s="537" t="s">
        <v>50</v>
      </c>
      <c r="Q30" s="538"/>
      <c r="R30" s="53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540">
        <f>IF($BB$3="４週",SUM(S30:AT30),IF($BB$3="暦月",SUM(S30:AW30),""))</f>
        <v>0</v>
      </c>
      <c r="AY30" s="541"/>
      <c r="AZ30" s="542">
        <f>IF($BB$3="４週",AX30/4,IF($BB$3="暦月",'通所介護（100名）'!AX30/('通所介護（100名）'!$BB$8/7),""))</f>
        <v>0</v>
      </c>
      <c r="BA30" s="543"/>
      <c r="BB30" s="395"/>
      <c r="BC30" s="396"/>
      <c r="BD30" s="396"/>
      <c r="BE30" s="396"/>
      <c r="BF30" s="397"/>
    </row>
    <row r="31" spans="2:58" ht="20.25" customHeight="1" x14ac:dyDescent="0.4">
      <c r="B31" s="545">
        <f>B28+1</f>
        <v>4</v>
      </c>
      <c r="C31" s="403"/>
      <c r="D31" s="404"/>
      <c r="E31" s="405"/>
      <c r="F31" s="120"/>
      <c r="G31" s="307"/>
      <c r="H31" s="310"/>
      <c r="I31" s="311"/>
      <c r="J31" s="311"/>
      <c r="K31" s="312"/>
      <c r="L31" s="314"/>
      <c r="M31" s="315"/>
      <c r="N31" s="315"/>
      <c r="O31" s="316"/>
      <c r="P31" s="610" t="s">
        <v>49</v>
      </c>
      <c r="Q31" s="611"/>
      <c r="R31" s="612"/>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606"/>
      <c r="AY31" s="607"/>
      <c r="AZ31" s="608"/>
      <c r="BA31" s="609"/>
      <c r="BB31" s="389"/>
      <c r="BC31" s="390"/>
      <c r="BD31" s="390"/>
      <c r="BE31" s="390"/>
      <c r="BF31" s="391"/>
    </row>
    <row r="32" spans="2:58" ht="20.25" customHeight="1" x14ac:dyDescent="0.4">
      <c r="B32" s="545"/>
      <c r="C32" s="406"/>
      <c r="D32" s="407"/>
      <c r="E32" s="408"/>
      <c r="F32" s="94"/>
      <c r="G32" s="308"/>
      <c r="H32" s="313"/>
      <c r="I32" s="311"/>
      <c r="J32" s="311"/>
      <c r="K32" s="312"/>
      <c r="L32" s="317"/>
      <c r="M32" s="318"/>
      <c r="N32" s="318"/>
      <c r="O32" s="319"/>
      <c r="P32" s="530" t="s">
        <v>15</v>
      </c>
      <c r="Q32" s="531"/>
      <c r="R32" s="53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533">
        <f>IF($BB$3="４週",SUM(S32:AT32),IF($BB$3="暦月",SUM(S32:AW32),""))</f>
        <v>0</v>
      </c>
      <c r="AY32" s="534"/>
      <c r="AZ32" s="535">
        <f>IF($BB$3="４週",AX32/4,IF($BB$3="暦月",'通所介護（100名）'!AX32/('通所介護（100名）'!$BB$8/7),""))</f>
        <v>0</v>
      </c>
      <c r="BA32" s="536"/>
      <c r="BB32" s="392"/>
      <c r="BC32" s="393"/>
      <c r="BD32" s="393"/>
      <c r="BE32" s="393"/>
      <c r="BF32" s="394"/>
    </row>
    <row r="33" spans="2:58" ht="20.25" customHeight="1" x14ac:dyDescent="0.4">
      <c r="B33" s="545"/>
      <c r="C33" s="409"/>
      <c r="D33" s="410"/>
      <c r="E33" s="411"/>
      <c r="F33" s="94">
        <f>C31</f>
        <v>0</v>
      </c>
      <c r="G33" s="309"/>
      <c r="H33" s="313"/>
      <c r="I33" s="311"/>
      <c r="J33" s="311"/>
      <c r="K33" s="312"/>
      <c r="L33" s="320"/>
      <c r="M33" s="321"/>
      <c r="N33" s="321"/>
      <c r="O33" s="322"/>
      <c r="P33" s="537" t="s">
        <v>50</v>
      </c>
      <c r="Q33" s="538"/>
      <c r="R33" s="53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540">
        <f>IF($BB$3="４週",SUM(S33:AT33),IF($BB$3="暦月",SUM(S33:AW33),""))</f>
        <v>0</v>
      </c>
      <c r="AY33" s="541"/>
      <c r="AZ33" s="542">
        <f>IF($BB$3="４週",AX33/4,IF($BB$3="暦月",'通所介護（100名）'!AX33/('通所介護（100名）'!$BB$8/7),""))</f>
        <v>0</v>
      </c>
      <c r="BA33" s="543"/>
      <c r="BB33" s="395"/>
      <c r="BC33" s="396"/>
      <c r="BD33" s="396"/>
      <c r="BE33" s="396"/>
      <c r="BF33" s="397"/>
    </row>
    <row r="34" spans="2:58" ht="20.25" customHeight="1" x14ac:dyDescent="0.4">
      <c r="B34" s="545">
        <f>B31+1</f>
        <v>5</v>
      </c>
      <c r="C34" s="403"/>
      <c r="D34" s="404"/>
      <c r="E34" s="405"/>
      <c r="F34" s="120"/>
      <c r="G34" s="307"/>
      <c r="H34" s="310"/>
      <c r="I34" s="311"/>
      <c r="J34" s="311"/>
      <c r="K34" s="312"/>
      <c r="L34" s="314"/>
      <c r="M34" s="315"/>
      <c r="N34" s="315"/>
      <c r="O34" s="316"/>
      <c r="P34" s="610" t="s">
        <v>49</v>
      </c>
      <c r="Q34" s="611"/>
      <c r="R34" s="612"/>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606"/>
      <c r="AY34" s="607"/>
      <c r="AZ34" s="608"/>
      <c r="BA34" s="609"/>
      <c r="BB34" s="389"/>
      <c r="BC34" s="390"/>
      <c r="BD34" s="390"/>
      <c r="BE34" s="390"/>
      <c r="BF34" s="391"/>
    </row>
    <row r="35" spans="2:58" ht="20.25" customHeight="1" x14ac:dyDescent="0.4">
      <c r="B35" s="545"/>
      <c r="C35" s="406"/>
      <c r="D35" s="407"/>
      <c r="E35" s="408"/>
      <c r="F35" s="94"/>
      <c r="G35" s="308"/>
      <c r="H35" s="313"/>
      <c r="I35" s="311"/>
      <c r="J35" s="311"/>
      <c r="K35" s="312"/>
      <c r="L35" s="317"/>
      <c r="M35" s="318"/>
      <c r="N35" s="318"/>
      <c r="O35" s="319"/>
      <c r="P35" s="530" t="s">
        <v>15</v>
      </c>
      <c r="Q35" s="531"/>
      <c r="R35" s="53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533">
        <f>IF($BB$3="４週",SUM(S35:AT35),IF($BB$3="暦月",SUM(S35:AW35),""))</f>
        <v>0</v>
      </c>
      <c r="AY35" s="534"/>
      <c r="AZ35" s="535">
        <f>IF($BB$3="４週",AX35/4,IF($BB$3="暦月",'通所介護（100名）'!AX35/('通所介護（100名）'!$BB$8/7),""))</f>
        <v>0</v>
      </c>
      <c r="BA35" s="536"/>
      <c r="BB35" s="392"/>
      <c r="BC35" s="393"/>
      <c r="BD35" s="393"/>
      <c r="BE35" s="393"/>
      <c r="BF35" s="394"/>
    </row>
    <row r="36" spans="2:58" ht="20.25" customHeight="1" x14ac:dyDescent="0.4">
      <c r="B36" s="545"/>
      <c r="C36" s="409"/>
      <c r="D36" s="410"/>
      <c r="E36" s="411"/>
      <c r="F36" s="94">
        <f>C34</f>
        <v>0</v>
      </c>
      <c r="G36" s="309"/>
      <c r="H36" s="313"/>
      <c r="I36" s="311"/>
      <c r="J36" s="311"/>
      <c r="K36" s="312"/>
      <c r="L36" s="320"/>
      <c r="M36" s="321"/>
      <c r="N36" s="321"/>
      <c r="O36" s="322"/>
      <c r="P36" s="537" t="s">
        <v>50</v>
      </c>
      <c r="Q36" s="538"/>
      <c r="R36" s="53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540">
        <f>IF($BB$3="４週",SUM(S36:AT36),IF($BB$3="暦月",SUM(S36:AW36),""))</f>
        <v>0</v>
      </c>
      <c r="AY36" s="541"/>
      <c r="AZ36" s="542">
        <f>IF($BB$3="４週",AX36/4,IF($BB$3="暦月",'通所介護（100名）'!AX36/('通所介護（100名）'!$BB$8/7),""))</f>
        <v>0</v>
      </c>
      <c r="BA36" s="543"/>
      <c r="BB36" s="395"/>
      <c r="BC36" s="396"/>
      <c r="BD36" s="396"/>
      <c r="BE36" s="396"/>
      <c r="BF36" s="397"/>
    </row>
    <row r="37" spans="2:58" ht="20.25" customHeight="1" x14ac:dyDescent="0.4">
      <c r="B37" s="545">
        <f>B34+1</f>
        <v>6</v>
      </c>
      <c r="C37" s="403"/>
      <c r="D37" s="404"/>
      <c r="E37" s="405"/>
      <c r="F37" s="120"/>
      <c r="G37" s="307"/>
      <c r="H37" s="310"/>
      <c r="I37" s="311"/>
      <c r="J37" s="311"/>
      <c r="K37" s="312"/>
      <c r="L37" s="314"/>
      <c r="M37" s="315"/>
      <c r="N37" s="315"/>
      <c r="O37" s="316"/>
      <c r="P37" s="610" t="s">
        <v>49</v>
      </c>
      <c r="Q37" s="611"/>
      <c r="R37" s="612"/>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606"/>
      <c r="AY37" s="607"/>
      <c r="AZ37" s="608"/>
      <c r="BA37" s="609"/>
      <c r="BB37" s="389"/>
      <c r="BC37" s="390"/>
      <c r="BD37" s="390"/>
      <c r="BE37" s="390"/>
      <c r="BF37" s="391"/>
    </row>
    <row r="38" spans="2:58" ht="20.25" customHeight="1" x14ac:dyDescent="0.4">
      <c r="B38" s="545"/>
      <c r="C38" s="406"/>
      <c r="D38" s="407"/>
      <c r="E38" s="408"/>
      <c r="F38" s="94"/>
      <c r="G38" s="308"/>
      <c r="H38" s="313"/>
      <c r="I38" s="311"/>
      <c r="J38" s="311"/>
      <c r="K38" s="312"/>
      <c r="L38" s="317"/>
      <c r="M38" s="318"/>
      <c r="N38" s="318"/>
      <c r="O38" s="319"/>
      <c r="P38" s="530" t="s">
        <v>15</v>
      </c>
      <c r="Q38" s="531"/>
      <c r="R38" s="53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533">
        <f>IF($BB$3="４週",SUM(S38:AT38),IF($BB$3="暦月",SUM(S38:AW38),""))</f>
        <v>0</v>
      </c>
      <c r="AY38" s="534"/>
      <c r="AZ38" s="535">
        <f>IF($BB$3="４週",AX38/4,IF($BB$3="暦月",'通所介護（100名）'!AX38/('通所介護（100名）'!$BB$8/7),""))</f>
        <v>0</v>
      </c>
      <c r="BA38" s="536"/>
      <c r="BB38" s="392"/>
      <c r="BC38" s="393"/>
      <c r="BD38" s="393"/>
      <c r="BE38" s="393"/>
      <c r="BF38" s="394"/>
    </row>
    <row r="39" spans="2:58" ht="20.25" customHeight="1" x14ac:dyDescent="0.4">
      <c r="B39" s="545"/>
      <c r="C39" s="409"/>
      <c r="D39" s="410"/>
      <c r="E39" s="411"/>
      <c r="F39" s="94">
        <f>C37</f>
        <v>0</v>
      </c>
      <c r="G39" s="309"/>
      <c r="H39" s="313"/>
      <c r="I39" s="311"/>
      <c r="J39" s="311"/>
      <c r="K39" s="312"/>
      <c r="L39" s="320"/>
      <c r="M39" s="321"/>
      <c r="N39" s="321"/>
      <c r="O39" s="322"/>
      <c r="P39" s="537" t="s">
        <v>50</v>
      </c>
      <c r="Q39" s="538"/>
      <c r="R39" s="53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540">
        <f>IF($BB$3="４週",SUM(S39:AT39),IF($BB$3="暦月",SUM(S39:AW39),""))</f>
        <v>0</v>
      </c>
      <c r="AY39" s="541"/>
      <c r="AZ39" s="542">
        <f>IF($BB$3="４週",AX39/4,IF($BB$3="暦月",'通所介護（100名）'!AX39/('通所介護（100名）'!$BB$8/7),""))</f>
        <v>0</v>
      </c>
      <c r="BA39" s="543"/>
      <c r="BB39" s="395"/>
      <c r="BC39" s="396"/>
      <c r="BD39" s="396"/>
      <c r="BE39" s="396"/>
      <c r="BF39" s="397"/>
    </row>
    <row r="40" spans="2:58" ht="20.25" customHeight="1" x14ac:dyDescent="0.4">
      <c r="B40" s="545">
        <f>B37+1</f>
        <v>7</v>
      </c>
      <c r="C40" s="403"/>
      <c r="D40" s="404"/>
      <c r="E40" s="405"/>
      <c r="F40" s="120"/>
      <c r="G40" s="307"/>
      <c r="H40" s="310"/>
      <c r="I40" s="311"/>
      <c r="J40" s="311"/>
      <c r="K40" s="312"/>
      <c r="L40" s="314"/>
      <c r="M40" s="315"/>
      <c r="N40" s="315"/>
      <c r="O40" s="316"/>
      <c r="P40" s="610" t="s">
        <v>49</v>
      </c>
      <c r="Q40" s="611"/>
      <c r="R40" s="612"/>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606"/>
      <c r="AY40" s="607"/>
      <c r="AZ40" s="608"/>
      <c r="BA40" s="609"/>
      <c r="BB40" s="389"/>
      <c r="BC40" s="390"/>
      <c r="BD40" s="390"/>
      <c r="BE40" s="390"/>
      <c r="BF40" s="391"/>
    </row>
    <row r="41" spans="2:58" ht="20.25" customHeight="1" x14ac:dyDescent="0.4">
      <c r="B41" s="545"/>
      <c r="C41" s="406"/>
      <c r="D41" s="407"/>
      <c r="E41" s="408"/>
      <c r="F41" s="94"/>
      <c r="G41" s="308"/>
      <c r="H41" s="313"/>
      <c r="I41" s="311"/>
      <c r="J41" s="311"/>
      <c r="K41" s="312"/>
      <c r="L41" s="317"/>
      <c r="M41" s="318"/>
      <c r="N41" s="318"/>
      <c r="O41" s="319"/>
      <c r="P41" s="530" t="s">
        <v>15</v>
      </c>
      <c r="Q41" s="531"/>
      <c r="R41" s="53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533">
        <f>IF($BB$3="４週",SUM(S41:AT41),IF($BB$3="暦月",SUM(S41:AW41),""))</f>
        <v>0</v>
      </c>
      <c r="AY41" s="534"/>
      <c r="AZ41" s="535">
        <f>IF($BB$3="４週",AX41/4,IF($BB$3="暦月",'通所介護（100名）'!AX41/('通所介護（100名）'!$BB$8/7),""))</f>
        <v>0</v>
      </c>
      <c r="BA41" s="536"/>
      <c r="BB41" s="392"/>
      <c r="BC41" s="393"/>
      <c r="BD41" s="393"/>
      <c r="BE41" s="393"/>
      <c r="BF41" s="394"/>
    </row>
    <row r="42" spans="2:58" ht="20.25" customHeight="1" x14ac:dyDescent="0.4">
      <c r="B42" s="545"/>
      <c r="C42" s="409"/>
      <c r="D42" s="410"/>
      <c r="E42" s="411"/>
      <c r="F42" s="94">
        <f>C40</f>
        <v>0</v>
      </c>
      <c r="G42" s="309"/>
      <c r="H42" s="313"/>
      <c r="I42" s="311"/>
      <c r="J42" s="311"/>
      <c r="K42" s="312"/>
      <c r="L42" s="320"/>
      <c r="M42" s="321"/>
      <c r="N42" s="321"/>
      <c r="O42" s="322"/>
      <c r="P42" s="537" t="s">
        <v>50</v>
      </c>
      <c r="Q42" s="538"/>
      <c r="R42" s="53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540">
        <f>IF($BB$3="４週",SUM(S42:AT42),IF($BB$3="暦月",SUM(S42:AW42),""))</f>
        <v>0</v>
      </c>
      <c r="AY42" s="541"/>
      <c r="AZ42" s="542">
        <f>IF($BB$3="４週",AX42/4,IF($BB$3="暦月",'通所介護（100名）'!AX42/('通所介護（100名）'!$BB$8/7),""))</f>
        <v>0</v>
      </c>
      <c r="BA42" s="543"/>
      <c r="BB42" s="395"/>
      <c r="BC42" s="396"/>
      <c r="BD42" s="396"/>
      <c r="BE42" s="396"/>
      <c r="BF42" s="397"/>
    </row>
    <row r="43" spans="2:58" ht="20.25" customHeight="1" x14ac:dyDescent="0.4">
      <c r="B43" s="545">
        <f>B40+1</f>
        <v>8</v>
      </c>
      <c r="C43" s="403"/>
      <c r="D43" s="404"/>
      <c r="E43" s="405"/>
      <c r="F43" s="120"/>
      <c r="G43" s="307"/>
      <c r="H43" s="310"/>
      <c r="I43" s="311"/>
      <c r="J43" s="311"/>
      <c r="K43" s="312"/>
      <c r="L43" s="314"/>
      <c r="M43" s="315"/>
      <c r="N43" s="315"/>
      <c r="O43" s="316"/>
      <c r="P43" s="610" t="s">
        <v>49</v>
      </c>
      <c r="Q43" s="611"/>
      <c r="R43" s="612"/>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606"/>
      <c r="AY43" s="607"/>
      <c r="AZ43" s="608"/>
      <c r="BA43" s="609"/>
      <c r="BB43" s="389"/>
      <c r="BC43" s="390"/>
      <c r="BD43" s="390"/>
      <c r="BE43" s="390"/>
      <c r="BF43" s="391"/>
    </row>
    <row r="44" spans="2:58" ht="20.25" customHeight="1" x14ac:dyDescent="0.4">
      <c r="B44" s="545"/>
      <c r="C44" s="406"/>
      <c r="D44" s="407"/>
      <c r="E44" s="408"/>
      <c r="F44" s="94"/>
      <c r="G44" s="308"/>
      <c r="H44" s="313"/>
      <c r="I44" s="311"/>
      <c r="J44" s="311"/>
      <c r="K44" s="312"/>
      <c r="L44" s="317"/>
      <c r="M44" s="318"/>
      <c r="N44" s="318"/>
      <c r="O44" s="319"/>
      <c r="P44" s="530" t="s">
        <v>15</v>
      </c>
      <c r="Q44" s="531"/>
      <c r="R44" s="53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533">
        <f>IF($BB$3="４週",SUM(S44:AT44),IF($BB$3="暦月",SUM(S44:AW44),""))</f>
        <v>0</v>
      </c>
      <c r="AY44" s="534"/>
      <c r="AZ44" s="535">
        <f>IF($BB$3="４週",AX44/4,IF($BB$3="暦月",'通所介護（100名）'!AX44/('通所介護（100名）'!$BB$8/7),""))</f>
        <v>0</v>
      </c>
      <c r="BA44" s="536"/>
      <c r="BB44" s="392"/>
      <c r="BC44" s="393"/>
      <c r="BD44" s="393"/>
      <c r="BE44" s="393"/>
      <c r="BF44" s="394"/>
    </row>
    <row r="45" spans="2:58" ht="20.25" customHeight="1" x14ac:dyDescent="0.4">
      <c r="B45" s="545"/>
      <c r="C45" s="409"/>
      <c r="D45" s="410"/>
      <c r="E45" s="411"/>
      <c r="F45" s="94">
        <f>C43</f>
        <v>0</v>
      </c>
      <c r="G45" s="309"/>
      <c r="H45" s="313"/>
      <c r="I45" s="311"/>
      <c r="J45" s="311"/>
      <c r="K45" s="312"/>
      <c r="L45" s="320"/>
      <c r="M45" s="321"/>
      <c r="N45" s="321"/>
      <c r="O45" s="322"/>
      <c r="P45" s="537" t="s">
        <v>50</v>
      </c>
      <c r="Q45" s="538"/>
      <c r="R45" s="53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540">
        <f>IF($BB$3="４週",SUM(S45:AT45),IF($BB$3="暦月",SUM(S45:AW45),""))</f>
        <v>0</v>
      </c>
      <c r="AY45" s="541"/>
      <c r="AZ45" s="542">
        <f>IF($BB$3="４週",AX45/4,IF($BB$3="暦月",'通所介護（100名）'!AX45/('通所介護（100名）'!$BB$8/7),""))</f>
        <v>0</v>
      </c>
      <c r="BA45" s="543"/>
      <c r="BB45" s="395"/>
      <c r="BC45" s="396"/>
      <c r="BD45" s="396"/>
      <c r="BE45" s="396"/>
      <c r="BF45" s="397"/>
    </row>
    <row r="46" spans="2:58" ht="20.25" customHeight="1" x14ac:dyDescent="0.4">
      <c r="B46" s="545">
        <f>B43+1</f>
        <v>9</v>
      </c>
      <c r="C46" s="403"/>
      <c r="D46" s="404"/>
      <c r="E46" s="405"/>
      <c r="F46" s="120"/>
      <c r="G46" s="307"/>
      <c r="H46" s="310"/>
      <c r="I46" s="311"/>
      <c r="J46" s="311"/>
      <c r="K46" s="312"/>
      <c r="L46" s="314"/>
      <c r="M46" s="315"/>
      <c r="N46" s="315"/>
      <c r="O46" s="316"/>
      <c r="P46" s="610" t="s">
        <v>49</v>
      </c>
      <c r="Q46" s="611"/>
      <c r="R46" s="612"/>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606"/>
      <c r="AY46" s="607"/>
      <c r="AZ46" s="608"/>
      <c r="BA46" s="609"/>
      <c r="BB46" s="389"/>
      <c r="BC46" s="390"/>
      <c r="BD46" s="390"/>
      <c r="BE46" s="390"/>
      <c r="BF46" s="391"/>
    </row>
    <row r="47" spans="2:58" ht="20.25" customHeight="1" x14ac:dyDescent="0.4">
      <c r="B47" s="545"/>
      <c r="C47" s="406"/>
      <c r="D47" s="407"/>
      <c r="E47" s="408"/>
      <c r="F47" s="94"/>
      <c r="G47" s="308"/>
      <c r="H47" s="313"/>
      <c r="I47" s="311"/>
      <c r="J47" s="311"/>
      <c r="K47" s="312"/>
      <c r="L47" s="317"/>
      <c r="M47" s="318"/>
      <c r="N47" s="318"/>
      <c r="O47" s="319"/>
      <c r="P47" s="530" t="s">
        <v>15</v>
      </c>
      <c r="Q47" s="531"/>
      <c r="R47" s="53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533">
        <f>IF($BB$3="４週",SUM(S47:AT47),IF($BB$3="暦月",SUM(S47:AW47),""))</f>
        <v>0</v>
      </c>
      <c r="AY47" s="534"/>
      <c r="AZ47" s="535">
        <f>IF($BB$3="４週",AX47/4,IF($BB$3="暦月",'通所介護（100名）'!AX47/('通所介護（100名）'!$BB$8/7),""))</f>
        <v>0</v>
      </c>
      <c r="BA47" s="536"/>
      <c r="BB47" s="392"/>
      <c r="BC47" s="393"/>
      <c r="BD47" s="393"/>
      <c r="BE47" s="393"/>
      <c r="BF47" s="394"/>
    </row>
    <row r="48" spans="2:58" ht="20.25" customHeight="1" x14ac:dyDescent="0.4">
      <c r="B48" s="545"/>
      <c r="C48" s="409"/>
      <c r="D48" s="410"/>
      <c r="E48" s="411"/>
      <c r="F48" s="94">
        <f>C46</f>
        <v>0</v>
      </c>
      <c r="G48" s="309"/>
      <c r="H48" s="313"/>
      <c r="I48" s="311"/>
      <c r="J48" s="311"/>
      <c r="K48" s="312"/>
      <c r="L48" s="320"/>
      <c r="M48" s="321"/>
      <c r="N48" s="321"/>
      <c r="O48" s="322"/>
      <c r="P48" s="537" t="s">
        <v>50</v>
      </c>
      <c r="Q48" s="538"/>
      <c r="R48" s="53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540">
        <f>IF($BB$3="４週",SUM(S48:AT48),IF($BB$3="暦月",SUM(S48:AW48),""))</f>
        <v>0</v>
      </c>
      <c r="AY48" s="541"/>
      <c r="AZ48" s="542">
        <f>IF($BB$3="４週",AX48/4,IF($BB$3="暦月",'通所介護（100名）'!AX48/('通所介護（100名）'!$BB$8/7),""))</f>
        <v>0</v>
      </c>
      <c r="BA48" s="543"/>
      <c r="BB48" s="395"/>
      <c r="BC48" s="396"/>
      <c r="BD48" s="396"/>
      <c r="BE48" s="396"/>
      <c r="BF48" s="397"/>
    </row>
    <row r="49" spans="2:58" ht="20.25" customHeight="1" x14ac:dyDescent="0.4">
      <c r="B49" s="545">
        <f>B46+1</f>
        <v>10</v>
      </c>
      <c r="C49" s="403"/>
      <c r="D49" s="404"/>
      <c r="E49" s="405"/>
      <c r="F49" s="120"/>
      <c r="G49" s="307"/>
      <c r="H49" s="310"/>
      <c r="I49" s="311"/>
      <c r="J49" s="311"/>
      <c r="K49" s="312"/>
      <c r="L49" s="314"/>
      <c r="M49" s="315"/>
      <c r="N49" s="315"/>
      <c r="O49" s="316"/>
      <c r="P49" s="610" t="s">
        <v>49</v>
      </c>
      <c r="Q49" s="611"/>
      <c r="R49" s="612"/>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606"/>
      <c r="AY49" s="607"/>
      <c r="AZ49" s="608"/>
      <c r="BA49" s="609"/>
      <c r="BB49" s="389"/>
      <c r="BC49" s="390"/>
      <c r="BD49" s="390"/>
      <c r="BE49" s="390"/>
      <c r="BF49" s="391"/>
    </row>
    <row r="50" spans="2:58" ht="20.25" customHeight="1" x14ac:dyDescent="0.4">
      <c r="B50" s="545"/>
      <c r="C50" s="406"/>
      <c r="D50" s="407"/>
      <c r="E50" s="408"/>
      <c r="F50" s="94"/>
      <c r="G50" s="308"/>
      <c r="H50" s="313"/>
      <c r="I50" s="311"/>
      <c r="J50" s="311"/>
      <c r="K50" s="312"/>
      <c r="L50" s="317"/>
      <c r="M50" s="318"/>
      <c r="N50" s="318"/>
      <c r="O50" s="319"/>
      <c r="P50" s="530" t="s">
        <v>15</v>
      </c>
      <c r="Q50" s="531"/>
      <c r="R50" s="53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533">
        <f>IF($BB$3="４週",SUM(S50:AT50),IF($BB$3="暦月",SUM(S50:AW50),""))</f>
        <v>0</v>
      </c>
      <c r="AY50" s="534"/>
      <c r="AZ50" s="535">
        <f>IF($BB$3="４週",AX50/4,IF($BB$3="暦月",'通所介護（100名）'!AX50/('通所介護（100名）'!$BB$8/7),""))</f>
        <v>0</v>
      </c>
      <c r="BA50" s="536"/>
      <c r="BB50" s="392"/>
      <c r="BC50" s="393"/>
      <c r="BD50" s="393"/>
      <c r="BE50" s="393"/>
      <c r="BF50" s="394"/>
    </row>
    <row r="51" spans="2:58" ht="20.25" customHeight="1" x14ac:dyDescent="0.4">
      <c r="B51" s="545"/>
      <c r="C51" s="409"/>
      <c r="D51" s="410"/>
      <c r="E51" s="411"/>
      <c r="F51" s="94">
        <f>C49</f>
        <v>0</v>
      </c>
      <c r="G51" s="309"/>
      <c r="H51" s="313"/>
      <c r="I51" s="311"/>
      <c r="J51" s="311"/>
      <c r="K51" s="312"/>
      <c r="L51" s="320"/>
      <c r="M51" s="321"/>
      <c r="N51" s="321"/>
      <c r="O51" s="322"/>
      <c r="P51" s="537" t="s">
        <v>50</v>
      </c>
      <c r="Q51" s="538"/>
      <c r="R51" s="53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540">
        <f>IF($BB$3="４週",SUM(S51:AT51),IF($BB$3="暦月",SUM(S51:AW51),""))</f>
        <v>0</v>
      </c>
      <c r="AY51" s="541"/>
      <c r="AZ51" s="542">
        <f>IF($BB$3="４週",AX51/4,IF($BB$3="暦月",'通所介護（100名）'!AX51/('通所介護（100名）'!$BB$8/7),""))</f>
        <v>0</v>
      </c>
      <c r="BA51" s="543"/>
      <c r="BB51" s="395"/>
      <c r="BC51" s="396"/>
      <c r="BD51" s="396"/>
      <c r="BE51" s="396"/>
      <c r="BF51" s="397"/>
    </row>
    <row r="52" spans="2:58" ht="20.25" customHeight="1" x14ac:dyDescent="0.4">
      <c r="B52" s="545">
        <f>B49+1</f>
        <v>11</v>
      </c>
      <c r="C52" s="403"/>
      <c r="D52" s="404"/>
      <c r="E52" s="405"/>
      <c r="F52" s="120"/>
      <c r="G52" s="307"/>
      <c r="H52" s="310"/>
      <c r="I52" s="311"/>
      <c r="J52" s="311"/>
      <c r="K52" s="312"/>
      <c r="L52" s="314"/>
      <c r="M52" s="315"/>
      <c r="N52" s="315"/>
      <c r="O52" s="316"/>
      <c r="P52" s="610" t="s">
        <v>49</v>
      </c>
      <c r="Q52" s="611"/>
      <c r="R52" s="612"/>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606"/>
      <c r="AY52" s="607"/>
      <c r="AZ52" s="608"/>
      <c r="BA52" s="609"/>
      <c r="BB52" s="389"/>
      <c r="BC52" s="390"/>
      <c r="BD52" s="390"/>
      <c r="BE52" s="390"/>
      <c r="BF52" s="391"/>
    </row>
    <row r="53" spans="2:58" ht="20.25" customHeight="1" x14ac:dyDescent="0.4">
      <c r="B53" s="545"/>
      <c r="C53" s="406"/>
      <c r="D53" s="407"/>
      <c r="E53" s="408"/>
      <c r="F53" s="94"/>
      <c r="G53" s="308"/>
      <c r="H53" s="313"/>
      <c r="I53" s="311"/>
      <c r="J53" s="311"/>
      <c r="K53" s="312"/>
      <c r="L53" s="317"/>
      <c r="M53" s="318"/>
      <c r="N53" s="318"/>
      <c r="O53" s="319"/>
      <c r="P53" s="530" t="s">
        <v>15</v>
      </c>
      <c r="Q53" s="531"/>
      <c r="R53" s="53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533">
        <f>IF($BB$3="４週",SUM(S53:AT53),IF($BB$3="暦月",SUM(S53:AW53),""))</f>
        <v>0</v>
      </c>
      <c r="AY53" s="534"/>
      <c r="AZ53" s="535">
        <f>IF($BB$3="４週",AX53/4,IF($BB$3="暦月",'通所介護（100名）'!AX53/('通所介護（100名）'!$BB$8/7),""))</f>
        <v>0</v>
      </c>
      <c r="BA53" s="536"/>
      <c r="BB53" s="392"/>
      <c r="BC53" s="393"/>
      <c r="BD53" s="393"/>
      <c r="BE53" s="393"/>
      <c r="BF53" s="394"/>
    </row>
    <row r="54" spans="2:58" ht="20.25" customHeight="1" x14ac:dyDescent="0.4">
      <c r="B54" s="545"/>
      <c r="C54" s="409"/>
      <c r="D54" s="410"/>
      <c r="E54" s="411"/>
      <c r="F54" s="94">
        <f>C52</f>
        <v>0</v>
      </c>
      <c r="G54" s="309"/>
      <c r="H54" s="313"/>
      <c r="I54" s="311"/>
      <c r="J54" s="311"/>
      <c r="K54" s="312"/>
      <c r="L54" s="320"/>
      <c r="M54" s="321"/>
      <c r="N54" s="321"/>
      <c r="O54" s="322"/>
      <c r="P54" s="537" t="s">
        <v>50</v>
      </c>
      <c r="Q54" s="538"/>
      <c r="R54" s="53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540">
        <f>IF($BB$3="４週",SUM(S54:AT54),IF($BB$3="暦月",SUM(S54:AW54),""))</f>
        <v>0</v>
      </c>
      <c r="AY54" s="541"/>
      <c r="AZ54" s="542">
        <f>IF($BB$3="４週",AX54/4,IF($BB$3="暦月",'通所介護（100名）'!AX54/('通所介護（100名）'!$BB$8/7),""))</f>
        <v>0</v>
      </c>
      <c r="BA54" s="543"/>
      <c r="BB54" s="395"/>
      <c r="BC54" s="396"/>
      <c r="BD54" s="396"/>
      <c r="BE54" s="396"/>
      <c r="BF54" s="397"/>
    </row>
    <row r="55" spans="2:58" ht="20.25" customHeight="1" x14ac:dyDescent="0.4">
      <c r="B55" s="545">
        <f>B52+1</f>
        <v>12</v>
      </c>
      <c r="C55" s="403"/>
      <c r="D55" s="404"/>
      <c r="E55" s="405"/>
      <c r="F55" s="120"/>
      <c r="G55" s="307"/>
      <c r="H55" s="310"/>
      <c r="I55" s="311"/>
      <c r="J55" s="311"/>
      <c r="K55" s="312"/>
      <c r="L55" s="314"/>
      <c r="M55" s="315"/>
      <c r="N55" s="315"/>
      <c r="O55" s="316"/>
      <c r="P55" s="610" t="s">
        <v>49</v>
      </c>
      <c r="Q55" s="611"/>
      <c r="R55" s="612"/>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606"/>
      <c r="AY55" s="607"/>
      <c r="AZ55" s="608"/>
      <c r="BA55" s="609"/>
      <c r="BB55" s="356"/>
      <c r="BC55" s="315"/>
      <c r="BD55" s="315"/>
      <c r="BE55" s="315"/>
      <c r="BF55" s="316"/>
    </row>
    <row r="56" spans="2:58" ht="20.25" customHeight="1" x14ac:dyDescent="0.4">
      <c r="B56" s="545"/>
      <c r="C56" s="406"/>
      <c r="D56" s="407"/>
      <c r="E56" s="408"/>
      <c r="F56" s="94"/>
      <c r="G56" s="308"/>
      <c r="H56" s="313"/>
      <c r="I56" s="311"/>
      <c r="J56" s="311"/>
      <c r="K56" s="312"/>
      <c r="L56" s="317"/>
      <c r="M56" s="318"/>
      <c r="N56" s="318"/>
      <c r="O56" s="319"/>
      <c r="P56" s="530" t="s">
        <v>15</v>
      </c>
      <c r="Q56" s="531"/>
      <c r="R56" s="53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533">
        <f>IF($BB$3="４週",SUM(S56:AT56),IF($BB$3="暦月",SUM(S56:AW56),""))</f>
        <v>0</v>
      </c>
      <c r="AY56" s="534"/>
      <c r="AZ56" s="535">
        <f>IF($BB$3="４週",AX56/4,IF($BB$3="暦月",'通所介護（100名）'!AX56/('通所介護（100名）'!$BB$8/7),""))</f>
        <v>0</v>
      </c>
      <c r="BA56" s="536"/>
      <c r="BB56" s="357"/>
      <c r="BC56" s="318"/>
      <c r="BD56" s="318"/>
      <c r="BE56" s="318"/>
      <c r="BF56" s="319"/>
    </row>
    <row r="57" spans="2:58" ht="20.25" customHeight="1" x14ac:dyDescent="0.4">
      <c r="B57" s="545"/>
      <c r="C57" s="409"/>
      <c r="D57" s="410"/>
      <c r="E57" s="411"/>
      <c r="F57" s="94">
        <f>C55</f>
        <v>0</v>
      </c>
      <c r="G57" s="309"/>
      <c r="H57" s="313"/>
      <c r="I57" s="311"/>
      <c r="J57" s="311"/>
      <c r="K57" s="312"/>
      <c r="L57" s="320"/>
      <c r="M57" s="321"/>
      <c r="N57" s="321"/>
      <c r="O57" s="322"/>
      <c r="P57" s="537" t="s">
        <v>50</v>
      </c>
      <c r="Q57" s="538"/>
      <c r="R57" s="53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540">
        <f>IF($BB$3="４週",SUM(S57:AT57),IF($BB$3="暦月",SUM(S57:AW57),""))</f>
        <v>0</v>
      </c>
      <c r="AY57" s="541"/>
      <c r="AZ57" s="542">
        <f>IF($BB$3="４週",AX57/4,IF($BB$3="暦月",'通所介護（100名）'!AX57/('通所介護（100名）'!$BB$8/7),""))</f>
        <v>0</v>
      </c>
      <c r="BA57" s="543"/>
      <c r="BB57" s="417"/>
      <c r="BC57" s="321"/>
      <c r="BD57" s="321"/>
      <c r="BE57" s="321"/>
      <c r="BF57" s="322"/>
    </row>
    <row r="58" spans="2:58" ht="20.25" customHeight="1" x14ac:dyDescent="0.4">
      <c r="B58" s="545">
        <f>B55+1</f>
        <v>13</v>
      </c>
      <c r="C58" s="403"/>
      <c r="D58" s="404"/>
      <c r="E58" s="405"/>
      <c r="F58" s="120"/>
      <c r="G58" s="307"/>
      <c r="H58" s="310"/>
      <c r="I58" s="311"/>
      <c r="J58" s="311"/>
      <c r="K58" s="312"/>
      <c r="L58" s="314"/>
      <c r="M58" s="315"/>
      <c r="N58" s="315"/>
      <c r="O58" s="316"/>
      <c r="P58" s="610" t="s">
        <v>49</v>
      </c>
      <c r="Q58" s="611"/>
      <c r="R58" s="612"/>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606"/>
      <c r="AY58" s="607"/>
      <c r="AZ58" s="608"/>
      <c r="BA58" s="609"/>
      <c r="BB58" s="356"/>
      <c r="BC58" s="315"/>
      <c r="BD58" s="315"/>
      <c r="BE58" s="315"/>
      <c r="BF58" s="316"/>
    </row>
    <row r="59" spans="2:58" ht="20.25" customHeight="1" x14ac:dyDescent="0.4">
      <c r="B59" s="545"/>
      <c r="C59" s="406"/>
      <c r="D59" s="407"/>
      <c r="E59" s="408"/>
      <c r="F59" s="94"/>
      <c r="G59" s="308"/>
      <c r="H59" s="313"/>
      <c r="I59" s="311"/>
      <c r="J59" s="311"/>
      <c r="K59" s="312"/>
      <c r="L59" s="317"/>
      <c r="M59" s="318"/>
      <c r="N59" s="318"/>
      <c r="O59" s="319"/>
      <c r="P59" s="530" t="s">
        <v>15</v>
      </c>
      <c r="Q59" s="531"/>
      <c r="R59" s="53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533">
        <f>IF($BB$3="４週",SUM(S59:AT59),IF($BB$3="暦月",SUM(S59:AW59),""))</f>
        <v>0</v>
      </c>
      <c r="AY59" s="534"/>
      <c r="AZ59" s="535">
        <f>IF($BB$3="４週",AX59/4,IF($BB$3="暦月",'通所介護（100名）'!AX59/('通所介護（100名）'!$BB$8/7),""))</f>
        <v>0</v>
      </c>
      <c r="BA59" s="536"/>
      <c r="BB59" s="357"/>
      <c r="BC59" s="318"/>
      <c r="BD59" s="318"/>
      <c r="BE59" s="318"/>
      <c r="BF59" s="319"/>
    </row>
    <row r="60" spans="2:58" ht="20.25" customHeight="1" x14ac:dyDescent="0.4">
      <c r="B60" s="545"/>
      <c r="C60" s="409"/>
      <c r="D60" s="410"/>
      <c r="E60" s="411"/>
      <c r="F60" s="122">
        <f>C58</f>
        <v>0</v>
      </c>
      <c r="G60" s="309"/>
      <c r="H60" s="313"/>
      <c r="I60" s="311"/>
      <c r="J60" s="311"/>
      <c r="K60" s="312"/>
      <c r="L60" s="320"/>
      <c r="M60" s="321"/>
      <c r="N60" s="321"/>
      <c r="O60" s="322"/>
      <c r="P60" s="537" t="s">
        <v>50</v>
      </c>
      <c r="Q60" s="538"/>
      <c r="R60" s="53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540">
        <f>IF($BB$3="４週",SUM(S60:AT60),IF($BB$3="暦月",SUM(S60:AW60),""))</f>
        <v>0</v>
      </c>
      <c r="AY60" s="541"/>
      <c r="AZ60" s="542">
        <f>IF($BB$3="４週",AX60/4,IF($BB$3="暦月",'通所介護（100名）'!AX60/('通所介護（100名）'!$BB$8/7),""))</f>
        <v>0</v>
      </c>
      <c r="BA60" s="543"/>
      <c r="BB60" s="417"/>
      <c r="BC60" s="321"/>
      <c r="BD60" s="321"/>
      <c r="BE60" s="321"/>
      <c r="BF60" s="322"/>
    </row>
    <row r="61" spans="2:58" ht="20.25" customHeight="1" x14ac:dyDescent="0.4">
      <c r="B61" s="617">
        <f>B58+1</f>
        <v>14</v>
      </c>
      <c r="C61" s="406"/>
      <c r="D61" s="407"/>
      <c r="E61" s="408"/>
      <c r="F61" s="121"/>
      <c r="G61" s="618"/>
      <c r="H61" s="619"/>
      <c r="I61" s="620"/>
      <c r="J61" s="620"/>
      <c r="K61" s="621"/>
      <c r="L61" s="317"/>
      <c r="M61" s="318"/>
      <c r="N61" s="318"/>
      <c r="O61" s="319"/>
      <c r="P61" s="622" t="s">
        <v>49</v>
      </c>
      <c r="Q61" s="623"/>
      <c r="R61" s="624"/>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613"/>
      <c r="AY61" s="614"/>
      <c r="AZ61" s="615"/>
      <c r="BA61" s="616"/>
      <c r="BB61" s="357"/>
      <c r="BC61" s="318"/>
      <c r="BD61" s="318"/>
      <c r="BE61" s="318"/>
      <c r="BF61" s="319"/>
    </row>
    <row r="62" spans="2:58" ht="20.25" customHeight="1" x14ac:dyDescent="0.4">
      <c r="B62" s="545"/>
      <c r="C62" s="406"/>
      <c r="D62" s="407"/>
      <c r="E62" s="408"/>
      <c r="F62" s="94"/>
      <c r="G62" s="308"/>
      <c r="H62" s="313"/>
      <c r="I62" s="311"/>
      <c r="J62" s="311"/>
      <c r="K62" s="312"/>
      <c r="L62" s="317"/>
      <c r="M62" s="318"/>
      <c r="N62" s="318"/>
      <c r="O62" s="319"/>
      <c r="P62" s="530" t="s">
        <v>15</v>
      </c>
      <c r="Q62" s="531"/>
      <c r="R62" s="532"/>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533">
        <f>IF($BB$3="４週",SUM(S62:AT62),IF($BB$3="暦月",SUM(S62:AW62),""))</f>
        <v>0</v>
      </c>
      <c r="AY62" s="534"/>
      <c r="AZ62" s="535">
        <f>IF($BB$3="４週",AX62/4,IF($BB$3="暦月",'通所介護（100名）'!AX62/('通所介護（100名）'!$BB$8/7),""))</f>
        <v>0</v>
      </c>
      <c r="BA62" s="536"/>
      <c r="BB62" s="357"/>
      <c r="BC62" s="318"/>
      <c r="BD62" s="318"/>
      <c r="BE62" s="318"/>
      <c r="BF62" s="319"/>
    </row>
    <row r="63" spans="2:58" ht="20.25" customHeight="1" x14ac:dyDescent="0.4">
      <c r="B63" s="545"/>
      <c r="C63" s="409"/>
      <c r="D63" s="410"/>
      <c r="E63" s="411"/>
      <c r="F63" s="122">
        <f>C61</f>
        <v>0</v>
      </c>
      <c r="G63" s="309"/>
      <c r="H63" s="313"/>
      <c r="I63" s="311"/>
      <c r="J63" s="311"/>
      <c r="K63" s="312"/>
      <c r="L63" s="320"/>
      <c r="M63" s="321"/>
      <c r="N63" s="321"/>
      <c r="O63" s="322"/>
      <c r="P63" s="537" t="s">
        <v>50</v>
      </c>
      <c r="Q63" s="538"/>
      <c r="R63" s="53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540">
        <f>IF($BB$3="４週",SUM(S63:AT63),IF($BB$3="暦月",SUM(S63:AW63),""))</f>
        <v>0</v>
      </c>
      <c r="AY63" s="541"/>
      <c r="AZ63" s="542">
        <f>IF($BB$3="４週",AX63/4,IF($BB$3="暦月",'通所介護（100名）'!AX63/('通所介護（100名）'!$BB$8/7),""))</f>
        <v>0</v>
      </c>
      <c r="BA63" s="543"/>
      <c r="BB63" s="417"/>
      <c r="BC63" s="321"/>
      <c r="BD63" s="321"/>
      <c r="BE63" s="321"/>
      <c r="BF63" s="322"/>
    </row>
    <row r="64" spans="2:58" ht="20.25" customHeight="1" x14ac:dyDescent="0.4">
      <c r="B64" s="545">
        <f>B61+1</f>
        <v>15</v>
      </c>
      <c r="C64" s="403"/>
      <c r="D64" s="404"/>
      <c r="E64" s="405"/>
      <c r="F64" s="120"/>
      <c r="G64" s="307"/>
      <c r="H64" s="310"/>
      <c r="I64" s="311"/>
      <c r="J64" s="311"/>
      <c r="K64" s="312"/>
      <c r="L64" s="314"/>
      <c r="M64" s="315"/>
      <c r="N64" s="315"/>
      <c r="O64" s="316"/>
      <c r="P64" s="610" t="s">
        <v>49</v>
      </c>
      <c r="Q64" s="611"/>
      <c r="R64" s="612"/>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606"/>
      <c r="AY64" s="607"/>
      <c r="AZ64" s="608"/>
      <c r="BA64" s="609"/>
      <c r="BB64" s="356"/>
      <c r="BC64" s="315"/>
      <c r="BD64" s="315"/>
      <c r="BE64" s="315"/>
      <c r="BF64" s="316"/>
    </row>
    <row r="65" spans="2:58" ht="20.25" customHeight="1" x14ac:dyDescent="0.4">
      <c r="B65" s="545"/>
      <c r="C65" s="406"/>
      <c r="D65" s="407"/>
      <c r="E65" s="408"/>
      <c r="F65" s="94"/>
      <c r="G65" s="308"/>
      <c r="H65" s="313"/>
      <c r="I65" s="311"/>
      <c r="J65" s="311"/>
      <c r="K65" s="312"/>
      <c r="L65" s="317"/>
      <c r="M65" s="318"/>
      <c r="N65" s="318"/>
      <c r="O65" s="319"/>
      <c r="P65" s="530" t="s">
        <v>15</v>
      </c>
      <c r="Q65" s="531"/>
      <c r="R65" s="532"/>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533">
        <f>IF($BB$3="４週",SUM(S65:AT65),IF($BB$3="暦月",SUM(S65:AW65),""))</f>
        <v>0</v>
      </c>
      <c r="AY65" s="534"/>
      <c r="AZ65" s="535">
        <f>IF($BB$3="４週",AX65/4,IF($BB$3="暦月",'通所介護（100名）'!AX65/('通所介護（100名）'!$BB$8/7),""))</f>
        <v>0</v>
      </c>
      <c r="BA65" s="536"/>
      <c r="BB65" s="357"/>
      <c r="BC65" s="318"/>
      <c r="BD65" s="318"/>
      <c r="BE65" s="318"/>
      <c r="BF65" s="319"/>
    </row>
    <row r="66" spans="2:58" ht="20.25" customHeight="1" x14ac:dyDescent="0.4">
      <c r="B66" s="545"/>
      <c r="C66" s="409"/>
      <c r="D66" s="410"/>
      <c r="E66" s="411"/>
      <c r="F66" s="122">
        <f>C64</f>
        <v>0</v>
      </c>
      <c r="G66" s="309"/>
      <c r="H66" s="313"/>
      <c r="I66" s="311"/>
      <c r="J66" s="311"/>
      <c r="K66" s="312"/>
      <c r="L66" s="320"/>
      <c r="M66" s="321"/>
      <c r="N66" s="321"/>
      <c r="O66" s="322"/>
      <c r="P66" s="537" t="s">
        <v>50</v>
      </c>
      <c r="Q66" s="538"/>
      <c r="R66" s="53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540">
        <f>IF($BB$3="４週",SUM(S66:AT66),IF($BB$3="暦月",SUM(S66:AW66),""))</f>
        <v>0</v>
      </c>
      <c r="AY66" s="541"/>
      <c r="AZ66" s="542">
        <f>IF($BB$3="４週",AX66/4,IF($BB$3="暦月",'通所介護（100名）'!AX66/('通所介護（100名）'!$BB$8/7),""))</f>
        <v>0</v>
      </c>
      <c r="BA66" s="543"/>
      <c r="BB66" s="417"/>
      <c r="BC66" s="321"/>
      <c r="BD66" s="321"/>
      <c r="BE66" s="321"/>
      <c r="BF66" s="322"/>
    </row>
    <row r="67" spans="2:58" ht="20.25" customHeight="1" x14ac:dyDescent="0.4">
      <c r="B67" s="545">
        <f>B64+1</f>
        <v>16</v>
      </c>
      <c r="C67" s="403"/>
      <c r="D67" s="404"/>
      <c r="E67" s="405"/>
      <c r="F67" s="120"/>
      <c r="G67" s="307"/>
      <c r="H67" s="310"/>
      <c r="I67" s="311"/>
      <c r="J67" s="311"/>
      <c r="K67" s="312"/>
      <c r="L67" s="314"/>
      <c r="M67" s="315"/>
      <c r="N67" s="315"/>
      <c r="O67" s="316"/>
      <c r="P67" s="610" t="s">
        <v>49</v>
      </c>
      <c r="Q67" s="611"/>
      <c r="R67" s="612"/>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606"/>
      <c r="AY67" s="607"/>
      <c r="AZ67" s="608"/>
      <c r="BA67" s="609"/>
      <c r="BB67" s="356"/>
      <c r="BC67" s="315"/>
      <c r="BD67" s="315"/>
      <c r="BE67" s="315"/>
      <c r="BF67" s="316"/>
    </row>
    <row r="68" spans="2:58" ht="20.25" customHeight="1" x14ac:dyDescent="0.4">
      <c r="B68" s="545"/>
      <c r="C68" s="406"/>
      <c r="D68" s="407"/>
      <c r="E68" s="408"/>
      <c r="F68" s="94"/>
      <c r="G68" s="308"/>
      <c r="H68" s="313"/>
      <c r="I68" s="311"/>
      <c r="J68" s="311"/>
      <c r="K68" s="312"/>
      <c r="L68" s="317"/>
      <c r="M68" s="318"/>
      <c r="N68" s="318"/>
      <c r="O68" s="319"/>
      <c r="P68" s="530" t="s">
        <v>15</v>
      </c>
      <c r="Q68" s="531"/>
      <c r="R68" s="532"/>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533">
        <f>IF($BB$3="４週",SUM(S68:AT68),IF($BB$3="暦月",SUM(S68:AW68),""))</f>
        <v>0</v>
      </c>
      <c r="AY68" s="534"/>
      <c r="AZ68" s="535">
        <f>IF($BB$3="４週",AX68/4,IF($BB$3="暦月",'通所介護（100名）'!AX68/('通所介護（100名）'!$BB$8/7),""))</f>
        <v>0</v>
      </c>
      <c r="BA68" s="536"/>
      <c r="BB68" s="357"/>
      <c r="BC68" s="318"/>
      <c r="BD68" s="318"/>
      <c r="BE68" s="318"/>
      <c r="BF68" s="319"/>
    </row>
    <row r="69" spans="2:58" ht="20.25" customHeight="1" x14ac:dyDescent="0.4">
      <c r="B69" s="545"/>
      <c r="C69" s="409"/>
      <c r="D69" s="410"/>
      <c r="E69" s="411"/>
      <c r="F69" s="122">
        <f>C67</f>
        <v>0</v>
      </c>
      <c r="G69" s="309"/>
      <c r="H69" s="313"/>
      <c r="I69" s="311"/>
      <c r="J69" s="311"/>
      <c r="K69" s="312"/>
      <c r="L69" s="320"/>
      <c r="M69" s="321"/>
      <c r="N69" s="321"/>
      <c r="O69" s="322"/>
      <c r="P69" s="537" t="s">
        <v>50</v>
      </c>
      <c r="Q69" s="538"/>
      <c r="R69" s="53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540">
        <f>IF($BB$3="４週",SUM(S69:AT69),IF($BB$3="暦月",SUM(S69:AW69),""))</f>
        <v>0</v>
      </c>
      <c r="AY69" s="541"/>
      <c r="AZ69" s="542">
        <f>IF($BB$3="４週",AX69/4,IF($BB$3="暦月",'通所介護（100名）'!AX69/('通所介護（100名）'!$BB$8/7),""))</f>
        <v>0</v>
      </c>
      <c r="BA69" s="543"/>
      <c r="BB69" s="417"/>
      <c r="BC69" s="321"/>
      <c r="BD69" s="321"/>
      <c r="BE69" s="321"/>
      <c r="BF69" s="322"/>
    </row>
    <row r="70" spans="2:58" ht="20.25" customHeight="1" x14ac:dyDescent="0.4">
      <c r="B70" s="545">
        <f>B67+1</f>
        <v>17</v>
      </c>
      <c r="C70" s="403"/>
      <c r="D70" s="404"/>
      <c r="E70" s="405"/>
      <c r="F70" s="120"/>
      <c r="G70" s="307"/>
      <c r="H70" s="310"/>
      <c r="I70" s="311"/>
      <c r="J70" s="311"/>
      <c r="K70" s="312"/>
      <c r="L70" s="314"/>
      <c r="M70" s="315"/>
      <c r="N70" s="315"/>
      <c r="O70" s="316"/>
      <c r="P70" s="610" t="s">
        <v>49</v>
      </c>
      <c r="Q70" s="611"/>
      <c r="R70" s="612"/>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606"/>
      <c r="AY70" s="607"/>
      <c r="AZ70" s="608"/>
      <c r="BA70" s="609"/>
      <c r="BB70" s="356"/>
      <c r="BC70" s="315"/>
      <c r="BD70" s="315"/>
      <c r="BE70" s="315"/>
      <c r="BF70" s="316"/>
    </row>
    <row r="71" spans="2:58" ht="20.25" customHeight="1" x14ac:dyDescent="0.4">
      <c r="B71" s="545"/>
      <c r="C71" s="406"/>
      <c r="D71" s="407"/>
      <c r="E71" s="408"/>
      <c r="F71" s="94"/>
      <c r="G71" s="308"/>
      <c r="H71" s="313"/>
      <c r="I71" s="311"/>
      <c r="J71" s="311"/>
      <c r="K71" s="312"/>
      <c r="L71" s="317"/>
      <c r="M71" s="318"/>
      <c r="N71" s="318"/>
      <c r="O71" s="319"/>
      <c r="P71" s="530" t="s">
        <v>15</v>
      </c>
      <c r="Q71" s="531"/>
      <c r="R71" s="532"/>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533">
        <f>IF($BB$3="４週",SUM(S71:AT71),IF($BB$3="暦月",SUM(S71:AW71),""))</f>
        <v>0</v>
      </c>
      <c r="AY71" s="534"/>
      <c r="AZ71" s="535">
        <f>IF($BB$3="４週",AX71/4,IF($BB$3="暦月",'通所介護（100名）'!AX71/('通所介護（100名）'!$BB$8/7),""))</f>
        <v>0</v>
      </c>
      <c r="BA71" s="536"/>
      <c r="BB71" s="357"/>
      <c r="BC71" s="318"/>
      <c r="BD71" s="318"/>
      <c r="BE71" s="318"/>
      <c r="BF71" s="319"/>
    </row>
    <row r="72" spans="2:58" ht="20.25" customHeight="1" x14ac:dyDescent="0.4">
      <c r="B72" s="545"/>
      <c r="C72" s="409"/>
      <c r="D72" s="410"/>
      <c r="E72" s="411"/>
      <c r="F72" s="122">
        <f>C70</f>
        <v>0</v>
      </c>
      <c r="G72" s="309"/>
      <c r="H72" s="313"/>
      <c r="I72" s="311"/>
      <c r="J72" s="311"/>
      <c r="K72" s="312"/>
      <c r="L72" s="320"/>
      <c r="M72" s="321"/>
      <c r="N72" s="321"/>
      <c r="O72" s="322"/>
      <c r="P72" s="537" t="s">
        <v>50</v>
      </c>
      <c r="Q72" s="538"/>
      <c r="R72" s="53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540">
        <f>IF($BB$3="４週",SUM(S72:AT72),IF($BB$3="暦月",SUM(S72:AW72),""))</f>
        <v>0</v>
      </c>
      <c r="AY72" s="541"/>
      <c r="AZ72" s="542">
        <f>IF($BB$3="４週",AX72/4,IF($BB$3="暦月",'通所介護（100名）'!AX72/('通所介護（100名）'!$BB$8/7),""))</f>
        <v>0</v>
      </c>
      <c r="BA72" s="543"/>
      <c r="BB72" s="417"/>
      <c r="BC72" s="321"/>
      <c r="BD72" s="321"/>
      <c r="BE72" s="321"/>
      <c r="BF72" s="322"/>
    </row>
    <row r="73" spans="2:58" ht="20.25" customHeight="1" x14ac:dyDescent="0.4">
      <c r="B73" s="545">
        <f>B70+1</f>
        <v>18</v>
      </c>
      <c r="C73" s="403"/>
      <c r="D73" s="404"/>
      <c r="E73" s="405"/>
      <c r="F73" s="120"/>
      <c r="G73" s="307"/>
      <c r="H73" s="310"/>
      <c r="I73" s="311"/>
      <c r="J73" s="311"/>
      <c r="K73" s="312"/>
      <c r="L73" s="314"/>
      <c r="M73" s="315"/>
      <c r="N73" s="315"/>
      <c r="O73" s="316"/>
      <c r="P73" s="610" t="s">
        <v>49</v>
      </c>
      <c r="Q73" s="611"/>
      <c r="R73" s="612"/>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606"/>
      <c r="AY73" s="607"/>
      <c r="AZ73" s="608"/>
      <c r="BA73" s="609"/>
      <c r="BB73" s="356"/>
      <c r="BC73" s="315"/>
      <c r="BD73" s="315"/>
      <c r="BE73" s="315"/>
      <c r="BF73" s="316"/>
    </row>
    <row r="74" spans="2:58" ht="20.25" customHeight="1" x14ac:dyDescent="0.4">
      <c r="B74" s="545"/>
      <c r="C74" s="406"/>
      <c r="D74" s="407"/>
      <c r="E74" s="408"/>
      <c r="F74" s="94"/>
      <c r="G74" s="308"/>
      <c r="H74" s="313"/>
      <c r="I74" s="311"/>
      <c r="J74" s="311"/>
      <c r="K74" s="312"/>
      <c r="L74" s="317"/>
      <c r="M74" s="318"/>
      <c r="N74" s="318"/>
      <c r="O74" s="319"/>
      <c r="P74" s="530" t="s">
        <v>15</v>
      </c>
      <c r="Q74" s="531"/>
      <c r="R74" s="532"/>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533">
        <f>IF($BB$3="４週",SUM(S74:AT74),IF($BB$3="暦月",SUM(S74:AW74),""))</f>
        <v>0</v>
      </c>
      <c r="AY74" s="534"/>
      <c r="AZ74" s="535">
        <f>IF($BB$3="４週",AX74/4,IF($BB$3="暦月",'通所介護（100名）'!AX74/('通所介護（100名）'!$BB$8/7),""))</f>
        <v>0</v>
      </c>
      <c r="BA74" s="536"/>
      <c r="BB74" s="357"/>
      <c r="BC74" s="318"/>
      <c r="BD74" s="318"/>
      <c r="BE74" s="318"/>
      <c r="BF74" s="319"/>
    </row>
    <row r="75" spans="2:58" ht="20.25" customHeight="1" x14ac:dyDescent="0.4">
      <c r="B75" s="545"/>
      <c r="C75" s="409"/>
      <c r="D75" s="410"/>
      <c r="E75" s="411"/>
      <c r="F75" s="122">
        <f>C73</f>
        <v>0</v>
      </c>
      <c r="G75" s="309"/>
      <c r="H75" s="313"/>
      <c r="I75" s="311"/>
      <c r="J75" s="311"/>
      <c r="K75" s="312"/>
      <c r="L75" s="320"/>
      <c r="M75" s="321"/>
      <c r="N75" s="321"/>
      <c r="O75" s="322"/>
      <c r="P75" s="537" t="s">
        <v>50</v>
      </c>
      <c r="Q75" s="538"/>
      <c r="R75" s="53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540">
        <f>IF($BB$3="４週",SUM(S75:AT75),IF($BB$3="暦月",SUM(S75:AW75),""))</f>
        <v>0</v>
      </c>
      <c r="AY75" s="541"/>
      <c r="AZ75" s="542">
        <f>IF($BB$3="４週",AX75/4,IF($BB$3="暦月",'通所介護（100名）'!AX75/('通所介護（100名）'!$BB$8/7),""))</f>
        <v>0</v>
      </c>
      <c r="BA75" s="543"/>
      <c r="BB75" s="417"/>
      <c r="BC75" s="321"/>
      <c r="BD75" s="321"/>
      <c r="BE75" s="321"/>
      <c r="BF75" s="322"/>
    </row>
    <row r="76" spans="2:58" ht="20.25" customHeight="1" x14ac:dyDescent="0.4">
      <c r="B76" s="545">
        <f>B73+1</f>
        <v>19</v>
      </c>
      <c r="C76" s="403"/>
      <c r="D76" s="404"/>
      <c r="E76" s="405"/>
      <c r="F76" s="120"/>
      <c r="G76" s="307"/>
      <c r="H76" s="310"/>
      <c r="I76" s="311"/>
      <c r="J76" s="311"/>
      <c r="K76" s="312"/>
      <c r="L76" s="314"/>
      <c r="M76" s="315"/>
      <c r="N76" s="315"/>
      <c r="O76" s="316"/>
      <c r="P76" s="610" t="s">
        <v>49</v>
      </c>
      <c r="Q76" s="611"/>
      <c r="R76" s="612"/>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606"/>
      <c r="AY76" s="607"/>
      <c r="AZ76" s="608"/>
      <c r="BA76" s="609"/>
      <c r="BB76" s="356"/>
      <c r="BC76" s="315"/>
      <c r="BD76" s="315"/>
      <c r="BE76" s="315"/>
      <c r="BF76" s="316"/>
    </row>
    <row r="77" spans="2:58" ht="20.25" customHeight="1" x14ac:dyDescent="0.4">
      <c r="B77" s="545"/>
      <c r="C77" s="406"/>
      <c r="D77" s="407"/>
      <c r="E77" s="408"/>
      <c r="F77" s="94"/>
      <c r="G77" s="308"/>
      <c r="H77" s="313"/>
      <c r="I77" s="311"/>
      <c r="J77" s="311"/>
      <c r="K77" s="312"/>
      <c r="L77" s="317"/>
      <c r="M77" s="318"/>
      <c r="N77" s="318"/>
      <c r="O77" s="319"/>
      <c r="P77" s="530" t="s">
        <v>15</v>
      </c>
      <c r="Q77" s="531"/>
      <c r="R77" s="532"/>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533">
        <f>IF($BB$3="４週",SUM(S77:AT77),IF($BB$3="暦月",SUM(S77:AW77),""))</f>
        <v>0</v>
      </c>
      <c r="AY77" s="534"/>
      <c r="AZ77" s="535">
        <f>IF($BB$3="４週",AX77/4,IF($BB$3="暦月",'通所介護（100名）'!AX77/('通所介護（100名）'!$BB$8/7),""))</f>
        <v>0</v>
      </c>
      <c r="BA77" s="536"/>
      <c r="BB77" s="357"/>
      <c r="BC77" s="318"/>
      <c r="BD77" s="318"/>
      <c r="BE77" s="318"/>
      <c r="BF77" s="319"/>
    </row>
    <row r="78" spans="2:58" ht="20.25" customHeight="1" x14ac:dyDescent="0.4">
      <c r="B78" s="545"/>
      <c r="C78" s="409"/>
      <c r="D78" s="410"/>
      <c r="E78" s="411"/>
      <c r="F78" s="122">
        <f>C76</f>
        <v>0</v>
      </c>
      <c r="G78" s="309"/>
      <c r="H78" s="313"/>
      <c r="I78" s="311"/>
      <c r="J78" s="311"/>
      <c r="K78" s="312"/>
      <c r="L78" s="320"/>
      <c r="M78" s="321"/>
      <c r="N78" s="321"/>
      <c r="O78" s="322"/>
      <c r="P78" s="537" t="s">
        <v>50</v>
      </c>
      <c r="Q78" s="538"/>
      <c r="R78" s="53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540">
        <f>IF($BB$3="４週",SUM(S78:AT78),IF($BB$3="暦月",SUM(S78:AW78),""))</f>
        <v>0</v>
      </c>
      <c r="AY78" s="541"/>
      <c r="AZ78" s="542">
        <f>IF($BB$3="４週",AX78/4,IF($BB$3="暦月",'通所介護（100名）'!AX78/('通所介護（100名）'!$BB$8/7),""))</f>
        <v>0</v>
      </c>
      <c r="BA78" s="543"/>
      <c r="BB78" s="417"/>
      <c r="BC78" s="321"/>
      <c r="BD78" s="321"/>
      <c r="BE78" s="321"/>
      <c r="BF78" s="322"/>
    </row>
    <row r="79" spans="2:58" ht="20.25" customHeight="1" x14ac:dyDescent="0.4">
      <c r="B79" s="545">
        <f>B76+1</f>
        <v>20</v>
      </c>
      <c r="C79" s="403"/>
      <c r="D79" s="404"/>
      <c r="E79" s="405"/>
      <c r="F79" s="120"/>
      <c r="G79" s="307"/>
      <c r="H79" s="310"/>
      <c r="I79" s="311"/>
      <c r="J79" s="311"/>
      <c r="K79" s="312"/>
      <c r="L79" s="314"/>
      <c r="M79" s="315"/>
      <c r="N79" s="315"/>
      <c r="O79" s="316"/>
      <c r="P79" s="610" t="s">
        <v>49</v>
      </c>
      <c r="Q79" s="611"/>
      <c r="R79" s="612"/>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606"/>
      <c r="AY79" s="607"/>
      <c r="AZ79" s="608"/>
      <c r="BA79" s="609"/>
      <c r="BB79" s="356"/>
      <c r="BC79" s="315"/>
      <c r="BD79" s="315"/>
      <c r="BE79" s="315"/>
      <c r="BF79" s="316"/>
    </row>
    <row r="80" spans="2:58" ht="20.25" customHeight="1" x14ac:dyDescent="0.4">
      <c r="B80" s="545"/>
      <c r="C80" s="406"/>
      <c r="D80" s="407"/>
      <c r="E80" s="408"/>
      <c r="F80" s="94"/>
      <c r="G80" s="308"/>
      <c r="H80" s="313"/>
      <c r="I80" s="311"/>
      <c r="J80" s="311"/>
      <c r="K80" s="312"/>
      <c r="L80" s="317"/>
      <c r="M80" s="318"/>
      <c r="N80" s="318"/>
      <c r="O80" s="319"/>
      <c r="P80" s="530" t="s">
        <v>15</v>
      </c>
      <c r="Q80" s="531"/>
      <c r="R80" s="532"/>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533">
        <f>IF($BB$3="４週",SUM(S80:AT80),IF($BB$3="暦月",SUM(S80:AW80),""))</f>
        <v>0</v>
      </c>
      <c r="AY80" s="534"/>
      <c r="AZ80" s="535">
        <f>IF($BB$3="４週",AX80/4,IF($BB$3="暦月",'通所介護（100名）'!AX80/('通所介護（100名）'!$BB$8/7),""))</f>
        <v>0</v>
      </c>
      <c r="BA80" s="536"/>
      <c r="BB80" s="357"/>
      <c r="BC80" s="318"/>
      <c r="BD80" s="318"/>
      <c r="BE80" s="318"/>
      <c r="BF80" s="319"/>
    </row>
    <row r="81" spans="2:58" ht="20.25" customHeight="1" x14ac:dyDescent="0.4">
      <c r="B81" s="545"/>
      <c r="C81" s="409"/>
      <c r="D81" s="410"/>
      <c r="E81" s="411"/>
      <c r="F81" s="122">
        <f>C79</f>
        <v>0</v>
      </c>
      <c r="G81" s="309"/>
      <c r="H81" s="313"/>
      <c r="I81" s="311"/>
      <c r="J81" s="311"/>
      <c r="K81" s="312"/>
      <c r="L81" s="320"/>
      <c r="M81" s="321"/>
      <c r="N81" s="321"/>
      <c r="O81" s="322"/>
      <c r="P81" s="537" t="s">
        <v>50</v>
      </c>
      <c r="Q81" s="538"/>
      <c r="R81" s="53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540">
        <f>IF($BB$3="４週",SUM(S81:AT81),IF($BB$3="暦月",SUM(S81:AW81),""))</f>
        <v>0</v>
      </c>
      <c r="AY81" s="541"/>
      <c r="AZ81" s="542">
        <f>IF($BB$3="４週",AX81/4,IF($BB$3="暦月",'通所介護（100名）'!AX81/('通所介護（100名）'!$BB$8/7),""))</f>
        <v>0</v>
      </c>
      <c r="BA81" s="543"/>
      <c r="BB81" s="417"/>
      <c r="BC81" s="321"/>
      <c r="BD81" s="321"/>
      <c r="BE81" s="321"/>
      <c r="BF81" s="322"/>
    </row>
    <row r="82" spans="2:58" ht="20.25" customHeight="1" x14ac:dyDescent="0.4">
      <c r="B82" s="545">
        <f>B79+1</f>
        <v>21</v>
      </c>
      <c r="C82" s="403"/>
      <c r="D82" s="404"/>
      <c r="E82" s="405"/>
      <c r="F82" s="120"/>
      <c r="G82" s="307"/>
      <c r="H82" s="310"/>
      <c r="I82" s="311"/>
      <c r="J82" s="311"/>
      <c r="K82" s="312"/>
      <c r="L82" s="314"/>
      <c r="M82" s="315"/>
      <c r="N82" s="315"/>
      <c r="O82" s="316"/>
      <c r="P82" s="610" t="s">
        <v>49</v>
      </c>
      <c r="Q82" s="611"/>
      <c r="R82" s="612"/>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606"/>
      <c r="AY82" s="607"/>
      <c r="AZ82" s="608"/>
      <c r="BA82" s="609"/>
      <c r="BB82" s="356"/>
      <c r="BC82" s="315"/>
      <c r="BD82" s="315"/>
      <c r="BE82" s="315"/>
      <c r="BF82" s="316"/>
    </row>
    <row r="83" spans="2:58" ht="20.25" customHeight="1" x14ac:dyDescent="0.4">
      <c r="B83" s="545"/>
      <c r="C83" s="406"/>
      <c r="D83" s="407"/>
      <c r="E83" s="408"/>
      <c r="F83" s="94"/>
      <c r="G83" s="308"/>
      <c r="H83" s="313"/>
      <c r="I83" s="311"/>
      <c r="J83" s="311"/>
      <c r="K83" s="312"/>
      <c r="L83" s="317"/>
      <c r="M83" s="318"/>
      <c r="N83" s="318"/>
      <c r="O83" s="319"/>
      <c r="P83" s="530" t="s">
        <v>15</v>
      </c>
      <c r="Q83" s="531"/>
      <c r="R83" s="532"/>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533">
        <f>IF($BB$3="４週",SUM(S83:AT83),IF($BB$3="暦月",SUM(S83:AW83),""))</f>
        <v>0</v>
      </c>
      <c r="AY83" s="534"/>
      <c r="AZ83" s="535">
        <f>IF($BB$3="４週",AX83/4,IF($BB$3="暦月",'通所介護（100名）'!AX83/('通所介護（100名）'!$BB$8/7),""))</f>
        <v>0</v>
      </c>
      <c r="BA83" s="536"/>
      <c r="BB83" s="357"/>
      <c r="BC83" s="318"/>
      <c r="BD83" s="318"/>
      <c r="BE83" s="318"/>
      <c r="BF83" s="319"/>
    </row>
    <row r="84" spans="2:58" ht="20.25" customHeight="1" x14ac:dyDescent="0.4">
      <c r="B84" s="545"/>
      <c r="C84" s="409"/>
      <c r="D84" s="410"/>
      <c r="E84" s="411"/>
      <c r="F84" s="122">
        <f>C82</f>
        <v>0</v>
      </c>
      <c r="G84" s="309"/>
      <c r="H84" s="313"/>
      <c r="I84" s="311"/>
      <c r="J84" s="311"/>
      <c r="K84" s="312"/>
      <c r="L84" s="320"/>
      <c r="M84" s="321"/>
      <c r="N84" s="321"/>
      <c r="O84" s="322"/>
      <c r="P84" s="537" t="s">
        <v>50</v>
      </c>
      <c r="Q84" s="538"/>
      <c r="R84" s="53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540">
        <f>IF($BB$3="４週",SUM(S84:AT84),IF($BB$3="暦月",SUM(S84:AW84),""))</f>
        <v>0</v>
      </c>
      <c r="AY84" s="541"/>
      <c r="AZ84" s="542">
        <f>IF($BB$3="４週",AX84/4,IF($BB$3="暦月",'通所介護（100名）'!AX84/('通所介護（100名）'!$BB$8/7),""))</f>
        <v>0</v>
      </c>
      <c r="BA84" s="543"/>
      <c r="BB84" s="417"/>
      <c r="BC84" s="321"/>
      <c r="BD84" s="321"/>
      <c r="BE84" s="321"/>
      <c r="BF84" s="322"/>
    </row>
    <row r="85" spans="2:58" ht="20.25" customHeight="1" x14ac:dyDescent="0.4">
      <c r="B85" s="545">
        <f>B82+1</f>
        <v>22</v>
      </c>
      <c r="C85" s="403"/>
      <c r="D85" s="404"/>
      <c r="E85" s="405"/>
      <c r="F85" s="120"/>
      <c r="G85" s="307"/>
      <c r="H85" s="310"/>
      <c r="I85" s="311"/>
      <c r="J85" s="311"/>
      <c r="K85" s="312"/>
      <c r="L85" s="314"/>
      <c r="M85" s="315"/>
      <c r="N85" s="315"/>
      <c r="O85" s="316"/>
      <c r="P85" s="610" t="s">
        <v>49</v>
      </c>
      <c r="Q85" s="611"/>
      <c r="R85" s="612"/>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606"/>
      <c r="AY85" s="607"/>
      <c r="AZ85" s="608"/>
      <c r="BA85" s="609"/>
      <c r="BB85" s="356"/>
      <c r="BC85" s="315"/>
      <c r="BD85" s="315"/>
      <c r="BE85" s="315"/>
      <c r="BF85" s="316"/>
    </row>
    <row r="86" spans="2:58" ht="20.25" customHeight="1" x14ac:dyDescent="0.4">
      <c r="B86" s="545"/>
      <c r="C86" s="406"/>
      <c r="D86" s="407"/>
      <c r="E86" s="408"/>
      <c r="F86" s="94"/>
      <c r="G86" s="308"/>
      <c r="H86" s="313"/>
      <c r="I86" s="311"/>
      <c r="J86" s="311"/>
      <c r="K86" s="312"/>
      <c r="L86" s="317"/>
      <c r="M86" s="318"/>
      <c r="N86" s="318"/>
      <c r="O86" s="319"/>
      <c r="P86" s="530" t="s">
        <v>15</v>
      </c>
      <c r="Q86" s="531"/>
      <c r="R86" s="532"/>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533">
        <f>IF($BB$3="４週",SUM(S86:AT86),IF($BB$3="暦月",SUM(S86:AW86),""))</f>
        <v>0</v>
      </c>
      <c r="AY86" s="534"/>
      <c r="AZ86" s="535">
        <f>IF($BB$3="４週",AX86/4,IF($BB$3="暦月",'通所介護（100名）'!AX86/('通所介護（100名）'!$BB$8/7),""))</f>
        <v>0</v>
      </c>
      <c r="BA86" s="536"/>
      <c r="BB86" s="357"/>
      <c r="BC86" s="318"/>
      <c r="BD86" s="318"/>
      <c r="BE86" s="318"/>
      <c r="BF86" s="319"/>
    </row>
    <row r="87" spans="2:58" ht="20.25" customHeight="1" x14ac:dyDescent="0.4">
      <c r="B87" s="545"/>
      <c r="C87" s="409"/>
      <c r="D87" s="410"/>
      <c r="E87" s="411"/>
      <c r="F87" s="122">
        <f>C85</f>
        <v>0</v>
      </c>
      <c r="G87" s="309"/>
      <c r="H87" s="313"/>
      <c r="I87" s="311"/>
      <c r="J87" s="311"/>
      <c r="K87" s="312"/>
      <c r="L87" s="320"/>
      <c r="M87" s="321"/>
      <c r="N87" s="321"/>
      <c r="O87" s="322"/>
      <c r="P87" s="537" t="s">
        <v>50</v>
      </c>
      <c r="Q87" s="538"/>
      <c r="R87" s="53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540">
        <f>IF($BB$3="４週",SUM(S87:AT87),IF($BB$3="暦月",SUM(S87:AW87),""))</f>
        <v>0</v>
      </c>
      <c r="AY87" s="541"/>
      <c r="AZ87" s="542">
        <f>IF($BB$3="４週",AX87/4,IF($BB$3="暦月",'通所介護（100名）'!AX87/('通所介護（100名）'!$BB$8/7),""))</f>
        <v>0</v>
      </c>
      <c r="BA87" s="543"/>
      <c r="BB87" s="417"/>
      <c r="BC87" s="321"/>
      <c r="BD87" s="321"/>
      <c r="BE87" s="321"/>
      <c r="BF87" s="322"/>
    </row>
    <row r="88" spans="2:58" ht="20.25" customHeight="1" x14ac:dyDescent="0.4">
      <c r="B88" s="545">
        <f>B85+1</f>
        <v>23</v>
      </c>
      <c r="C88" s="403"/>
      <c r="D88" s="404"/>
      <c r="E88" s="405"/>
      <c r="F88" s="120"/>
      <c r="G88" s="307"/>
      <c r="H88" s="310"/>
      <c r="I88" s="311"/>
      <c r="J88" s="311"/>
      <c r="K88" s="312"/>
      <c r="L88" s="314"/>
      <c r="M88" s="315"/>
      <c r="N88" s="315"/>
      <c r="O88" s="316"/>
      <c r="P88" s="610" t="s">
        <v>49</v>
      </c>
      <c r="Q88" s="611"/>
      <c r="R88" s="612"/>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606"/>
      <c r="AY88" s="607"/>
      <c r="AZ88" s="608"/>
      <c r="BA88" s="609"/>
      <c r="BB88" s="356"/>
      <c r="BC88" s="315"/>
      <c r="BD88" s="315"/>
      <c r="BE88" s="315"/>
      <c r="BF88" s="316"/>
    </row>
    <row r="89" spans="2:58" ht="20.25" customHeight="1" x14ac:dyDescent="0.4">
      <c r="B89" s="545"/>
      <c r="C89" s="406"/>
      <c r="D89" s="407"/>
      <c r="E89" s="408"/>
      <c r="F89" s="94"/>
      <c r="G89" s="308"/>
      <c r="H89" s="313"/>
      <c r="I89" s="311"/>
      <c r="J89" s="311"/>
      <c r="K89" s="312"/>
      <c r="L89" s="317"/>
      <c r="M89" s="318"/>
      <c r="N89" s="318"/>
      <c r="O89" s="319"/>
      <c r="P89" s="530" t="s">
        <v>15</v>
      </c>
      <c r="Q89" s="531"/>
      <c r="R89" s="532"/>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533">
        <f>IF($BB$3="４週",SUM(S89:AT89),IF($BB$3="暦月",SUM(S89:AW89),""))</f>
        <v>0</v>
      </c>
      <c r="AY89" s="534"/>
      <c r="AZ89" s="535">
        <f>IF($BB$3="４週",AX89/4,IF($BB$3="暦月",'通所介護（100名）'!AX89/('通所介護（100名）'!$BB$8/7),""))</f>
        <v>0</v>
      </c>
      <c r="BA89" s="536"/>
      <c r="BB89" s="357"/>
      <c r="BC89" s="318"/>
      <c r="BD89" s="318"/>
      <c r="BE89" s="318"/>
      <c r="BF89" s="319"/>
    </row>
    <row r="90" spans="2:58" ht="20.25" customHeight="1" x14ac:dyDescent="0.4">
      <c r="B90" s="545"/>
      <c r="C90" s="409"/>
      <c r="D90" s="410"/>
      <c r="E90" s="411"/>
      <c r="F90" s="122">
        <f>C88</f>
        <v>0</v>
      </c>
      <c r="G90" s="309"/>
      <c r="H90" s="313"/>
      <c r="I90" s="311"/>
      <c r="J90" s="311"/>
      <c r="K90" s="312"/>
      <c r="L90" s="320"/>
      <c r="M90" s="321"/>
      <c r="N90" s="321"/>
      <c r="O90" s="322"/>
      <c r="P90" s="537" t="s">
        <v>50</v>
      </c>
      <c r="Q90" s="538"/>
      <c r="R90" s="53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540">
        <f>IF($BB$3="４週",SUM(S90:AT90),IF($BB$3="暦月",SUM(S90:AW90),""))</f>
        <v>0</v>
      </c>
      <c r="AY90" s="541"/>
      <c r="AZ90" s="542">
        <f>IF($BB$3="４週",AX90/4,IF($BB$3="暦月",'通所介護（100名）'!AX90/('通所介護（100名）'!$BB$8/7),""))</f>
        <v>0</v>
      </c>
      <c r="BA90" s="543"/>
      <c r="BB90" s="417"/>
      <c r="BC90" s="321"/>
      <c r="BD90" s="321"/>
      <c r="BE90" s="321"/>
      <c r="BF90" s="322"/>
    </row>
    <row r="91" spans="2:58" ht="20.25" customHeight="1" x14ac:dyDescent="0.4">
      <c r="B91" s="545">
        <f>B88+1</f>
        <v>24</v>
      </c>
      <c r="C91" s="403"/>
      <c r="D91" s="404"/>
      <c r="E91" s="405"/>
      <c r="F91" s="120"/>
      <c r="G91" s="307"/>
      <c r="H91" s="310"/>
      <c r="I91" s="311"/>
      <c r="J91" s="311"/>
      <c r="K91" s="312"/>
      <c r="L91" s="314"/>
      <c r="M91" s="315"/>
      <c r="N91" s="315"/>
      <c r="O91" s="316"/>
      <c r="P91" s="610" t="s">
        <v>49</v>
      </c>
      <c r="Q91" s="611"/>
      <c r="R91" s="612"/>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606"/>
      <c r="AY91" s="607"/>
      <c r="AZ91" s="608"/>
      <c r="BA91" s="609"/>
      <c r="BB91" s="356"/>
      <c r="BC91" s="315"/>
      <c r="BD91" s="315"/>
      <c r="BE91" s="315"/>
      <c r="BF91" s="316"/>
    </row>
    <row r="92" spans="2:58" ht="20.25" customHeight="1" x14ac:dyDescent="0.4">
      <c r="B92" s="545"/>
      <c r="C92" s="406"/>
      <c r="D92" s="407"/>
      <c r="E92" s="408"/>
      <c r="F92" s="94"/>
      <c r="G92" s="308"/>
      <c r="H92" s="313"/>
      <c r="I92" s="311"/>
      <c r="J92" s="311"/>
      <c r="K92" s="312"/>
      <c r="L92" s="317"/>
      <c r="M92" s="318"/>
      <c r="N92" s="318"/>
      <c r="O92" s="319"/>
      <c r="P92" s="530" t="s">
        <v>15</v>
      </c>
      <c r="Q92" s="531"/>
      <c r="R92" s="532"/>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533">
        <f>IF($BB$3="４週",SUM(S92:AT92),IF($BB$3="暦月",SUM(S92:AW92),""))</f>
        <v>0</v>
      </c>
      <c r="AY92" s="534"/>
      <c r="AZ92" s="535">
        <f>IF($BB$3="４週",AX92/4,IF($BB$3="暦月",'通所介護（100名）'!AX92/('通所介護（100名）'!$BB$8/7),""))</f>
        <v>0</v>
      </c>
      <c r="BA92" s="536"/>
      <c r="BB92" s="357"/>
      <c r="BC92" s="318"/>
      <c r="BD92" s="318"/>
      <c r="BE92" s="318"/>
      <c r="BF92" s="319"/>
    </row>
    <row r="93" spans="2:58" ht="20.25" customHeight="1" x14ac:dyDescent="0.4">
      <c r="B93" s="545"/>
      <c r="C93" s="409"/>
      <c r="D93" s="410"/>
      <c r="E93" s="411"/>
      <c r="F93" s="122">
        <f>C91</f>
        <v>0</v>
      </c>
      <c r="G93" s="309"/>
      <c r="H93" s="313"/>
      <c r="I93" s="311"/>
      <c r="J93" s="311"/>
      <c r="K93" s="312"/>
      <c r="L93" s="320"/>
      <c r="M93" s="321"/>
      <c r="N93" s="321"/>
      <c r="O93" s="322"/>
      <c r="P93" s="537" t="s">
        <v>50</v>
      </c>
      <c r="Q93" s="538"/>
      <c r="R93" s="53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540">
        <f>IF($BB$3="４週",SUM(S93:AT93),IF($BB$3="暦月",SUM(S93:AW93),""))</f>
        <v>0</v>
      </c>
      <c r="AY93" s="541"/>
      <c r="AZ93" s="542">
        <f>IF($BB$3="４週",AX93/4,IF($BB$3="暦月",'通所介護（100名）'!AX93/('通所介護（100名）'!$BB$8/7),""))</f>
        <v>0</v>
      </c>
      <c r="BA93" s="543"/>
      <c r="BB93" s="417"/>
      <c r="BC93" s="321"/>
      <c r="BD93" s="321"/>
      <c r="BE93" s="321"/>
      <c r="BF93" s="322"/>
    </row>
    <row r="94" spans="2:58" ht="20.25" customHeight="1" x14ac:dyDescent="0.4">
      <c r="B94" s="545">
        <f>B91+1</f>
        <v>25</v>
      </c>
      <c r="C94" s="403"/>
      <c r="D94" s="404"/>
      <c r="E94" s="405"/>
      <c r="F94" s="120"/>
      <c r="G94" s="307"/>
      <c r="H94" s="310"/>
      <c r="I94" s="311"/>
      <c r="J94" s="311"/>
      <c r="K94" s="312"/>
      <c r="L94" s="314"/>
      <c r="M94" s="315"/>
      <c r="N94" s="315"/>
      <c r="O94" s="316"/>
      <c r="P94" s="610" t="s">
        <v>49</v>
      </c>
      <c r="Q94" s="611"/>
      <c r="R94" s="612"/>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606"/>
      <c r="AY94" s="607"/>
      <c r="AZ94" s="608"/>
      <c r="BA94" s="609"/>
      <c r="BB94" s="356"/>
      <c r="BC94" s="315"/>
      <c r="BD94" s="315"/>
      <c r="BE94" s="315"/>
      <c r="BF94" s="316"/>
    </row>
    <row r="95" spans="2:58" ht="20.25" customHeight="1" x14ac:dyDescent="0.4">
      <c r="B95" s="545"/>
      <c r="C95" s="406"/>
      <c r="D95" s="407"/>
      <c r="E95" s="408"/>
      <c r="F95" s="94"/>
      <c r="G95" s="308"/>
      <c r="H95" s="313"/>
      <c r="I95" s="311"/>
      <c r="J95" s="311"/>
      <c r="K95" s="312"/>
      <c r="L95" s="317"/>
      <c r="M95" s="318"/>
      <c r="N95" s="318"/>
      <c r="O95" s="319"/>
      <c r="P95" s="530" t="s">
        <v>15</v>
      </c>
      <c r="Q95" s="531"/>
      <c r="R95" s="532"/>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533">
        <f>IF($BB$3="４週",SUM(S95:AT95),IF($BB$3="暦月",SUM(S95:AW95),""))</f>
        <v>0</v>
      </c>
      <c r="AY95" s="534"/>
      <c r="AZ95" s="535">
        <f>IF($BB$3="４週",AX95/4,IF($BB$3="暦月",'通所介護（100名）'!AX95/('通所介護（100名）'!$BB$8/7),""))</f>
        <v>0</v>
      </c>
      <c r="BA95" s="536"/>
      <c r="BB95" s="357"/>
      <c r="BC95" s="318"/>
      <c r="BD95" s="318"/>
      <c r="BE95" s="318"/>
      <c r="BF95" s="319"/>
    </row>
    <row r="96" spans="2:58" ht="20.25" customHeight="1" x14ac:dyDescent="0.4">
      <c r="B96" s="545"/>
      <c r="C96" s="409"/>
      <c r="D96" s="410"/>
      <c r="E96" s="411"/>
      <c r="F96" s="122">
        <f>C94</f>
        <v>0</v>
      </c>
      <c r="G96" s="309"/>
      <c r="H96" s="313"/>
      <c r="I96" s="311"/>
      <c r="J96" s="311"/>
      <c r="K96" s="312"/>
      <c r="L96" s="320"/>
      <c r="M96" s="321"/>
      <c r="N96" s="321"/>
      <c r="O96" s="322"/>
      <c r="P96" s="537" t="s">
        <v>50</v>
      </c>
      <c r="Q96" s="538"/>
      <c r="R96" s="53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540">
        <f>IF($BB$3="４週",SUM(S96:AT96),IF($BB$3="暦月",SUM(S96:AW96),""))</f>
        <v>0</v>
      </c>
      <c r="AY96" s="541"/>
      <c r="AZ96" s="542">
        <f>IF($BB$3="４週",AX96/4,IF($BB$3="暦月",'通所介護（100名）'!AX96/('通所介護（100名）'!$BB$8/7),""))</f>
        <v>0</v>
      </c>
      <c r="BA96" s="543"/>
      <c r="BB96" s="417"/>
      <c r="BC96" s="321"/>
      <c r="BD96" s="321"/>
      <c r="BE96" s="321"/>
      <c r="BF96" s="322"/>
    </row>
    <row r="97" spans="2:58" ht="20.25" customHeight="1" x14ac:dyDescent="0.4">
      <c r="B97" s="545">
        <f>B94+1</f>
        <v>26</v>
      </c>
      <c r="C97" s="403"/>
      <c r="D97" s="404"/>
      <c r="E97" s="405"/>
      <c r="F97" s="120"/>
      <c r="G97" s="307"/>
      <c r="H97" s="310"/>
      <c r="I97" s="311"/>
      <c r="J97" s="311"/>
      <c r="K97" s="312"/>
      <c r="L97" s="314"/>
      <c r="M97" s="315"/>
      <c r="N97" s="315"/>
      <c r="O97" s="316"/>
      <c r="P97" s="610" t="s">
        <v>49</v>
      </c>
      <c r="Q97" s="611"/>
      <c r="R97" s="612"/>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606"/>
      <c r="AY97" s="607"/>
      <c r="AZ97" s="608"/>
      <c r="BA97" s="609"/>
      <c r="BB97" s="356"/>
      <c r="BC97" s="315"/>
      <c r="BD97" s="315"/>
      <c r="BE97" s="315"/>
      <c r="BF97" s="316"/>
    </row>
    <row r="98" spans="2:58" ht="20.25" customHeight="1" x14ac:dyDescent="0.4">
      <c r="B98" s="545"/>
      <c r="C98" s="406"/>
      <c r="D98" s="407"/>
      <c r="E98" s="408"/>
      <c r="F98" s="94"/>
      <c r="G98" s="308"/>
      <c r="H98" s="313"/>
      <c r="I98" s="311"/>
      <c r="J98" s="311"/>
      <c r="K98" s="312"/>
      <c r="L98" s="317"/>
      <c r="M98" s="318"/>
      <c r="N98" s="318"/>
      <c r="O98" s="319"/>
      <c r="P98" s="530" t="s">
        <v>15</v>
      </c>
      <c r="Q98" s="531"/>
      <c r="R98" s="532"/>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533">
        <f>IF($BB$3="４週",SUM(S98:AT98),IF($BB$3="暦月",SUM(S98:AW98),""))</f>
        <v>0</v>
      </c>
      <c r="AY98" s="534"/>
      <c r="AZ98" s="535">
        <f>IF($BB$3="４週",AX98/4,IF($BB$3="暦月",'通所介護（100名）'!AX98/('通所介護（100名）'!$BB$8/7),""))</f>
        <v>0</v>
      </c>
      <c r="BA98" s="536"/>
      <c r="BB98" s="357"/>
      <c r="BC98" s="318"/>
      <c r="BD98" s="318"/>
      <c r="BE98" s="318"/>
      <c r="BF98" s="319"/>
    </row>
    <row r="99" spans="2:58" ht="20.25" customHeight="1" x14ac:dyDescent="0.4">
      <c r="B99" s="545"/>
      <c r="C99" s="409"/>
      <c r="D99" s="410"/>
      <c r="E99" s="411"/>
      <c r="F99" s="122">
        <f>C97</f>
        <v>0</v>
      </c>
      <c r="G99" s="309"/>
      <c r="H99" s="313"/>
      <c r="I99" s="311"/>
      <c r="J99" s="311"/>
      <c r="K99" s="312"/>
      <c r="L99" s="320"/>
      <c r="M99" s="321"/>
      <c r="N99" s="321"/>
      <c r="O99" s="322"/>
      <c r="P99" s="537" t="s">
        <v>50</v>
      </c>
      <c r="Q99" s="538"/>
      <c r="R99" s="53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540">
        <f>IF($BB$3="４週",SUM(S99:AT99),IF($BB$3="暦月",SUM(S99:AW99),""))</f>
        <v>0</v>
      </c>
      <c r="AY99" s="541"/>
      <c r="AZ99" s="542">
        <f>IF($BB$3="４週",AX99/4,IF($BB$3="暦月",'通所介護（100名）'!AX99/('通所介護（100名）'!$BB$8/7),""))</f>
        <v>0</v>
      </c>
      <c r="BA99" s="543"/>
      <c r="BB99" s="417"/>
      <c r="BC99" s="321"/>
      <c r="BD99" s="321"/>
      <c r="BE99" s="321"/>
      <c r="BF99" s="322"/>
    </row>
    <row r="100" spans="2:58" ht="20.25" customHeight="1" x14ac:dyDescent="0.4">
      <c r="B100" s="545">
        <f>B97+1</f>
        <v>27</v>
      </c>
      <c r="C100" s="403"/>
      <c r="D100" s="404"/>
      <c r="E100" s="405"/>
      <c r="F100" s="120"/>
      <c r="G100" s="307"/>
      <c r="H100" s="310"/>
      <c r="I100" s="311"/>
      <c r="J100" s="311"/>
      <c r="K100" s="312"/>
      <c r="L100" s="314"/>
      <c r="M100" s="315"/>
      <c r="N100" s="315"/>
      <c r="O100" s="316"/>
      <c r="P100" s="610" t="s">
        <v>49</v>
      </c>
      <c r="Q100" s="611"/>
      <c r="R100" s="612"/>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606"/>
      <c r="AY100" s="607"/>
      <c r="AZ100" s="608"/>
      <c r="BA100" s="609"/>
      <c r="BB100" s="356"/>
      <c r="BC100" s="315"/>
      <c r="BD100" s="315"/>
      <c r="BE100" s="315"/>
      <c r="BF100" s="316"/>
    </row>
    <row r="101" spans="2:58" ht="20.25" customHeight="1" x14ac:dyDescent="0.4">
      <c r="B101" s="545"/>
      <c r="C101" s="406"/>
      <c r="D101" s="407"/>
      <c r="E101" s="408"/>
      <c r="F101" s="94"/>
      <c r="G101" s="308"/>
      <c r="H101" s="313"/>
      <c r="I101" s="311"/>
      <c r="J101" s="311"/>
      <c r="K101" s="312"/>
      <c r="L101" s="317"/>
      <c r="M101" s="318"/>
      <c r="N101" s="318"/>
      <c r="O101" s="319"/>
      <c r="P101" s="530" t="s">
        <v>15</v>
      </c>
      <c r="Q101" s="531"/>
      <c r="R101" s="532"/>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533">
        <f>IF($BB$3="４週",SUM(S101:AT101),IF($BB$3="暦月",SUM(S101:AW101),""))</f>
        <v>0</v>
      </c>
      <c r="AY101" s="534"/>
      <c r="AZ101" s="535">
        <f>IF($BB$3="４週",AX101/4,IF($BB$3="暦月",'通所介護（100名）'!AX101/('通所介護（100名）'!$BB$8/7),""))</f>
        <v>0</v>
      </c>
      <c r="BA101" s="536"/>
      <c r="BB101" s="357"/>
      <c r="BC101" s="318"/>
      <c r="BD101" s="318"/>
      <c r="BE101" s="318"/>
      <c r="BF101" s="319"/>
    </row>
    <row r="102" spans="2:58" ht="20.25" customHeight="1" x14ac:dyDescent="0.4">
      <c r="B102" s="545"/>
      <c r="C102" s="409"/>
      <c r="D102" s="410"/>
      <c r="E102" s="411"/>
      <c r="F102" s="122">
        <f>C100</f>
        <v>0</v>
      </c>
      <c r="G102" s="309"/>
      <c r="H102" s="313"/>
      <c r="I102" s="311"/>
      <c r="J102" s="311"/>
      <c r="K102" s="312"/>
      <c r="L102" s="320"/>
      <c r="M102" s="321"/>
      <c r="N102" s="321"/>
      <c r="O102" s="322"/>
      <c r="P102" s="537" t="s">
        <v>50</v>
      </c>
      <c r="Q102" s="538"/>
      <c r="R102" s="53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540">
        <f>IF($BB$3="４週",SUM(S102:AT102),IF($BB$3="暦月",SUM(S102:AW102),""))</f>
        <v>0</v>
      </c>
      <c r="AY102" s="541"/>
      <c r="AZ102" s="542">
        <f>IF($BB$3="４週",AX102/4,IF($BB$3="暦月",'通所介護（100名）'!AX102/('通所介護（100名）'!$BB$8/7),""))</f>
        <v>0</v>
      </c>
      <c r="BA102" s="543"/>
      <c r="BB102" s="417"/>
      <c r="BC102" s="321"/>
      <c r="BD102" s="321"/>
      <c r="BE102" s="321"/>
      <c r="BF102" s="322"/>
    </row>
    <row r="103" spans="2:58" ht="20.25" customHeight="1" x14ac:dyDescent="0.4">
      <c r="B103" s="545">
        <f>B100+1</f>
        <v>28</v>
      </c>
      <c r="C103" s="403"/>
      <c r="D103" s="404"/>
      <c r="E103" s="405"/>
      <c r="F103" s="120"/>
      <c r="G103" s="307"/>
      <c r="H103" s="310"/>
      <c r="I103" s="311"/>
      <c r="J103" s="311"/>
      <c r="K103" s="312"/>
      <c r="L103" s="314"/>
      <c r="M103" s="315"/>
      <c r="N103" s="315"/>
      <c r="O103" s="316"/>
      <c r="P103" s="610" t="s">
        <v>49</v>
      </c>
      <c r="Q103" s="611"/>
      <c r="R103" s="612"/>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606"/>
      <c r="AY103" s="607"/>
      <c r="AZ103" s="608"/>
      <c r="BA103" s="609"/>
      <c r="BB103" s="356"/>
      <c r="BC103" s="315"/>
      <c r="BD103" s="315"/>
      <c r="BE103" s="315"/>
      <c r="BF103" s="316"/>
    </row>
    <row r="104" spans="2:58" ht="20.25" customHeight="1" x14ac:dyDescent="0.4">
      <c r="B104" s="545"/>
      <c r="C104" s="406"/>
      <c r="D104" s="407"/>
      <c r="E104" s="408"/>
      <c r="F104" s="94"/>
      <c r="G104" s="308"/>
      <c r="H104" s="313"/>
      <c r="I104" s="311"/>
      <c r="J104" s="311"/>
      <c r="K104" s="312"/>
      <c r="L104" s="317"/>
      <c r="M104" s="318"/>
      <c r="N104" s="318"/>
      <c r="O104" s="319"/>
      <c r="P104" s="530" t="s">
        <v>15</v>
      </c>
      <c r="Q104" s="531"/>
      <c r="R104" s="532"/>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533">
        <f>IF($BB$3="４週",SUM(S104:AT104),IF($BB$3="暦月",SUM(S104:AW104),""))</f>
        <v>0</v>
      </c>
      <c r="AY104" s="534"/>
      <c r="AZ104" s="535">
        <f>IF($BB$3="４週",AX104/4,IF($BB$3="暦月",'通所介護（100名）'!AX104/('通所介護（100名）'!$BB$8/7),""))</f>
        <v>0</v>
      </c>
      <c r="BA104" s="536"/>
      <c r="BB104" s="357"/>
      <c r="BC104" s="318"/>
      <c r="BD104" s="318"/>
      <c r="BE104" s="318"/>
      <c r="BF104" s="319"/>
    </row>
    <row r="105" spans="2:58" ht="20.25" customHeight="1" x14ac:dyDescent="0.4">
      <c r="B105" s="545"/>
      <c r="C105" s="409"/>
      <c r="D105" s="410"/>
      <c r="E105" s="411"/>
      <c r="F105" s="122">
        <f>C103</f>
        <v>0</v>
      </c>
      <c r="G105" s="309"/>
      <c r="H105" s="313"/>
      <c r="I105" s="311"/>
      <c r="J105" s="311"/>
      <c r="K105" s="312"/>
      <c r="L105" s="320"/>
      <c r="M105" s="321"/>
      <c r="N105" s="321"/>
      <c r="O105" s="322"/>
      <c r="P105" s="537" t="s">
        <v>50</v>
      </c>
      <c r="Q105" s="538"/>
      <c r="R105" s="53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540">
        <f>IF($BB$3="４週",SUM(S105:AT105),IF($BB$3="暦月",SUM(S105:AW105),""))</f>
        <v>0</v>
      </c>
      <c r="AY105" s="541"/>
      <c r="AZ105" s="542">
        <f>IF($BB$3="４週",AX105/4,IF($BB$3="暦月",'通所介護（100名）'!AX105/('通所介護（100名）'!$BB$8/7),""))</f>
        <v>0</v>
      </c>
      <c r="BA105" s="543"/>
      <c r="BB105" s="417"/>
      <c r="BC105" s="321"/>
      <c r="BD105" s="321"/>
      <c r="BE105" s="321"/>
      <c r="BF105" s="322"/>
    </row>
    <row r="106" spans="2:58" ht="20.25" customHeight="1" x14ac:dyDescent="0.4">
      <c r="B106" s="545">
        <f>B103+1</f>
        <v>29</v>
      </c>
      <c r="C106" s="403"/>
      <c r="D106" s="404"/>
      <c r="E106" s="405"/>
      <c r="F106" s="120"/>
      <c r="G106" s="307"/>
      <c r="H106" s="310"/>
      <c r="I106" s="311"/>
      <c r="J106" s="311"/>
      <c r="K106" s="312"/>
      <c r="L106" s="314"/>
      <c r="M106" s="315"/>
      <c r="N106" s="315"/>
      <c r="O106" s="316"/>
      <c r="P106" s="610" t="s">
        <v>49</v>
      </c>
      <c r="Q106" s="611"/>
      <c r="R106" s="612"/>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606"/>
      <c r="AY106" s="607"/>
      <c r="AZ106" s="608"/>
      <c r="BA106" s="609"/>
      <c r="BB106" s="356"/>
      <c r="BC106" s="315"/>
      <c r="BD106" s="315"/>
      <c r="BE106" s="315"/>
      <c r="BF106" s="316"/>
    </row>
    <row r="107" spans="2:58" ht="20.25" customHeight="1" x14ac:dyDescent="0.4">
      <c r="B107" s="545"/>
      <c r="C107" s="406"/>
      <c r="D107" s="407"/>
      <c r="E107" s="408"/>
      <c r="F107" s="94"/>
      <c r="G107" s="308"/>
      <c r="H107" s="313"/>
      <c r="I107" s="311"/>
      <c r="J107" s="311"/>
      <c r="K107" s="312"/>
      <c r="L107" s="317"/>
      <c r="M107" s="318"/>
      <c r="N107" s="318"/>
      <c r="O107" s="319"/>
      <c r="P107" s="530" t="s">
        <v>15</v>
      </c>
      <c r="Q107" s="531"/>
      <c r="R107" s="532"/>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533">
        <f>IF($BB$3="４週",SUM(S107:AT107),IF($BB$3="暦月",SUM(S107:AW107),""))</f>
        <v>0</v>
      </c>
      <c r="AY107" s="534"/>
      <c r="AZ107" s="535">
        <f>IF($BB$3="４週",AX107/4,IF($BB$3="暦月",'通所介護（100名）'!AX107/('通所介護（100名）'!$BB$8/7),""))</f>
        <v>0</v>
      </c>
      <c r="BA107" s="536"/>
      <c r="BB107" s="357"/>
      <c r="BC107" s="318"/>
      <c r="BD107" s="318"/>
      <c r="BE107" s="318"/>
      <c r="BF107" s="319"/>
    </row>
    <row r="108" spans="2:58" ht="20.25" customHeight="1" x14ac:dyDescent="0.4">
      <c r="B108" s="545"/>
      <c r="C108" s="409"/>
      <c r="D108" s="410"/>
      <c r="E108" s="411"/>
      <c r="F108" s="122">
        <f>C106</f>
        <v>0</v>
      </c>
      <c r="G108" s="309"/>
      <c r="H108" s="313"/>
      <c r="I108" s="311"/>
      <c r="J108" s="311"/>
      <c r="K108" s="312"/>
      <c r="L108" s="320"/>
      <c r="M108" s="321"/>
      <c r="N108" s="321"/>
      <c r="O108" s="322"/>
      <c r="P108" s="537" t="s">
        <v>50</v>
      </c>
      <c r="Q108" s="538"/>
      <c r="R108" s="53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540">
        <f>IF($BB$3="４週",SUM(S108:AT108),IF($BB$3="暦月",SUM(S108:AW108),""))</f>
        <v>0</v>
      </c>
      <c r="AY108" s="541"/>
      <c r="AZ108" s="542">
        <f>IF($BB$3="４週",AX108/4,IF($BB$3="暦月",'通所介護（100名）'!AX108/('通所介護（100名）'!$BB$8/7),""))</f>
        <v>0</v>
      </c>
      <c r="BA108" s="543"/>
      <c r="BB108" s="417"/>
      <c r="BC108" s="321"/>
      <c r="BD108" s="321"/>
      <c r="BE108" s="321"/>
      <c r="BF108" s="322"/>
    </row>
    <row r="109" spans="2:58" ht="20.25" customHeight="1" x14ac:dyDescent="0.4">
      <c r="B109" s="545">
        <f>B106+1</f>
        <v>30</v>
      </c>
      <c r="C109" s="403"/>
      <c r="D109" s="404"/>
      <c r="E109" s="405"/>
      <c r="F109" s="120"/>
      <c r="G109" s="307"/>
      <c r="H109" s="310"/>
      <c r="I109" s="311"/>
      <c r="J109" s="311"/>
      <c r="K109" s="312"/>
      <c r="L109" s="314"/>
      <c r="M109" s="315"/>
      <c r="N109" s="315"/>
      <c r="O109" s="316"/>
      <c r="P109" s="610" t="s">
        <v>49</v>
      </c>
      <c r="Q109" s="611"/>
      <c r="R109" s="612"/>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606"/>
      <c r="AY109" s="607"/>
      <c r="AZ109" s="608"/>
      <c r="BA109" s="609"/>
      <c r="BB109" s="356"/>
      <c r="BC109" s="315"/>
      <c r="BD109" s="315"/>
      <c r="BE109" s="315"/>
      <c r="BF109" s="316"/>
    </row>
    <row r="110" spans="2:58" ht="20.25" customHeight="1" x14ac:dyDescent="0.4">
      <c r="B110" s="545"/>
      <c r="C110" s="406"/>
      <c r="D110" s="407"/>
      <c r="E110" s="408"/>
      <c r="F110" s="94"/>
      <c r="G110" s="308"/>
      <c r="H110" s="313"/>
      <c r="I110" s="311"/>
      <c r="J110" s="311"/>
      <c r="K110" s="312"/>
      <c r="L110" s="317"/>
      <c r="M110" s="318"/>
      <c r="N110" s="318"/>
      <c r="O110" s="319"/>
      <c r="P110" s="530" t="s">
        <v>15</v>
      </c>
      <c r="Q110" s="531"/>
      <c r="R110" s="532"/>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533">
        <f>IF($BB$3="４週",SUM(S110:AT110),IF($BB$3="暦月",SUM(S110:AW110),""))</f>
        <v>0</v>
      </c>
      <c r="AY110" s="534"/>
      <c r="AZ110" s="535">
        <f>IF($BB$3="４週",AX110/4,IF($BB$3="暦月",'通所介護（100名）'!AX110/('通所介護（100名）'!$BB$8/7),""))</f>
        <v>0</v>
      </c>
      <c r="BA110" s="536"/>
      <c r="BB110" s="357"/>
      <c r="BC110" s="318"/>
      <c r="BD110" s="318"/>
      <c r="BE110" s="318"/>
      <c r="BF110" s="319"/>
    </row>
    <row r="111" spans="2:58" ht="20.25" customHeight="1" x14ac:dyDescent="0.4">
      <c r="B111" s="545"/>
      <c r="C111" s="409"/>
      <c r="D111" s="410"/>
      <c r="E111" s="411"/>
      <c r="F111" s="122">
        <f>C109</f>
        <v>0</v>
      </c>
      <c r="G111" s="309"/>
      <c r="H111" s="313"/>
      <c r="I111" s="311"/>
      <c r="J111" s="311"/>
      <c r="K111" s="312"/>
      <c r="L111" s="320"/>
      <c r="M111" s="321"/>
      <c r="N111" s="321"/>
      <c r="O111" s="322"/>
      <c r="P111" s="537" t="s">
        <v>50</v>
      </c>
      <c r="Q111" s="538"/>
      <c r="R111" s="53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540">
        <f>IF($BB$3="４週",SUM(S111:AT111),IF($BB$3="暦月",SUM(S111:AW111),""))</f>
        <v>0</v>
      </c>
      <c r="AY111" s="541"/>
      <c r="AZ111" s="542">
        <f>IF($BB$3="４週",AX111/4,IF($BB$3="暦月",'通所介護（100名）'!AX111/('通所介護（100名）'!$BB$8/7),""))</f>
        <v>0</v>
      </c>
      <c r="BA111" s="543"/>
      <c r="BB111" s="417"/>
      <c r="BC111" s="321"/>
      <c r="BD111" s="321"/>
      <c r="BE111" s="321"/>
      <c r="BF111" s="322"/>
    </row>
    <row r="112" spans="2:58" ht="20.25" customHeight="1" x14ac:dyDescent="0.4">
      <c r="B112" s="545">
        <f>B109+1</f>
        <v>31</v>
      </c>
      <c r="C112" s="403"/>
      <c r="D112" s="404"/>
      <c r="E112" s="405"/>
      <c r="F112" s="120"/>
      <c r="G112" s="307"/>
      <c r="H112" s="310"/>
      <c r="I112" s="311"/>
      <c r="J112" s="311"/>
      <c r="K112" s="312"/>
      <c r="L112" s="314"/>
      <c r="M112" s="315"/>
      <c r="N112" s="315"/>
      <c r="O112" s="316"/>
      <c r="P112" s="610" t="s">
        <v>49</v>
      </c>
      <c r="Q112" s="611"/>
      <c r="R112" s="612"/>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606"/>
      <c r="AY112" s="607"/>
      <c r="AZ112" s="608"/>
      <c r="BA112" s="609"/>
      <c r="BB112" s="356"/>
      <c r="BC112" s="315"/>
      <c r="BD112" s="315"/>
      <c r="BE112" s="315"/>
      <c r="BF112" s="316"/>
    </row>
    <row r="113" spans="2:58" ht="20.25" customHeight="1" x14ac:dyDescent="0.4">
      <c r="B113" s="545"/>
      <c r="C113" s="406"/>
      <c r="D113" s="407"/>
      <c r="E113" s="408"/>
      <c r="F113" s="94"/>
      <c r="G113" s="308"/>
      <c r="H113" s="313"/>
      <c r="I113" s="311"/>
      <c r="J113" s="311"/>
      <c r="K113" s="312"/>
      <c r="L113" s="317"/>
      <c r="M113" s="318"/>
      <c r="N113" s="318"/>
      <c r="O113" s="319"/>
      <c r="P113" s="530" t="s">
        <v>15</v>
      </c>
      <c r="Q113" s="531"/>
      <c r="R113" s="532"/>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533">
        <f>IF($BB$3="４週",SUM(S113:AT113),IF($BB$3="暦月",SUM(S113:AW113),""))</f>
        <v>0</v>
      </c>
      <c r="AY113" s="534"/>
      <c r="AZ113" s="535">
        <f>IF($BB$3="４週",AX113/4,IF($BB$3="暦月",'通所介護（100名）'!AX113/('通所介護（100名）'!$BB$8/7),""))</f>
        <v>0</v>
      </c>
      <c r="BA113" s="536"/>
      <c r="BB113" s="357"/>
      <c r="BC113" s="318"/>
      <c r="BD113" s="318"/>
      <c r="BE113" s="318"/>
      <c r="BF113" s="319"/>
    </row>
    <row r="114" spans="2:58" ht="20.25" customHeight="1" x14ac:dyDescent="0.4">
      <c r="B114" s="545"/>
      <c r="C114" s="409"/>
      <c r="D114" s="410"/>
      <c r="E114" s="411"/>
      <c r="F114" s="122">
        <f>C112</f>
        <v>0</v>
      </c>
      <c r="G114" s="309"/>
      <c r="H114" s="313"/>
      <c r="I114" s="311"/>
      <c r="J114" s="311"/>
      <c r="K114" s="312"/>
      <c r="L114" s="320"/>
      <c r="M114" s="321"/>
      <c r="N114" s="321"/>
      <c r="O114" s="322"/>
      <c r="P114" s="537" t="s">
        <v>50</v>
      </c>
      <c r="Q114" s="538"/>
      <c r="R114" s="53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540">
        <f>IF($BB$3="４週",SUM(S114:AT114),IF($BB$3="暦月",SUM(S114:AW114),""))</f>
        <v>0</v>
      </c>
      <c r="AY114" s="541"/>
      <c r="AZ114" s="542">
        <f>IF($BB$3="４週",AX114/4,IF($BB$3="暦月",'通所介護（100名）'!AX114/('通所介護（100名）'!$BB$8/7),""))</f>
        <v>0</v>
      </c>
      <c r="BA114" s="543"/>
      <c r="BB114" s="417"/>
      <c r="BC114" s="321"/>
      <c r="BD114" s="321"/>
      <c r="BE114" s="321"/>
      <c r="BF114" s="322"/>
    </row>
    <row r="115" spans="2:58" ht="20.25" customHeight="1" x14ac:dyDescent="0.4">
      <c r="B115" s="545">
        <f>B112+1</f>
        <v>32</v>
      </c>
      <c r="C115" s="403"/>
      <c r="D115" s="404"/>
      <c r="E115" s="405"/>
      <c r="F115" s="120"/>
      <c r="G115" s="307"/>
      <c r="H115" s="310"/>
      <c r="I115" s="311"/>
      <c r="J115" s="311"/>
      <c r="K115" s="312"/>
      <c r="L115" s="314"/>
      <c r="M115" s="315"/>
      <c r="N115" s="315"/>
      <c r="O115" s="316"/>
      <c r="P115" s="610" t="s">
        <v>49</v>
      </c>
      <c r="Q115" s="611"/>
      <c r="R115" s="612"/>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606"/>
      <c r="AY115" s="607"/>
      <c r="AZ115" s="608"/>
      <c r="BA115" s="609"/>
      <c r="BB115" s="356"/>
      <c r="BC115" s="315"/>
      <c r="BD115" s="315"/>
      <c r="BE115" s="315"/>
      <c r="BF115" s="316"/>
    </row>
    <row r="116" spans="2:58" ht="20.25" customHeight="1" x14ac:dyDescent="0.4">
      <c r="B116" s="545"/>
      <c r="C116" s="406"/>
      <c r="D116" s="407"/>
      <c r="E116" s="408"/>
      <c r="F116" s="94"/>
      <c r="G116" s="308"/>
      <c r="H116" s="313"/>
      <c r="I116" s="311"/>
      <c r="J116" s="311"/>
      <c r="K116" s="312"/>
      <c r="L116" s="317"/>
      <c r="M116" s="318"/>
      <c r="N116" s="318"/>
      <c r="O116" s="319"/>
      <c r="P116" s="530" t="s">
        <v>15</v>
      </c>
      <c r="Q116" s="531"/>
      <c r="R116" s="532"/>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533">
        <f>IF($BB$3="４週",SUM(S116:AT116),IF($BB$3="暦月",SUM(S116:AW116),""))</f>
        <v>0</v>
      </c>
      <c r="AY116" s="534"/>
      <c r="AZ116" s="535">
        <f>IF($BB$3="４週",AX116/4,IF($BB$3="暦月",'通所介護（100名）'!AX116/('通所介護（100名）'!$BB$8/7),""))</f>
        <v>0</v>
      </c>
      <c r="BA116" s="536"/>
      <c r="BB116" s="357"/>
      <c r="BC116" s="318"/>
      <c r="BD116" s="318"/>
      <c r="BE116" s="318"/>
      <c r="BF116" s="319"/>
    </row>
    <row r="117" spans="2:58" ht="20.25" customHeight="1" x14ac:dyDescent="0.4">
      <c r="B117" s="545"/>
      <c r="C117" s="409"/>
      <c r="D117" s="410"/>
      <c r="E117" s="411"/>
      <c r="F117" s="122">
        <f>C115</f>
        <v>0</v>
      </c>
      <c r="G117" s="309"/>
      <c r="H117" s="313"/>
      <c r="I117" s="311"/>
      <c r="J117" s="311"/>
      <c r="K117" s="312"/>
      <c r="L117" s="320"/>
      <c r="M117" s="321"/>
      <c r="N117" s="321"/>
      <c r="O117" s="322"/>
      <c r="P117" s="537" t="s">
        <v>50</v>
      </c>
      <c r="Q117" s="538"/>
      <c r="R117" s="53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540">
        <f>IF($BB$3="４週",SUM(S117:AT117),IF($BB$3="暦月",SUM(S117:AW117),""))</f>
        <v>0</v>
      </c>
      <c r="AY117" s="541"/>
      <c r="AZ117" s="542">
        <f>IF($BB$3="４週",AX117/4,IF($BB$3="暦月",'通所介護（100名）'!AX117/('通所介護（100名）'!$BB$8/7),""))</f>
        <v>0</v>
      </c>
      <c r="BA117" s="543"/>
      <c r="BB117" s="417"/>
      <c r="BC117" s="321"/>
      <c r="BD117" s="321"/>
      <c r="BE117" s="321"/>
      <c r="BF117" s="322"/>
    </row>
    <row r="118" spans="2:58" ht="20.25" customHeight="1" x14ac:dyDescent="0.4">
      <c r="B118" s="545">
        <f>B115+1</f>
        <v>33</v>
      </c>
      <c r="C118" s="403"/>
      <c r="D118" s="404"/>
      <c r="E118" s="405"/>
      <c r="F118" s="120"/>
      <c r="G118" s="307"/>
      <c r="H118" s="310"/>
      <c r="I118" s="311"/>
      <c r="J118" s="311"/>
      <c r="K118" s="312"/>
      <c r="L118" s="314"/>
      <c r="M118" s="315"/>
      <c r="N118" s="315"/>
      <c r="O118" s="316"/>
      <c r="P118" s="610" t="s">
        <v>49</v>
      </c>
      <c r="Q118" s="611"/>
      <c r="R118" s="612"/>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606"/>
      <c r="AY118" s="607"/>
      <c r="AZ118" s="608"/>
      <c r="BA118" s="609"/>
      <c r="BB118" s="356"/>
      <c r="BC118" s="315"/>
      <c r="BD118" s="315"/>
      <c r="BE118" s="315"/>
      <c r="BF118" s="316"/>
    </row>
    <row r="119" spans="2:58" ht="20.25" customHeight="1" x14ac:dyDescent="0.4">
      <c r="B119" s="545"/>
      <c r="C119" s="406"/>
      <c r="D119" s="407"/>
      <c r="E119" s="408"/>
      <c r="F119" s="94"/>
      <c r="G119" s="308"/>
      <c r="H119" s="313"/>
      <c r="I119" s="311"/>
      <c r="J119" s="311"/>
      <c r="K119" s="312"/>
      <c r="L119" s="317"/>
      <c r="M119" s="318"/>
      <c r="N119" s="318"/>
      <c r="O119" s="319"/>
      <c r="P119" s="530" t="s">
        <v>15</v>
      </c>
      <c r="Q119" s="531"/>
      <c r="R119" s="532"/>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533">
        <f>IF($BB$3="４週",SUM(S119:AT119),IF($BB$3="暦月",SUM(S119:AW119),""))</f>
        <v>0</v>
      </c>
      <c r="AY119" s="534"/>
      <c r="AZ119" s="535">
        <f>IF($BB$3="４週",AX119/4,IF($BB$3="暦月",'通所介護（100名）'!AX119/('通所介護（100名）'!$BB$8/7),""))</f>
        <v>0</v>
      </c>
      <c r="BA119" s="536"/>
      <c r="BB119" s="357"/>
      <c r="BC119" s="318"/>
      <c r="BD119" s="318"/>
      <c r="BE119" s="318"/>
      <c r="BF119" s="319"/>
    </row>
    <row r="120" spans="2:58" ht="20.25" customHeight="1" x14ac:dyDescent="0.4">
      <c r="B120" s="545"/>
      <c r="C120" s="409"/>
      <c r="D120" s="410"/>
      <c r="E120" s="411"/>
      <c r="F120" s="122">
        <f>C118</f>
        <v>0</v>
      </c>
      <c r="G120" s="309"/>
      <c r="H120" s="313"/>
      <c r="I120" s="311"/>
      <c r="J120" s="311"/>
      <c r="K120" s="312"/>
      <c r="L120" s="320"/>
      <c r="M120" s="321"/>
      <c r="N120" s="321"/>
      <c r="O120" s="322"/>
      <c r="P120" s="537" t="s">
        <v>50</v>
      </c>
      <c r="Q120" s="538"/>
      <c r="R120" s="53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540">
        <f>IF($BB$3="４週",SUM(S120:AT120),IF($BB$3="暦月",SUM(S120:AW120),""))</f>
        <v>0</v>
      </c>
      <c r="AY120" s="541"/>
      <c r="AZ120" s="542">
        <f>IF($BB$3="４週",AX120/4,IF($BB$3="暦月",'通所介護（100名）'!AX120/('通所介護（100名）'!$BB$8/7),""))</f>
        <v>0</v>
      </c>
      <c r="BA120" s="543"/>
      <c r="BB120" s="417"/>
      <c r="BC120" s="321"/>
      <c r="BD120" s="321"/>
      <c r="BE120" s="321"/>
      <c r="BF120" s="322"/>
    </row>
    <row r="121" spans="2:58" ht="20.25" customHeight="1" x14ac:dyDescent="0.4">
      <c r="B121" s="545">
        <f>B118+1</f>
        <v>34</v>
      </c>
      <c r="C121" s="403"/>
      <c r="D121" s="404"/>
      <c r="E121" s="405"/>
      <c r="F121" s="120"/>
      <c r="G121" s="307"/>
      <c r="H121" s="310"/>
      <c r="I121" s="311"/>
      <c r="J121" s="311"/>
      <c r="K121" s="312"/>
      <c r="L121" s="314"/>
      <c r="M121" s="315"/>
      <c r="N121" s="315"/>
      <c r="O121" s="316"/>
      <c r="P121" s="610" t="s">
        <v>49</v>
      </c>
      <c r="Q121" s="611"/>
      <c r="R121" s="612"/>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606"/>
      <c r="AY121" s="607"/>
      <c r="AZ121" s="608"/>
      <c r="BA121" s="609"/>
      <c r="BB121" s="356"/>
      <c r="BC121" s="315"/>
      <c r="BD121" s="315"/>
      <c r="BE121" s="315"/>
      <c r="BF121" s="316"/>
    </row>
    <row r="122" spans="2:58" ht="20.25" customHeight="1" x14ac:dyDescent="0.4">
      <c r="B122" s="545"/>
      <c r="C122" s="406"/>
      <c r="D122" s="407"/>
      <c r="E122" s="408"/>
      <c r="F122" s="94"/>
      <c r="G122" s="308"/>
      <c r="H122" s="313"/>
      <c r="I122" s="311"/>
      <c r="J122" s="311"/>
      <c r="K122" s="312"/>
      <c r="L122" s="317"/>
      <c r="M122" s="318"/>
      <c r="N122" s="318"/>
      <c r="O122" s="319"/>
      <c r="P122" s="530" t="s">
        <v>15</v>
      </c>
      <c r="Q122" s="531"/>
      <c r="R122" s="532"/>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533">
        <f>IF($BB$3="４週",SUM(S122:AT122),IF($BB$3="暦月",SUM(S122:AW122),""))</f>
        <v>0</v>
      </c>
      <c r="AY122" s="534"/>
      <c r="AZ122" s="535">
        <f>IF($BB$3="４週",AX122/4,IF($BB$3="暦月",'通所介護（100名）'!AX122/('通所介護（100名）'!$BB$8/7),""))</f>
        <v>0</v>
      </c>
      <c r="BA122" s="536"/>
      <c r="BB122" s="357"/>
      <c r="BC122" s="318"/>
      <c r="BD122" s="318"/>
      <c r="BE122" s="318"/>
      <c r="BF122" s="319"/>
    </row>
    <row r="123" spans="2:58" ht="20.25" customHeight="1" x14ac:dyDescent="0.4">
      <c r="B123" s="545"/>
      <c r="C123" s="409"/>
      <c r="D123" s="410"/>
      <c r="E123" s="411"/>
      <c r="F123" s="122">
        <f>C121</f>
        <v>0</v>
      </c>
      <c r="G123" s="309"/>
      <c r="H123" s="313"/>
      <c r="I123" s="311"/>
      <c r="J123" s="311"/>
      <c r="K123" s="312"/>
      <c r="L123" s="320"/>
      <c r="M123" s="321"/>
      <c r="N123" s="321"/>
      <c r="O123" s="322"/>
      <c r="P123" s="537" t="s">
        <v>50</v>
      </c>
      <c r="Q123" s="538"/>
      <c r="R123" s="53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540">
        <f>IF($BB$3="４週",SUM(S123:AT123),IF($BB$3="暦月",SUM(S123:AW123),""))</f>
        <v>0</v>
      </c>
      <c r="AY123" s="541"/>
      <c r="AZ123" s="542">
        <f>IF($BB$3="４週",AX123/4,IF($BB$3="暦月",'通所介護（100名）'!AX123/('通所介護（100名）'!$BB$8/7),""))</f>
        <v>0</v>
      </c>
      <c r="BA123" s="543"/>
      <c r="BB123" s="417"/>
      <c r="BC123" s="321"/>
      <c r="BD123" s="321"/>
      <c r="BE123" s="321"/>
      <c r="BF123" s="322"/>
    </row>
    <row r="124" spans="2:58" ht="20.25" customHeight="1" x14ac:dyDescent="0.4">
      <c r="B124" s="545">
        <f>B121+1</f>
        <v>35</v>
      </c>
      <c r="C124" s="403"/>
      <c r="D124" s="404"/>
      <c r="E124" s="405"/>
      <c r="F124" s="120"/>
      <c r="G124" s="307"/>
      <c r="H124" s="310"/>
      <c r="I124" s="311"/>
      <c r="J124" s="311"/>
      <c r="K124" s="312"/>
      <c r="L124" s="314"/>
      <c r="M124" s="315"/>
      <c r="N124" s="315"/>
      <c r="O124" s="316"/>
      <c r="P124" s="610" t="s">
        <v>49</v>
      </c>
      <c r="Q124" s="611"/>
      <c r="R124" s="612"/>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606"/>
      <c r="AY124" s="607"/>
      <c r="AZ124" s="608"/>
      <c r="BA124" s="609"/>
      <c r="BB124" s="356"/>
      <c r="BC124" s="315"/>
      <c r="BD124" s="315"/>
      <c r="BE124" s="315"/>
      <c r="BF124" s="316"/>
    </row>
    <row r="125" spans="2:58" ht="20.25" customHeight="1" x14ac:dyDescent="0.4">
      <c r="B125" s="545"/>
      <c r="C125" s="406"/>
      <c r="D125" s="407"/>
      <c r="E125" s="408"/>
      <c r="F125" s="94"/>
      <c r="G125" s="308"/>
      <c r="H125" s="313"/>
      <c r="I125" s="311"/>
      <c r="J125" s="311"/>
      <c r="K125" s="312"/>
      <c r="L125" s="317"/>
      <c r="M125" s="318"/>
      <c r="N125" s="318"/>
      <c r="O125" s="319"/>
      <c r="P125" s="530" t="s">
        <v>15</v>
      </c>
      <c r="Q125" s="531"/>
      <c r="R125" s="532"/>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533">
        <f>IF($BB$3="４週",SUM(S125:AT125),IF($BB$3="暦月",SUM(S125:AW125),""))</f>
        <v>0</v>
      </c>
      <c r="AY125" s="534"/>
      <c r="AZ125" s="535">
        <f>IF($BB$3="４週",AX125/4,IF($BB$3="暦月",'通所介護（100名）'!AX125/('通所介護（100名）'!$BB$8/7),""))</f>
        <v>0</v>
      </c>
      <c r="BA125" s="536"/>
      <c r="BB125" s="357"/>
      <c r="BC125" s="318"/>
      <c r="BD125" s="318"/>
      <c r="BE125" s="318"/>
      <c r="BF125" s="319"/>
    </row>
    <row r="126" spans="2:58" ht="20.25" customHeight="1" x14ac:dyDescent="0.4">
      <c r="B126" s="545"/>
      <c r="C126" s="409"/>
      <c r="D126" s="410"/>
      <c r="E126" s="411"/>
      <c r="F126" s="122">
        <f>C124</f>
        <v>0</v>
      </c>
      <c r="G126" s="309"/>
      <c r="H126" s="313"/>
      <c r="I126" s="311"/>
      <c r="J126" s="311"/>
      <c r="K126" s="312"/>
      <c r="L126" s="320"/>
      <c r="M126" s="321"/>
      <c r="N126" s="321"/>
      <c r="O126" s="322"/>
      <c r="P126" s="537" t="s">
        <v>50</v>
      </c>
      <c r="Q126" s="538"/>
      <c r="R126" s="53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540">
        <f>IF($BB$3="４週",SUM(S126:AT126),IF($BB$3="暦月",SUM(S126:AW126),""))</f>
        <v>0</v>
      </c>
      <c r="AY126" s="541"/>
      <c r="AZ126" s="542">
        <f>IF($BB$3="４週",AX126/4,IF($BB$3="暦月",'通所介護（100名）'!AX126/('通所介護（100名）'!$BB$8/7),""))</f>
        <v>0</v>
      </c>
      <c r="BA126" s="543"/>
      <c r="BB126" s="417"/>
      <c r="BC126" s="321"/>
      <c r="BD126" s="321"/>
      <c r="BE126" s="321"/>
      <c r="BF126" s="322"/>
    </row>
    <row r="127" spans="2:58" ht="20.25" customHeight="1" x14ac:dyDescent="0.4">
      <c r="B127" s="545">
        <f>B124+1</f>
        <v>36</v>
      </c>
      <c r="C127" s="403"/>
      <c r="D127" s="404"/>
      <c r="E127" s="405"/>
      <c r="F127" s="120"/>
      <c r="G127" s="307"/>
      <c r="H127" s="310"/>
      <c r="I127" s="311"/>
      <c r="J127" s="311"/>
      <c r="K127" s="312"/>
      <c r="L127" s="314"/>
      <c r="M127" s="315"/>
      <c r="N127" s="315"/>
      <c r="O127" s="316"/>
      <c r="P127" s="610" t="s">
        <v>49</v>
      </c>
      <c r="Q127" s="611"/>
      <c r="R127" s="612"/>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606"/>
      <c r="AY127" s="607"/>
      <c r="AZ127" s="608"/>
      <c r="BA127" s="609"/>
      <c r="BB127" s="356"/>
      <c r="BC127" s="315"/>
      <c r="BD127" s="315"/>
      <c r="BE127" s="315"/>
      <c r="BF127" s="316"/>
    </row>
    <row r="128" spans="2:58" ht="20.25" customHeight="1" x14ac:dyDescent="0.4">
      <c r="B128" s="545"/>
      <c r="C128" s="406"/>
      <c r="D128" s="407"/>
      <c r="E128" s="408"/>
      <c r="F128" s="94"/>
      <c r="G128" s="308"/>
      <c r="H128" s="313"/>
      <c r="I128" s="311"/>
      <c r="J128" s="311"/>
      <c r="K128" s="312"/>
      <c r="L128" s="317"/>
      <c r="M128" s="318"/>
      <c r="N128" s="318"/>
      <c r="O128" s="319"/>
      <c r="P128" s="530" t="s">
        <v>15</v>
      </c>
      <c r="Q128" s="531"/>
      <c r="R128" s="532"/>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533">
        <f>IF($BB$3="４週",SUM(S128:AT128),IF($BB$3="暦月",SUM(S128:AW128),""))</f>
        <v>0</v>
      </c>
      <c r="AY128" s="534"/>
      <c r="AZ128" s="535">
        <f>IF($BB$3="４週",AX128/4,IF($BB$3="暦月",'通所介護（100名）'!AX128/('通所介護（100名）'!$BB$8/7),""))</f>
        <v>0</v>
      </c>
      <c r="BA128" s="536"/>
      <c r="BB128" s="357"/>
      <c r="BC128" s="318"/>
      <c r="BD128" s="318"/>
      <c r="BE128" s="318"/>
      <c r="BF128" s="319"/>
    </row>
    <row r="129" spans="2:58" ht="20.25" customHeight="1" x14ac:dyDescent="0.4">
      <c r="B129" s="545"/>
      <c r="C129" s="409"/>
      <c r="D129" s="410"/>
      <c r="E129" s="411"/>
      <c r="F129" s="122">
        <f>C127</f>
        <v>0</v>
      </c>
      <c r="G129" s="309"/>
      <c r="H129" s="313"/>
      <c r="I129" s="311"/>
      <c r="J129" s="311"/>
      <c r="K129" s="312"/>
      <c r="L129" s="320"/>
      <c r="M129" s="321"/>
      <c r="N129" s="321"/>
      <c r="O129" s="322"/>
      <c r="P129" s="537" t="s">
        <v>50</v>
      </c>
      <c r="Q129" s="538"/>
      <c r="R129" s="53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540">
        <f>IF($BB$3="４週",SUM(S129:AT129),IF($BB$3="暦月",SUM(S129:AW129),""))</f>
        <v>0</v>
      </c>
      <c r="AY129" s="541"/>
      <c r="AZ129" s="542">
        <f>IF($BB$3="４週",AX129/4,IF($BB$3="暦月",'通所介護（100名）'!AX129/('通所介護（100名）'!$BB$8/7),""))</f>
        <v>0</v>
      </c>
      <c r="BA129" s="543"/>
      <c r="BB129" s="417"/>
      <c r="BC129" s="321"/>
      <c r="BD129" s="321"/>
      <c r="BE129" s="321"/>
      <c r="BF129" s="322"/>
    </row>
    <row r="130" spans="2:58" ht="20.25" customHeight="1" x14ac:dyDescent="0.4">
      <c r="B130" s="545">
        <f>B127+1</f>
        <v>37</v>
      </c>
      <c r="C130" s="403"/>
      <c r="D130" s="404"/>
      <c r="E130" s="405"/>
      <c r="F130" s="120"/>
      <c r="G130" s="307"/>
      <c r="H130" s="310"/>
      <c r="I130" s="311"/>
      <c r="J130" s="311"/>
      <c r="K130" s="312"/>
      <c r="L130" s="314"/>
      <c r="M130" s="315"/>
      <c r="N130" s="315"/>
      <c r="O130" s="316"/>
      <c r="P130" s="610" t="s">
        <v>49</v>
      </c>
      <c r="Q130" s="611"/>
      <c r="R130" s="612"/>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606"/>
      <c r="AY130" s="607"/>
      <c r="AZ130" s="608"/>
      <c r="BA130" s="609"/>
      <c r="BB130" s="356"/>
      <c r="BC130" s="315"/>
      <c r="BD130" s="315"/>
      <c r="BE130" s="315"/>
      <c r="BF130" s="316"/>
    </row>
    <row r="131" spans="2:58" ht="20.25" customHeight="1" x14ac:dyDescent="0.4">
      <c r="B131" s="545"/>
      <c r="C131" s="406"/>
      <c r="D131" s="407"/>
      <c r="E131" s="408"/>
      <c r="F131" s="94"/>
      <c r="G131" s="308"/>
      <c r="H131" s="313"/>
      <c r="I131" s="311"/>
      <c r="J131" s="311"/>
      <c r="K131" s="312"/>
      <c r="L131" s="317"/>
      <c r="M131" s="318"/>
      <c r="N131" s="318"/>
      <c r="O131" s="319"/>
      <c r="P131" s="530" t="s">
        <v>15</v>
      </c>
      <c r="Q131" s="531"/>
      <c r="R131" s="532"/>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533">
        <f>IF($BB$3="４週",SUM(S131:AT131),IF($BB$3="暦月",SUM(S131:AW131),""))</f>
        <v>0</v>
      </c>
      <c r="AY131" s="534"/>
      <c r="AZ131" s="535">
        <f>IF($BB$3="４週",AX131/4,IF($BB$3="暦月",'通所介護（100名）'!AX131/('通所介護（100名）'!$BB$8/7),""))</f>
        <v>0</v>
      </c>
      <c r="BA131" s="536"/>
      <c r="BB131" s="357"/>
      <c r="BC131" s="318"/>
      <c r="BD131" s="318"/>
      <c r="BE131" s="318"/>
      <c r="BF131" s="319"/>
    </row>
    <row r="132" spans="2:58" ht="20.25" customHeight="1" x14ac:dyDescent="0.4">
      <c r="B132" s="545"/>
      <c r="C132" s="409"/>
      <c r="D132" s="410"/>
      <c r="E132" s="411"/>
      <c r="F132" s="122">
        <f>C130</f>
        <v>0</v>
      </c>
      <c r="G132" s="309"/>
      <c r="H132" s="313"/>
      <c r="I132" s="311"/>
      <c r="J132" s="311"/>
      <c r="K132" s="312"/>
      <c r="L132" s="320"/>
      <c r="M132" s="321"/>
      <c r="N132" s="321"/>
      <c r="O132" s="322"/>
      <c r="P132" s="537" t="s">
        <v>50</v>
      </c>
      <c r="Q132" s="538"/>
      <c r="R132" s="53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540">
        <f>IF($BB$3="４週",SUM(S132:AT132),IF($BB$3="暦月",SUM(S132:AW132),""))</f>
        <v>0</v>
      </c>
      <c r="AY132" s="541"/>
      <c r="AZ132" s="542">
        <f>IF($BB$3="４週",AX132/4,IF($BB$3="暦月",'通所介護（100名）'!AX132/('通所介護（100名）'!$BB$8/7),""))</f>
        <v>0</v>
      </c>
      <c r="BA132" s="543"/>
      <c r="BB132" s="417"/>
      <c r="BC132" s="321"/>
      <c r="BD132" s="321"/>
      <c r="BE132" s="321"/>
      <c r="BF132" s="322"/>
    </row>
    <row r="133" spans="2:58" ht="20.25" customHeight="1" x14ac:dyDescent="0.4">
      <c r="B133" s="545">
        <f>B130+1</f>
        <v>38</v>
      </c>
      <c r="C133" s="403"/>
      <c r="D133" s="404"/>
      <c r="E133" s="405"/>
      <c r="F133" s="120"/>
      <c r="G133" s="307"/>
      <c r="H133" s="310"/>
      <c r="I133" s="311"/>
      <c r="J133" s="311"/>
      <c r="K133" s="312"/>
      <c r="L133" s="314"/>
      <c r="M133" s="315"/>
      <c r="N133" s="315"/>
      <c r="O133" s="316"/>
      <c r="P133" s="610" t="s">
        <v>49</v>
      </c>
      <c r="Q133" s="611"/>
      <c r="R133" s="612"/>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606"/>
      <c r="AY133" s="607"/>
      <c r="AZ133" s="608"/>
      <c r="BA133" s="609"/>
      <c r="BB133" s="356"/>
      <c r="BC133" s="315"/>
      <c r="BD133" s="315"/>
      <c r="BE133" s="315"/>
      <c r="BF133" s="316"/>
    </row>
    <row r="134" spans="2:58" ht="20.25" customHeight="1" x14ac:dyDescent="0.4">
      <c r="B134" s="545"/>
      <c r="C134" s="406"/>
      <c r="D134" s="407"/>
      <c r="E134" s="408"/>
      <c r="F134" s="94"/>
      <c r="G134" s="308"/>
      <c r="H134" s="313"/>
      <c r="I134" s="311"/>
      <c r="J134" s="311"/>
      <c r="K134" s="312"/>
      <c r="L134" s="317"/>
      <c r="M134" s="318"/>
      <c r="N134" s="318"/>
      <c r="O134" s="319"/>
      <c r="P134" s="530" t="s">
        <v>15</v>
      </c>
      <c r="Q134" s="531"/>
      <c r="R134" s="532"/>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533">
        <f>IF($BB$3="４週",SUM(S134:AT134),IF($BB$3="暦月",SUM(S134:AW134),""))</f>
        <v>0</v>
      </c>
      <c r="AY134" s="534"/>
      <c r="AZ134" s="535">
        <f>IF($BB$3="４週",AX134/4,IF($BB$3="暦月",'通所介護（100名）'!AX134/('通所介護（100名）'!$BB$8/7),""))</f>
        <v>0</v>
      </c>
      <c r="BA134" s="536"/>
      <c r="BB134" s="357"/>
      <c r="BC134" s="318"/>
      <c r="BD134" s="318"/>
      <c r="BE134" s="318"/>
      <c r="BF134" s="319"/>
    </row>
    <row r="135" spans="2:58" ht="20.25" customHeight="1" x14ac:dyDescent="0.4">
      <c r="B135" s="545"/>
      <c r="C135" s="409"/>
      <c r="D135" s="410"/>
      <c r="E135" s="411"/>
      <c r="F135" s="122">
        <f>C133</f>
        <v>0</v>
      </c>
      <c r="G135" s="309"/>
      <c r="H135" s="313"/>
      <c r="I135" s="311"/>
      <c r="J135" s="311"/>
      <c r="K135" s="312"/>
      <c r="L135" s="320"/>
      <c r="M135" s="321"/>
      <c r="N135" s="321"/>
      <c r="O135" s="322"/>
      <c r="P135" s="537" t="s">
        <v>50</v>
      </c>
      <c r="Q135" s="538"/>
      <c r="R135" s="53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540">
        <f>IF($BB$3="４週",SUM(S135:AT135),IF($BB$3="暦月",SUM(S135:AW135),""))</f>
        <v>0</v>
      </c>
      <c r="AY135" s="541"/>
      <c r="AZ135" s="542">
        <f>IF($BB$3="４週",AX135/4,IF($BB$3="暦月",'通所介護（100名）'!AX135/('通所介護（100名）'!$BB$8/7),""))</f>
        <v>0</v>
      </c>
      <c r="BA135" s="543"/>
      <c r="BB135" s="417"/>
      <c r="BC135" s="321"/>
      <c r="BD135" s="321"/>
      <c r="BE135" s="321"/>
      <c r="BF135" s="322"/>
    </row>
    <row r="136" spans="2:58" ht="20.25" customHeight="1" x14ac:dyDescent="0.4">
      <c r="B136" s="545">
        <f>B133+1</f>
        <v>39</v>
      </c>
      <c r="C136" s="403"/>
      <c r="D136" s="404"/>
      <c r="E136" s="405"/>
      <c r="F136" s="120"/>
      <c r="G136" s="307"/>
      <c r="H136" s="310"/>
      <c r="I136" s="311"/>
      <c r="J136" s="311"/>
      <c r="K136" s="312"/>
      <c r="L136" s="314"/>
      <c r="M136" s="315"/>
      <c r="N136" s="315"/>
      <c r="O136" s="316"/>
      <c r="P136" s="610" t="s">
        <v>49</v>
      </c>
      <c r="Q136" s="611"/>
      <c r="R136" s="612"/>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606"/>
      <c r="AY136" s="607"/>
      <c r="AZ136" s="608"/>
      <c r="BA136" s="609"/>
      <c r="BB136" s="356"/>
      <c r="BC136" s="315"/>
      <c r="BD136" s="315"/>
      <c r="BE136" s="315"/>
      <c r="BF136" s="316"/>
    </row>
    <row r="137" spans="2:58" ht="20.25" customHeight="1" x14ac:dyDescent="0.4">
      <c r="B137" s="545"/>
      <c r="C137" s="406"/>
      <c r="D137" s="407"/>
      <c r="E137" s="408"/>
      <c r="F137" s="94"/>
      <c r="G137" s="308"/>
      <c r="H137" s="313"/>
      <c r="I137" s="311"/>
      <c r="J137" s="311"/>
      <c r="K137" s="312"/>
      <c r="L137" s="317"/>
      <c r="M137" s="318"/>
      <c r="N137" s="318"/>
      <c r="O137" s="319"/>
      <c r="P137" s="530" t="s">
        <v>15</v>
      </c>
      <c r="Q137" s="531"/>
      <c r="R137" s="532"/>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533">
        <f>IF($BB$3="４週",SUM(S137:AT137),IF($BB$3="暦月",SUM(S137:AW137),""))</f>
        <v>0</v>
      </c>
      <c r="AY137" s="534"/>
      <c r="AZ137" s="535">
        <f>IF($BB$3="４週",AX137/4,IF($BB$3="暦月",'通所介護（100名）'!AX137/('通所介護（100名）'!$BB$8/7),""))</f>
        <v>0</v>
      </c>
      <c r="BA137" s="536"/>
      <c r="BB137" s="357"/>
      <c r="BC137" s="318"/>
      <c r="BD137" s="318"/>
      <c r="BE137" s="318"/>
      <c r="BF137" s="319"/>
    </row>
    <row r="138" spans="2:58" ht="20.25" customHeight="1" x14ac:dyDescent="0.4">
      <c r="B138" s="545"/>
      <c r="C138" s="409"/>
      <c r="D138" s="410"/>
      <c r="E138" s="411"/>
      <c r="F138" s="122">
        <f>C136</f>
        <v>0</v>
      </c>
      <c r="G138" s="309"/>
      <c r="H138" s="313"/>
      <c r="I138" s="311"/>
      <c r="J138" s="311"/>
      <c r="K138" s="312"/>
      <c r="L138" s="320"/>
      <c r="M138" s="321"/>
      <c r="N138" s="321"/>
      <c r="O138" s="322"/>
      <c r="P138" s="537" t="s">
        <v>50</v>
      </c>
      <c r="Q138" s="538"/>
      <c r="R138" s="53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540">
        <f>IF($BB$3="４週",SUM(S138:AT138),IF($BB$3="暦月",SUM(S138:AW138),""))</f>
        <v>0</v>
      </c>
      <c r="AY138" s="541"/>
      <c r="AZ138" s="542">
        <f>IF($BB$3="４週",AX138/4,IF($BB$3="暦月",'通所介護（100名）'!AX138/('通所介護（100名）'!$BB$8/7),""))</f>
        <v>0</v>
      </c>
      <c r="BA138" s="543"/>
      <c r="BB138" s="417"/>
      <c r="BC138" s="321"/>
      <c r="BD138" s="321"/>
      <c r="BE138" s="321"/>
      <c r="BF138" s="322"/>
    </row>
    <row r="139" spans="2:58" ht="20.25" customHeight="1" x14ac:dyDescent="0.4">
      <c r="B139" s="545">
        <f>B136+1</f>
        <v>40</v>
      </c>
      <c r="C139" s="403"/>
      <c r="D139" s="404"/>
      <c r="E139" s="405"/>
      <c r="F139" s="120"/>
      <c r="G139" s="307"/>
      <c r="H139" s="310"/>
      <c r="I139" s="311"/>
      <c r="J139" s="311"/>
      <c r="K139" s="312"/>
      <c r="L139" s="314"/>
      <c r="M139" s="315"/>
      <c r="N139" s="315"/>
      <c r="O139" s="316"/>
      <c r="P139" s="610" t="s">
        <v>49</v>
      </c>
      <c r="Q139" s="611"/>
      <c r="R139" s="612"/>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606"/>
      <c r="AY139" s="607"/>
      <c r="AZ139" s="608"/>
      <c r="BA139" s="609"/>
      <c r="BB139" s="356"/>
      <c r="BC139" s="315"/>
      <c r="BD139" s="315"/>
      <c r="BE139" s="315"/>
      <c r="BF139" s="316"/>
    </row>
    <row r="140" spans="2:58" ht="20.25" customHeight="1" x14ac:dyDescent="0.4">
      <c r="B140" s="545"/>
      <c r="C140" s="406"/>
      <c r="D140" s="407"/>
      <c r="E140" s="408"/>
      <c r="F140" s="94"/>
      <c r="G140" s="308"/>
      <c r="H140" s="313"/>
      <c r="I140" s="311"/>
      <c r="J140" s="311"/>
      <c r="K140" s="312"/>
      <c r="L140" s="317"/>
      <c r="M140" s="318"/>
      <c r="N140" s="318"/>
      <c r="O140" s="319"/>
      <c r="P140" s="530" t="s">
        <v>15</v>
      </c>
      <c r="Q140" s="531"/>
      <c r="R140" s="532"/>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533">
        <f>IF($BB$3="４週",SUM(S140:AT140),IF($BB$3="暦月",SUM(S140:AW140),""))</f>
        <v>0</v>
      </c>
      <c r="AY140" s="534"/>
      <c r="AZ140" s="535">
        <f>IF($BB$3="４週",AX140/4,IF($BB$3="暦月",'通所介護（100名）'!AX140/('通所介護（100名）'!$BB$8/7),""))</f>
        <v>0</v>
      </c>
      <c r="BA140" s="536"/>
      <c r="BB140" s="357"/>
      <c r="BC140" s="318"/>
      <c r="BD140" s="318"/>
      <c r="BE140" s="318"/>
      <c r="BF140" s="319"/>
    </row>
    <row r="141" spans="2:58" ht="20.25" customHeight="1" x14ac:dyDescent="0.4">
      <c r="B141" s="545"/>
      <c r="C141" s="409"/>
      <c r="D141" s="410"/>
      <c r="E141" s="411"/>
      <c r="F141" s="122">
        <f>C139</f>
        <v>0</v>
      </c>
      <c r="G141" s="309"/>
      <c r="H141" s="313"/>
      <c r="I141" s="311"/>
      <c r="J141" s="311"/>
      <c r="K141" s="312"/>
      <c r="L141" s="320"/>
      <c r="M141" s="321"/>
      <c r="N141" s="321"/>
      <c r="O141" s="322"/>
      <c r="P141" s="537" t="s">
        <v>50</v>
      </c>
      <c r="Q141" s="538"/>
      <c r="R141" s="53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540">
        <f>IF($BB$3="４週",SUM(S141:AT141),IF($BB$3="暦月",SUM(S141:AW141),""))</f>
        <v>0</v>
      </c>
      <c r="AY141" s="541"/>
      <c r="AZ141" s="542">
        <f>IF($BB$3="４週",AX141/4,IF($BB$3="暦月",'通所介護（100名）'!AX141/('通所介護（100名）'!$BB$8/7),""))</f>
        <v>0</v>
      </c>
      <c r="BA141" s="543"/>
      <c r="BB141" s="417"/>
      <c r="BC141" s="321"/>
      <c r="BD141" s="321"/>
      <c r="BE141" s="321"/>
      <c r="BF141" s="322"/>
    </row>
    <row r="142" spans="2:58" ht="20.25" customHeight="1" x14ac:dyDescent="0.4">
      <c r="B142" s="545">
        <f>B139+1</f>
        <v>41</v>
      </c>
      <c r="C142" s="403"/>
      <c r="D142" s="404"/>
      <c r="E142" s="405"/>
      <c r="F142" s="120"/>
      <c r="G142" s="307"/>
      <c r="H142" s="310"/>
      <c r="I142" s="311"/>
      <c r="J142" s="311"/>
      <c r="K142" s="312"/>
      <c r="L142" s="314"/>
      <c r="M142" s="315"/>
      <c r="N142" s="315"/>
      <c r="O142" s="316"/>
      <c r="P142" s="610" t="s">
        <v>49</v>
      </c>
      <c r="Q142" s="611"/>
      <c r="R142" s="612"/>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606"/>
      <c r="AY142" s="607"/>
      <c r="AZ142" s="608"/>
      <c r="BA142" s="609"/>
      <c r="BB142" s="356"/>
      <c r="BC142" s="315"/>
      <c r="BD142" s="315"/>
      <c r="BE142" s="315"/>
      <c r="BF142" s="316"/>
    </row>
    <row r="143" spans="2:58" ht="20.25" customHeight="1" x14ac:dyDescent="0.4">
      <c r="B143" s="545"/>
      <c r="C143" s="406"/>
      <c r="D143" s="407"/>
      <c r="E143" s="408"/>
      <c r="F143" s="94"/>
      <c r="G143" s="308"/>
      <c r="H143" s="313"/>
      <c r="I143" s="311"/>
      <c r="J143" s="311"/>
      <c r="K143" s="312"/>
      <c r="L143" s="317"/>
      <c r="M143" s="318"/>
      <c r="N143" s="318"/>
      <c r="O143" s="319"/>
      <c r="P143" s="530" t="s">
        <v>15</v>
      </c>
      <c r="Q143" s="531"/>
      <c r="R143" s="532"/>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533">
        <f>IF($BB$3="４週",SUM(S143:AT143),IF($BB$3="暦月",SUM(S143:AW143),""))</f>
        <v>0</v>
      </c>
      <c r="AY143" s="534"/>
      <c r="AZ143" s="535">
        <f>IF($BB$3="４週",AX143/4,IF($BB$3="暦月",'通所介護（100名）'!AX143/('通所介護（100名）'!$BB$8/7),""))</f>
        <v>0</v>
      </c>
      <c r="BA143" s="536"/>
      <c r="BB143" s="357"/>
      <c r="BC143" s="318"/>
      <c r="BD143" s="318"/>
      <c r="BE143" s="318"/>
      <c r="BF143" s="319"/>
    </row>
    <row r="144" spans="2:58" ht="20.25" customHeight="1" x14ac:dyDescent="0.4">
      <c r="B144" s="545"/>
      <c r="C144" s="409"/>
      <c r="D144" s="410"/>
      <c r="E144" s="411"/>
      <c r="F144" s="122">
        <f>C142</f>
        <v>0</v>
      </c>
      <c r="G144" s="309"/>
      <c r="H144" s="313"/>
      <c r="I144" s="311"/>
      <c r="J144" s="311"/>
      <c r="K144" s="312"/>
      <c r="L144" s="320"/>
      <c r="M144" s="321"/>
      <c r="N144" s="321"/>
      <c r="O144" s="322"/>
      <c r="P144" s="537" t="s">
        <v>50</v>
      </c>
      <c r="Q144" s="538"/>
      <c r="R144" s="53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540">
        <f>IF($BB$3="４週",SUM(S144:AT144),IF($BB$3="暦月",SUM(S144:AW144),""))</f>
        <v>0</v>
      </c>
      <c r="AY144" s="541"/>
      <c r="AZ144" s="542">
        <f>IF($BB$3="４週",AX144/4,IF($BB$3="暦月",'通所介護（100名）'!AX144/('通所介護（100名）'!$BB$8/7),""))</f>
        <v>0</v>
      </c>
      <c r="BA144" s="543"/>
      <c r="BB144" s="417"/>
      <c r="BC144" s="321"/>
      <c r="BD144" s="321"/>
      <c r="BE144" s="321"/>
      <c r="BF144" s="322"/>
    </row>
    <row r="145" spans="2:58" ht="20.25" customHeight="1" x14ac:dyDescent="0.4">
      <c r="B145" s="545">
        <f>B142+1</f>
        <v>42</v>
      </c>
      <c r="C145" s="403"/>
      <c r="D145" s="404"/>
      <c r="E145" s="405"/>
      <c r="F145" s="120"/>
      <c r="G145" s="307"/>
      <c r="H145" s="310"/>
      <c r="I145" s="311"/>
      <c r="J145" s="311"/>
      <c r="K145" s="312"/>
      <c r="L145" s="314"/>
      <c r="M145" s="315"/>
      <c r="N145" s="315"/>
      <c r="O145" s="316"/>
      <c r="P145" s="610" t="s">
        <v>49</v>
      </c>
      <c r="Q145" s="611"/>
      <c r="R145" s="612"/>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606"/>
      <c r="AY145" s="607"/>
      <c r="AZ145" s="608"/>
      <c r="BA145" s="609"/>
      <c r="BB145" s="356"/>
      <c r="BC145" s="315"/>
      <c r="BD145" s="315"/>
      <c r="BE145" s="315"/>
      <c r="BF145" s="316"/>
    </row>
    <row r="146" spans="2:58" ht="20.25" customHeight="1" x14ac:dyDescent="0.4">
      <c r="B146" s="545"/>
      <c r="C146" s="406"/>
      <c r="D146" s="407"/>
      <c r="E146" s="408"/>
      <c r="F146" s="94"/>
      <c r="G146" s="308"/>
      <c r="H146" s="313"/>
      <c r="I146" s="311"/>
      <c r="J146" s="311"/>
      <c r="K146" s="312"/>
      <c r="L146" s="317"/>
      <c r="M146" s="318"/>
      <c r="N146" s="318"/>
      <c r="O146" s="319"/>
      <c r="P146" s="530" t="s">
        <v>15</v>
      </c>
      <c r="Q146" s="531"/>
      <c r="R146" s="532"/>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533">
        <f>IF($BB$3="４週",SUM(S146:AT146),IF($BB$3="暦月",SUM(S146:AW146),""))</f>
        <v>0</v>
      </c>
      <c r="AY146" s="534"/>
      <c r="AZ146" s="535">
        <f>IF($BB$3="４週",AX146/4,IF($BB$3="暦月",'通所介護（100名）'!AX146/('通所介護（100名）'!$BB$8/7),""))</f>
        <v>0</v>
      </c>
      <c r="BA146" s="536"/>
      <c r="BB146" s="357"/>
      <c r="BC146" s="318"/>
      <c r="BD146" s="318"/>
      <c r="BE146" s="318"/>
      <c r="BF146" s="319"/>
    </row>
    <row r="147" spans="2:58" ht="20.25" customHeight="1" x14ac:dyDescent="0.4">
      <c r="B147" s="545"/>
      <c r="C147" s="409"/>
      <c r="D147" s="410"/>
      <c r="E147" s="411"/>
      <c r="F147" s="122">
        <f>C145</f>
        <v>0</v>
      </c>
      <c r="G147" s="309"/>
      <c r="H147" s="313"/>
      <c r="I147" s="311"/>
      <c r="J147" s="311"/>
      <c r="K147" s="312"/>
      <c r="L147" s="320"/>
      <c r="M147" s="321"/>
      <c r="N147" s="321"/>
      <c r="O147" s="322"/>
      <c r="P147" s="537" t="s">
        <v>50</v>
      </c>
      <c r="Q147" s="538"/>
      <c r="R147" s="53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540">
        <f>IF($BB$3="４週",SUM(S147:AT147),IF($BB$3="暦月",SUM(S147:AW147),""))</f>
        <v>0</v>
      </c>
      <c r="AY147" s="541"/>
      <c r="AZ147" s="542">
        <f>IF($BB$3="４週",AX147/4,IF($BB$3="暦月",'通所介護（100名）'!AX147/('通所介護（100名）'!$BB$8/7),""))</f>
        <v>0</v>
      </c>
      <c r="BA147" s="543"/>
      <c r="BB147" s="417"/>
      <c r="BC147" s="321"/>
      <c r="BD147" s="321"/>
      <c r="BE147" s="321"/>
      <c r="BF147" s="322"/>
    </row>
    <row r="148" spans="2:58" ht="20.25" customHeight="1" x14ac:dyDescent="0.4">
      <c r="B148" s="545">
        <f>B145+1</f>
        <v>43</v>
      </c>
      <c r="C148" s="403"/>
      <c r="D148" s="404"/>
      <c r="E148" s="405"/>
      <c r="F148" s="120"/>
      <c r="G148" s="307"/>
      <c r="H148" s="310"/>
      <c r="I148" s="311"/>
      <c r="J148" s="311"/>
      <c r="K148" s="312"/>
      <c r="L148" s="314"/>
      <c r="M148" s="315"/>
      <c r="N148" s="315"/>
      <c r="O148" s="316"/>
      <c r="P148" s="610" t="s">
        <v>49</v>
      </c>
      <c r="Q148" s="611"/>
      <c r="R148" s="612"/>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606"/>
      <c r="AY148" s="607"/>
      <c r="AZ148" s="608"/>
      <c r="BA148" s="609"/>
      <c r="BB148" s="356"/>
      <c r="BC148" s="315"/>
      <c r="BD148" s="315"/>
      <c r="BE148" s="315"/>
      <c r="BF148" s="316"/>
    </row>
    <row r="149" spans="2:58" ht="20.25" customHeight="1" x14ac:dyDescent="0.4">
      <c r="B149" s="545"/>
      <c r="C149" s="406"/>
      <c r="D149" s="407"/>
      <c r="E149" s="408"/>
      <c r="F149" s="94"/>
      <c r="G149" s="308"/>
      <c r="H149" s="313"/>
      <c r="I149" s="311"/>
      <c r="J149" s="311"/>
      <c r="K149" s="312"/>
      <c r="L149" s="317"/>
      <c r="M149" s="318"/>
      <c r="N149" s="318"/>
      <c r="O149" s="319"/>
      <c r="P149" s="530" t="s">
        <v>15</v>
      </c>
      <c r="Q149" s="531"/>
      <c r="R149" s="532"/>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533">
        <f>IF($BB$3="４週",SUM(S149:AT149),IF($BB$3="暦月",SUM(S149:AW149),""))</f>
        <v>0</v>
      </c>
      <c r="AY149" s="534"/>
      <c r="AZ149" s="535">
        <f>IF($BB$3="４週",AX149/4,IF($BB$3="暦月",'通所介護（100名）'!AX149/('通所介護（100名）'!$BB$8/7),""))</f>
        <v>0</v>
      </c>
      <c r="BA149" s="536"/>
      <c r="BB149" s="357"/>
      <c r="BC149" s="318"/>
      <c r="BD149" s="318"/>
      <c r="BE149" s="318"/>
      <c r="BF149" s="319"/>
    </row>
    <row r="150" spans="2:58" ht="20.25" customHeight="1" x14ac:dyDescent="0.4">
      <c r="B150" s="545"/>
      <c r="C150" s="409"/>
      <c r="D150" s="410"/>
      <c r="E150" s="411"/>
      <c r="F150" s="122">
        <f>C148</f>
        <v>0</v>
      </c>
      <c r="G150" s="309"/>
      <c r="H150" s="313"/>
      <c r="I150" s="311"/>
      <c r="J150" s="311"/>
      <c r="K150" s="312"/>
      <c r="L150" s="320"/>
      <c r="M150" s="321"/>
      <c r="N150" s="321"/>
      <c r="O150" s="322"/>
      <c r="P150" s="537" t="s">
        <v>50</v>
      </c>
      <c r="Q150" s="538"/>
      <c r="R150" s="53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540">
        <f>IF($BB$3="４週",SUM(S150:AT150),IF($BB$3="暦月",SUM(S150:AW150),""))</f>
        <v>0</v>
      </c>
      <c r="AY150" s="541"/>
      <c r="AZ150" s="542">
        <f>IF($BB$3="４週",AX150/4,IF($BB$3="暦月",'通所介護（100名）'!AX150/('通所介護（100名）'!$BB$8/7),""))</f>
        <v>0</v>
      </c>
      <c r="BA150" s="543"/>
      <c r="BB150" s="417"/>
      <c r="BC150" s="321"/>
      <c r="BD150" s="321"/>
      <c r="BE150" s="321"/>
      <c r="BF150" s="322"/>
    </row>
    <row r="151" spans="2:58" ht="20.25" customHeight="1" x14ac:dyDescent="0.4">
      <c r="B151" s="545">
        <f>B148+1</f>
        <v>44</v>
      </c>
      <c r="C151" s="403"/>
      <c r="D151" s="404"/>
      <c r="E151" s="405"/>
      <c r="F151" s="120"/>
      <c r="G151" s="307"/>
      <c r="H151" s="310"/>
      <c r="I151" s="311"/>
      <c r="J151" s="311"/>
      <c r="K151" s="312"/>
      <c r="L151" s="314"/>
      <c r="M151" s="315"/>
      <c r="N151" s="315"/>
      <c r="O151" s="316"/>
      <c r="P151" s="610" t="s">
        <v>49</v>
      </c>
      <c r="Q151" s="611"/>
      <c r="R151" s="612"/>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606"/>
      <c r="AY151" s="607"/>
      <c r="AZ151" s="608"/>
      <c r="BA151" s="609"/>
      <c r="BB151" s="356"/>
      <c r="BC151" s="315"/>
      <c r="BD151" s="315"/>
      <c r="BE151" s="315"/>
      <c r="BF151" s="316"/>
    </row>
    <row r="152" spans="2:58" ht="20.25" customHeight="1" x14ac:dyDescent="0.4">
      <c r="B152" s="545"/>
      <c r="C152" s="406"/>
      <c r="D152" s="407"/>
      <c r="E152" s="408"/>
      <c r="F152" s="94"/>
      <c r="G152" s="308"/>
      <c r="H152" s="313"/>
      <c r="I152" s="311"/>
      <c r="J152" s="311"/>
      <c r="K152" s="312"/>
      <c r="L152" s="317"/>
      <c r="M152" s="318"/>
      <c r="N152" s="318"/>
      <c r="O152" s="319"/>
      <c r="P152" s="530" t="s">
        <v>15</v>
      </c>
      <c r="Q152" s="531"/>
      <c r="R152" s="532"/>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533">
        <f>IF($BB$3="４週",SUM(S152:AT152),IF($BB$3="暦月",SUM(S152:AW152),""))</f>
        <v>0</v>
      </c>
      <c r="AY152" s="534"/>
      <c r="AZ152" s="535">
        <f>IF($BB$3="４週",AX152/4,IF($BB$3="暦月",'通所介護（100名）'!AX152/('通所介護（100名）'!$BB$8/7),""))</f>
        <v>0</v>
      </c>
      <c r="BA152" s="536"/>
      <c r="BB152" s="357"/>
      <c r="BC152" s="318"/>
      <c r="BD152" s="318"/>
      <c r="BE152" s="318"/>
      <c r="BF152" s="319"/>
    </row>
    <row r="153" spans="2:58" ht="20.25" customHeight="1" x14ac:dyDescent="0.4">
      <c r="B153" s="545"/>
      <c r="C153" s="409"/>
      <c r="D153" s="410"/>
      <c r="E153" s="411"/>
      <c r="F153" s="122">
        <f>C151</f>
        <v>0</v>
      </c>
      <c r="G153" s="309"/>
      <c r="H153" s="313"/>
      <c r="I153" s="311"/>
      <c r="J153" s="311"/>
      <c r="K153" s="312"/>
      <c r="L153" s="320"/>
      <c r="M153" s="321"/>
      <c r="N153" s="321"/>
      <c r="O153" s="322"/>
      <c r="P153" s="537" t="s">
        <v>50</v>
      </c>
      <c r="Q153" s="538"/>
      <c r="R153" s="53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540">
        <f>IF($BB$3="４週",SUM(S153:AT153),IF($BB$3="暦月",SUM(S153:AW153),""))</f>
        <v>0</v>
      </c>
      <c r="AY153" s="541"/>
      <c r="AZ153" s="542">
        <f>IF($BB$3="４週",AX153/4,IF($BB$3="暦月",'通所介護（100名）'!AX153/('通所介護（100名）'!$BB$8/7),""))</f>
        <v>0</v>
      </c>
      <c r="BA153" s="543"/>
      <c r="BB153" s="417"/>
      <c r="BC153" s="321"/>
      <c r="BD153" s="321"/>
      <c r="BE153" s="321"/>
      <c r="BF153" s="322"/>
    </row>
    <row r="154" spans="2:58" ht="20.25" customHeight="1" x14ac:dyDescent="0.4">
      <c r="B154" s="545">
        <f>B151+1</f>
        <v>45</v>
      </c>
      <c r="C154" s="403"/>
      <c r="D154" s="404"/>
      <c r="E154" s="405"/>
      <c r="F154" s="120"/>
      <c r="G154" s="307"/>
      <c r="H154" s="310"/>
      <c r="I154" s="311"/>
      <c r="J154" s="311"/>
      <c r="K154" s="312"/>
      <c r="L154" s="314"/>
      <c r="M154" s="315"/>
      <c r="N154" s="315"/>
      <c r="O154" s="316"/>
      <c r="P154" s="610" t="s">
        <v>49</v>
      </c>
      <c r="Q154" s="611"/>
      <c r="R154" s="612"/>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606"/>
      <c r="AY154" s="607"/>
      <c r="AZ154" s="608"/>
      <c r="BA154" s="609"/>
      <c r="BB154" s="356"/>
      <c r="BC154" s="315"/>
      <c r="BD154" s="315"/>
      <c r="BE154" s="315"/>
      <c r="BF154" s="316"/>
    </row>
    <row r="155" spans="2:58" ht="20.25" customHeight="1" x14ac:dyDescent="0.4">
      <c r="B155" s="545"/>
      <c r="C155" s="406"/>
      <c r="D155" s="407"/>
      <c r="E155" s="408"/>
      <c r="F155" s="94"/>
      <c r="G155" s="308"/>
      <c r="H155" s="313"/>
      <c r="I155" s="311"/>
      <c r="J155" s="311"/>
      <c r="K155" s="312"/>
      <c r="L155" s="317"/>
      <c r="M155" s="318"/>
      <c r="N155" s="318"/>
      <c r="O155" s="319"/>
      <c r="P155" s="530" t="s">
        <v>15</v>
      </c>
      <c r="Q155" s="531"/>
      <c r="R155" s="532"/>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533">
        <f>IF($BB$3="４週",SUM(S155:AT155),IF($BB$3="暦月",SUM(S155:AW155),""))</f>
        <v>0</v>
      </c>
      <c r="AY155" s="534"/>
      <c r="AZ155" s="535">
        <f>IF($BB$3="４週",AX155/4,IF($BB$3="暦月",'通所介護（100名）'!AX155/('通所介護（100名）'!$BB$8/7),""))</f>
        <v>0</v>
      </c>
      <c r="BA155" s="536"/>
      <c r="BB155" s="357"/>
      <c r="BC155" s="318"/>
      <c r="BD155" s="318"/>
      <c r="BE155" s="318"/>
      <c r="BF155" s="319"/>
    </row>
    <row r="156" spans="2:58" ht="20.25" customHeight="1" x14ac:dyDescent="0.4">
      <c r="B156" s="545"/>
      <c r="C156" s="409"/>
      <c r="D156" s="410"/>
      <c r="E156" s="411"/>
      <c r="F156" s="122">
        <f>C154</f>
        <v>0</v>
      </c>
      <c r="G156" s="309"/>
      <c r="H156" s="313"/>
      <c r="I156" s="311"/>
      <c r="J156" s="311"/>
      <c r="K156" s="312"/>
      <c r="L156" s="320"/>
      <c r="M156" s="321"/>
      <c r="N156" s="321"/>
      <c r="O156" s="322"/>
      <c r="P156" s="537" t="s">
        <v>50</v>
      </c>
      <c r="Q156" s="538"/>
      <c r="R156" s="53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540">
        <f>IF($BB$3="４週",SUM(S156:AT156),IF($BB$3="暦月",SUM(S156:AW156),""))</f>
        <v>0</v>
      </c>
      <c r="AY156" s="541"/>
      <c r="AZ156" s="542">
        <f>IF($BB$3="４週",AX156/4,IF($BB$3="暦月",'通所介護（100名）'!AX156/('通所介護（100名）'!$BB$8/7),""))</f>
        <v>0</v>
      </c>
      <c r="BA156" s="543"/>
      <c r="BB156" s="417"/>
      <c r="BC156" s="321"/>
      <c r="BD156" s="321"/>
      <c r="BE156" s="321"/>
      <c r="BF156" s="322"/>
    </row>
    <row r="157" spans="2:58" ht="20.25" customHeight="1" x14ac:dyDescent="0.4">
      <c r="B157" s="545">
        <f>B154+1</f>
        <v>46</v>
      </c>
      <c r="C157" s="403"/>
      <c r="D157" s="404"/>
      <c r="E157" s="405"/>
      <c r="F157" s="120"/>
      <c r="G157" s="307"/>
      <c r="H157" s="310"/>
      <c r="I157" s="311"/>
      <c r="J157" s="311"/>
      <c r="K157" s="312"/>
      <c r="L157" s="314"/>
      <c r="M157" s="315"/>
      <c r="N157" s="315"/>
      <c r="O157" s="316"/>
      <c r="P157" s="610" t="s">
        <v>49</v>
      </c>
      <c r="Q157" s="611"/>
      <c r="R157" s="612"/>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606"/>
      <c r="AY157" s="607"/>
      <c r="AZ157" s="608"/>
      <c r="BA157" s="609"/>
      <c r="BB157" s="356"/>
      <c r="BC157" s="315"/>
      <c r="BD157" s="315"/>
      <c r="BE157" s="315"/>
      <c r="BF157" s="316"/>
    </row>
    <row r="158" spans="2:58" ht="20.25" customHeight="1" x14ac:dyDescent="0.4">
      <c r="B158" s="545"/>
      <c r="C158" s="406"/>
      <c r="D158" s="407"/>
      <c r="E158" s="408"/>
      <c r="F158" s="94"/>
      <c r="G158" s="308"/>
      <c r="H158" s="313"/>
      <c r="I158" s="311"/>
      <c r="J158" s="311"/>
      <c r="K158" s="312"/>
      <c r="L158" s="317"/>
      <c r="M158" s="318"/>
      <c r="N158" s="318"/>
      <c r="O158" s="319"/>
      <c r="P158" s="530" t="s">
        <v>15</v>
      </c>
      <c r="Q158" s="531"/>
      <c r="R158" s="532"/>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533">
        <f>IF($BB$3="４週",SUM(S158:AT158),IF($BB$3="暦月",SUM(S158:AW158),""))</f>
        <v>0</v>
      </c>
      <c r="AY158" s="534"/>
      <c r="AZ158" s="535">
        <f>IF($BB$3="４週",AX158/4,IF($BB$3="暦月",'通所介護（100名）'!AX158/('通所介護（100名）'!$BB$8/7),""))</f>
        <v>0</v>
      </c>
      <c r="BA158" s="536"/>
      <c r="BB158" s="357"/>
      <c r="BC158" s="318"/>
      <c r="BD158" s="318"/>
      <c r="BE158" s="318"/>
      <c r="BF158" s="319"/>
    </row>
    <row r="159" spans="2:58" ht="20.25" customHeight="1" x14ac:dyDescent="0.4">
      <c r="B159" s="545"/>
      <c r="C159" s="409"/>
      <c r="D159" s="410"/>
      <c r="E159" s="411"/>
      <c r="F159" s="122">
        <f>C157</f>
        <v>0</v>
      </c>
      <c r="G159" s="309"/>
      <c r="H159" s="313"/>
      <c r="I159" s="311"/>
      <c r="J159" s="311"/>
      <c r="K159" s="312"/>
      <c r="L159" s="320"/>
      <c r="M159" s="321"/>
      <c r="N159" s="321"/>
      <c r="O159" s="322"/>
      <c r="P159" s="537" t="s">
        <v>50</v>
      </c>
      <c r="Q159" s="538"/>
      <c r="R159" s="53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540">
        <f>IF($BB$3="４週",SUM(S159:AT159),IF($BB$3="暦月",SUM(S159:AW159),""))</f>
        <v>0</v>
      </c>
      <c r="AY159" s="541"/>
      <c r="AZ159" s="542">
        <f>IF($BB$3="４週",AX159/4,IF($BB$3="暦月",'通所介護（100名）'!AX159/('通所介護（100名）'!$BB$8/7),""))</f>
        <v>0</v>
      </c>
      <c r="BA159" s="543"/>
      <c r="BB159" s="417"/>
      <c r="BC159" s="321"/>
      <c r="BD159" s="321"/>
      <c r="BE159" s="321"/>
      <c r="BF159" s="322"/>
    </row>
    <row r="160" spans="2:58" ht="20.25" customHeight="1" x14ac:dyDescent="0.4">
      <c r="B160" s="545">
        <f>B157+1</f>
        <v>47</v>
      </c>
      <c r="C160" s="403"/>
      <c r="D160" s="404"/>
      <c r="E160" s="405"/>
      <c r="F160" s="120"/>
      <c r="G160" s="307"/>
      <c r="H160" s="310"/>
      <c r="I160" s="311"/>
      <c r="J160" s="311"/>
      <c r="K160" s="312"/>
      <c r="L160" s="314"/>
      <c r="M160" s="315"/>
      <c r="N160" s="315"/>
      <c r="O160" s="316"/>
      <c r="P160" s="610" t="s">
        <v>49</v>
      </c>
      <c r="Q160" s="611"/>
      <c r="R160" s="612"/>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606"/>
      <c r="AY160" s="607"/>
      <c r="AZ160" s="608"/>
      <c r="BA160" s="609"/>
      <c r="BB160" s="356"/>
      <c r="BC160" s="315"/>
      <c r="BD160" s="315"/>
      <c r="BE160" s="315"/>
      <c r="BF160" s="316"/>
    </row>
    <row r="161" spans="2:58" ht="20.25" customHeight="1" x14ac:dyDescent="0.4">
      <c r="B161" s="545"/>
      <c r="C161" s="406"/>
      <c r="D161" s="407"/>
      <c r="E161" s="408"/>
      <c r="F161" s="94"/>
      <c r="G161" s="308"/>
      <c r="H161" s="313"/>
      <c r="I161" s="311"/>
      <c r="J161" s="311"/>
      <c r="K161" s="312"/>
      <c r="L161" s="317"/>
      <c r="M161" s="318"/>
      <c r="N161" s="318"/>
      <c r="O161" s="319"/>
      <c r="P161" s="530" t="s">
        <v>15</v>
      </c>
      <c r="Q161" s="531"/>
      <c r="R161" s="532"/>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533">
        <f>IF($BB$3="４週",SUM(S161:AT161),IF($BB$3="暦月",SUM(S161:AW161),""))</f>
        <v>0</v>
      </c>
      <c r="AY161" s="534"/>
      <c r="AZ161" s="535">
        <f>IF($BB$3="４週",AX161/4,IF($BB$3="暦月",'通所介護（100名）'!AX161/('通所介護（100名）'!$BB$8/7),""))</f>
        <v>0</v>
      </c>
      <c r="BA161" s="536"/>
      <c r="BB161" s="357"/>
      <c r="BC161" s="318"/>
      <c r="BD161" s="318"/>
      <c r="BE161" s="318"/>
      <c r="BF161" s="319"/>
    </row>
    <row r="162" spans="2:58" ht="20.25" customHeight="1" x14ac:dyDescent="0.4">
      <c r="B162" s="545"/>
      <c r="C162" s="409"/>
      <c r="D162" s="410"/>
      <c r="E162" s="411"/>
      <c r="F162" s="122">
        <f>C160</f>
        <v>0</v>
      </c>
      <c r="G162" s="309"/>
      <c r="H162" s="313"/>
      <c r="I162" s="311"/>
      <c r="J162" s="311"/>
      <c r="K162" s="312"/>
      <c r="L162" s="320"/>
      <c r="M162" s="321"/>
      <c r="N162" s="321"/>
      <c r="O162" s="322"/>
      <c r="P162" s="537" t="s">
        <v>50</v>
      </c>
      <c r="Q162" s="538"/>
      <c r="R162" s="53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540">
        <f>IF($BB$3="４週",SUM(S162:AT162),IF($BB$3="暦月",SUM(S162:AW162),""))</f>
        <v>0</v>
      </c>
      <c r="AY162" s="541"/>
      <c r="AZ162" s="542">
        <f>IF($BB$3="４週",AX162/4,IF($BB$3="暦月",'通所介護（100名）'!AX162/('通所介護（100名）'!$BB$8/7),""))</f>
        <v>0</v>
      </c>
      <c r="BA162" s="543"/>
      <c r="BB162" s="417"/>
      <c r="BC162" s="321"/>
      <c r="BD162" s="321"/>
      <c r="BE162" s="321"/>
      <c r="BF162" s="322"/>
    </row>
    <row r="163" spans="2:58" ht="20.25" customHeight="1" x14ac:dyDescent="0.4">
      <c r="B163" s="545">
        <f>B160+1</f>
        <v>48</v>
      </c>
      <c r="C163" s="403"/>
      <c r="D163" s="404"/>
      <c r="E163" s="405"/>
      <c r="F163" s="120"/>
      <c r="G163" s="307"/>
      <c r="H163" s="310"/>
      <c r="I163" s="311"/>
      <c r="J163" s="311"/>
      <c r="K163" s="312"/>
      <c r="L163" s="314"/>
      <c r="M163" s="315"/>
      <c r="N163" s="315"/>
      <c r="O163" s="316"/>
      <c r="P163" s="610" t="s">
        <v>49</v>
      </c>
      <c r="Q163" s="611"/>
      <c r="R163" s="612"/>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606"/>
      <c r="AY163" s="607"/>
      <c r="AZ163" s="608"/>
      <c r="BA163" s="609"/>
      <c r="BB163" s="356"/>
      <c r="BC163" s="315"/>
      <c r="BD163" s="315"/>
      <c r="BE163" s="315"/>
      <c r="BF163" s="316"/>
    </row>
    <row r="164" spans="2:58" ht="20.25" customHeight="1" x14ac:dyDescent="0.4">
      <c r="B164" s="545"/>
      <c r="C164" s="406"/>
      <c r="D164" s="407"/>
      <c r="E164" s="408"/>
      <c r="F164" s="94"/>
      <c r="G164" s="308"/>
      <c r="H164" s="313"/>
      <c r="I164" s="311"/>
      <c r="J164" s="311"/>
      <c r="K164" s="312"/>
      <c r="L164" s="317"/>
      <c r="M164" s="318"/>
      <c r="N164" s="318"/>
      <c r="O164" s="319"/>
      <c r="P164" s="530" t="s">
        <v>15</v>
      </c>
      <c r="Q164" s="531"/>
      <c r="R164" s="532"/>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533">
        <f>IF($BB$3="４週",SUM(S164:AT164),IF($BB$3="暦月",SUM(S164:AW164),""))</f>
        <v>0</v>
      </c>
      <c r="AY164" s="534"/>
      <c r="AZ164" s="535">
        <f>IF($BB$3="４週",AX164/4,IF($BB$3="暦月",'通所介護（100名）'!AX164/('通所介護（100名）'!$BB$8/7),""))</f>
        <v>0</v>
      </c>
      <c r="BA164" s="536"/>
      <c r="BB164" s="357"/>
      <c r="BC164" s="318"/>
      <c r="BD164" s="318"/>
      <c r="BE164" s="318"/>
      <c r="BF164" s="319"/>
    </row>
    <row r="165" spans="2:58" ht="20.25" customHeight="1" x14ac:dyDescent="0.4">
      <c r="B165" s="545"/>
      <c r="C165" s="409"/>
      <c r="D165" s="410"/>
      <c r="E165" s="411"/>
      <c r="F165" s="122">
        <f>C163</f>
        <v>0</v>
      </c>
      <c r="G165" s="309"/>
      <c r="H165" s="313"/>
      <c r="I165" s="311"/>
      <c r="J165" s="311"/>
      <c r="K165" s="312"/>
      <c r="L165" s="320"/>
      <c r="M165" s="321"/>
      <c r="N165" s="321"/>
      <c r="O165" s="322"/>
      <c r="P165" s="537" t="s">
        <v>50</v>
      </c>
      <c r="Q165" s="538"/>
      <c r="R165" s="53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540">
        <f>IF($BB$3="４週",SUM(S165:AT165),IF($BB$3="暦月",SUM(S165:AW165),""))</f>
        <v>0</v>
      </c>
      <c r="AY165" s="541"/>
      <c r="AZ165" s="542">
        <f>IF($BB$3="４週",AX165/4,IF($BB$3="暦月",'通所介護（100名）'!AX165/('通所介護（100名）'!$BB$8/7),""))</f>
        <v>0</v>
      </c>
      <c r="BA165" s="543"/>
      <c r="BB165" s="417"/>
      <c r="BC165" s="321"/>
      <c r="BD165" s="321"/>
      <c r="BE165" s="321"/>
      <c r="BF165" s="322"/>
    </row>
    <row r="166" spans="2:58" ht="20.25" customHeight="1" x14ac:dyDescent="0.4">
      <c r="B166" s="545">
        <f>B163+1</f>
        <v>49</v>
      </c>
      <c r="C166" s="403"/>
      <c r="D166" s="404"/>
      <c r="E166" s="405"/>
      <c r="F166" s="120"/>
      <c r="G166" s="307"/>
      <c r="H166" s="310"/>
      <c r="I166" s="311"/>
      <c r="J166" s="311"/>
      <c r="K166" s="312"/>
      <c r="L166" s="314"/>
      <c r="M166" s="315"/>
      <c r="N166" s="315"/>
      <c r="O166" s="316"/>
      <c r="P166" s="610" t="s">
        <v>49</v>
      </c>
      <c r="Q166" s="611"/>
      <c r="R166" s="612"/>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606"/>
      <c r="AY166" s="607"/>
      <c r="AZ166" s="608"/>
      <c r="BA166" s="609"/>
      <c r="BB166" s="356"/>
      <c r="BC166" s="315"/>
      <c r="BD166" s="315"/>
      <c r="BE166" s="315"/>
      <c r="BF166" s="316"/>
    </row>
    <row r="167" spans="2:58" ht="20.25" customHeight="1" x14ac:dyDescent="0.4">
      <c r="B167" s="545"/>
      <c r="C167" s="406"/>
      <c r="D167" s="407"/>
      <c r="E167" s="408"/>
      <c r="F167" s="94"/>
      <c r="G167" s="308"/>
      <c r="H167" s="313"/>
      <c r="I167" s="311"/>
      <c r="J167" s="311"/>
      <c r="K167" s="312"/>
      <c r="L167" s="317"/>
      <c r="M167" s="318"/>
      <c r="N167" s="318"/>
      <c r="O167" s="319"/>
      <c r="P167" s="530" t="s">
        <v>15</v>
      </c>
      <c r="Q167" s="531"/>
      <c r="R167" s="532"/>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533">
        <f>IF($BB$3="４週",SUM(S167:AT167),IF($BB$3="暦月",SUM(S167:AW167),""))</f>
        <v>0</v>
      </c>
      <c r="AY167" s="534"/>
      <c r="AZ167" s="535">
        <f>IF($BB$3="４週",AX167/4,IF($BB$3="暦月",'通所介護（100名）'!AX167/('通所介護（100名）'!$BB$8/7),""))</f>
        <v>0</v>
      </c>
      <c r="BA167" s="536"/>
      <c r="BB167" s="357"/>
      <c r="BC167" s="318"/>
      <c r="BD167" s="318"/>
      <c r="BE167" s="318"/>
      <c r="BF167" s="319"/>
    </row>
    <row r="168" spans="2:58" ht="20.25" customHeight="1" x14ac:dyDescent="0.4">
      <c r="B168" s="545"/>
      <c r="C168" s="409"/>
      <c r="D168" s="410"/>
      <c r="E168" s="411"/>
      <c r="F168" s="122">
        <f>C166</f>
        <v>0</v>
      </c>
      <c r="G168" s="309"/>
      <c r="H168" s="313"/>
      <c r="I168" s="311"/>
      <c r="J168" s="311"/>
      <c r="K168" s="312"/>
      <c r="L168" s="320"/>
      <c r="M168" s="321"/>
      <c r="N168" s="321"/>
      <c r="O168" s="322"/>
      <c r="P168" s="537" t="s">
        <v>50</v>
      </c>
      <c r="Q168" s="538"/>
      <c r="R168" s="53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540">
        <f>IF($BB$3="４週",SUM(S168:AT168),IF($BB$3="暦月",SUM(S168:AW168),""))</f>
        <v>0</v>
      </c>
      <c r="AY168" s="541"/>
      <c r="AZ168" s="542">
        <f>IF($BB$3="４週",AX168/4,IF($BB$3="暦月",'通所介護（100名）'!AX168/('通所介護（100名）'!$BB$8/7),""))</f>
        <v>0</v>
      </c>
      <c r="BA168" s="543"/>
      <c r="BB168" s="417"/>
      <c r="BC168" s="321"/>
      <c r="BD168" s="321"/>
      <c r="BE168" s="321"/>
      <c r="BF168" s="322"/>
    </row>
    <row r="169" spans="2:58" ht="20.25" customHeight="1" x14ac:dyDescent="0.4">
      <c r="B169" s="545">
        <f>B166+1</f>
        <v>50</v>
      </c>
      <c r="C169" s="403"/>
      <c r="D169" s="404"/>
      <c r="E169" s="405"/>
      <c r="F169" s="120"/>
      <c r="G169" s="307"/>
      <c r="H169" s="310"/>
      <c r="I169" s="311"/>
      <c r="J169" s="311"/>
      <c r="K169" s="312"/>
      <c r="L169" s="314"/>
      <c r="M169" s="315"/>
      <c r="N169" s="315"/>
      <c r="O169" s="316"/>
      <c r="P169" s="610" t="s">
        <v>49</v>
      </c>
      <c r="Q169" s="611"/>
      <c r="R169" s="612"/>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606"/>
      <c r="AY169" s="607"/>
      <c r="AZ169" s="608"/>
      <c r="BA169" s="609"/>
      <c r="BB169" s="356"/>
      <c r="BC169" s="315"/>
      <c r="BD169" s="315"/>
      <c r="BE169" s="315"/>
      <c r="BF169" s="316"/>
    </row>
    <row r="170" spans="2:58" ht="20.25" customHeight="1" x14ac:dyDescent="0.4">
      <c r="B170" s="545"/>
      <c r="C170" s="406"/>
      <c r="D170" s="407"/>
      <c r="E170" s="408"/>
      <c r="F170" s="94"/>
      <c r="G170" s="308"/>
      <c r="H170" s="313"/>
      <c r="I170" s="311"/>
      <c r="J170" s="311"/>
      <c r="K170" s="312"/>
      <c r="L170" s="317"/>
      <c r="M170" s="318"/>
      <c r="N170" s="318"/>
      <c r="O170" s="319"/>
      <c r="P170" s="530" t="s">
        <v>15</v>
      </c>
      <c r="Q170" s="531"/>
      <c r="R170" s="532"/>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533">
        <f>IF($BB$3="４週",SUM(S170:AT170),IF($BB$3="暦月",SUM(S170:AW170),""))</f>
        <v>0</v>
      </c>
      <c r="AY170" s="534"/>
      <c r="AZ170" s="535">
        <f>IF($BB$3="４週",AX170/4,IF($BB$3="暦月",'通所介護（100名）'!AX170/('通所介護（100名）'!$BB$8/7),""))</f>
        <v>0</v>
      </c>
      <c r="BA170" s="536"/>
      <c r="BB170" s="357"/>
      <c r="BC170" s="318"/>
      <c r="BD170" s="318"/>
      <c r="BE170" s="318"/>
      <c r="BF170" s="319"/>
    </row>
    <row r="171" spans="2:58" ht="20.25" customHeight="1" x14ac:dyDescent="0.4">
      <c r="B171" s="545"/>
      <c r="C171" s="409"/>
      <c r="D171" s="410"/>
      <c r="E171" s="411"/>
      <c r="F171" s="122">
        <f>C169</f>
        <v>0</v>
      </c>
      <c r="G171" s="309"/>
      <c r="H171" s="313"/>
      <c r="I171" s="311"/>
      <c r="J171" s="311"/>
      <c r="K171" s="312"/>
      <c r="L171" s="320"/>
      <c r="M171" s="321"/>
      <c r="N171" s="321"/>
      <c r="O171" s="322"/>
      <c r="P171" s="537" t="s">
        <v>50</v>
      </c>
      <c r="Q171" s="538"/>
      <c r="R171" s="53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540">
        <f>IF($BB$3="４週",SUM(S171:AT171),IF($BB$3="暦月",SUM(S171:AW171),""))</f>
        <v>0</v>
      </c>
      <c r="AY171" s="541"/>
      <c r="AZ171" s="542">
        <f>IF($BB$3="４週",AX171/4,IF($BB$3="暦月",'通所介護（100名）'!AX171/('通所介護（100名）'!$BB$8/7),""))</f>
        <v>0</v>
      </c>
      <c r="BA171" s="543"/>
      <c r="BB171" s="417"/>
      <c r="BC171" s="321"/>
      <c r="BD171" s="321"/>
      <c r="BE171" s="321"/>
      <c r="BF171" s="322"/>
    </row>
    <row r="172" spans="2:58" ht="20.25" customHeight="1" x14ac:dyDescent="0.4">
      <c r="B172" s="545">
        <f>B169+1</f>
        <v>51</v>
      </c>
      <c r="C172" s="403"/>
      <c r="D172" s="404"/>
      <c r="E172" s="405"/>
      <c r="F172" s="120"/>
      <c r="G172" s="307"/>
      <c r="H172" s="310"/>
      <c r="I172" s="311"/>
      <c r="J172" s="311"/>
      <c r="K172" s="312"/>
      <c r="L172" s="314"/>
      <c r="M172" s="315"/>
      <c r="N172" s="315"/>
      <c r="O172" s="316"/>
      <c r="P172" s="610" t="s">
        <v>49</v>
      </c>
      <c r="Q172" s="611"/>
      <c r="R172" s="612"/>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606"/>
      <c r="AY172" s="607"/>
      <c r="AZ172" s="608"/>
      <c r="BA172" s="609"/>
      <c r="BB172" s="356"/>
      <c r="BC172" s="315"/>
      <c r="BD172" s="315"/>
      <c r="BE172" s="315"/>
      <c r="BF172" s="316"/>
    </row>
    <row r="173" spans="2:58" ht="20.25" customHeight="1" x14ac:dyDescent="0.4">
      <c r="B173" s="545"/>
      <c r="C173" s="406"/>
      <c r="D173" s="407"/>
      <c r="E173" s="408"/>
      <c r="F173" s="94"/>
      <c r="G173" s="308"/>
      <c r="H173" s="313"/>
      <c r="I173" s="311"/>
      <c r="J173" s="311"/>
      <c r="K173" s="312"/>
      <c r="L173" s="317"/>
      <c r="M173" s="318"/>
      <c r="N173" s="318"/>
      <c r="O173" s="319"/>
      <c r="P173" s="530" t="s">
        <v>15</v>
      </c>
      <c r="Q173" s="531"/>
      <c r="R173" s="532"/>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533">
        <f>IF($BB$3="４週",SUM(S173:AT173),IF($BB$3="暦月",SUM(S173:AW173),""))</f>
        <v>0</v>
      </c>
      <c r="AY173" s="534"/>
      <c r="AZ173" s="535">
        <f>IF($BB$3="４週",AX173/4,IF($BB$3="暦月",'通所介護（100名）'!AX173/('通所介護（100名）'!$BB$8/7),""))</f>
        <v>0</v>
      </c>
      <c r="BA173" s="536"/>
      <c r="BB173" s="357"/>
      <c r="BC173" s="318"/>
      <c r="BD173" s="318"/>
      <c r="BE173" s="318"/>
      <c r="BF173" s="319"/>
    </row>
    <row r="174" spans="2:58" ht="20.25" customHeight="1" x14ac:dyDescent="0.4">
      <c r="B174" s="545"/>
      <c r="C174" s="409"/>
      <c r="D174" s="410"/>
      <c r="E174" s="411"/>
      <c r="F174" s="122">
        <f>C172</f>
        <v>0</v>
      </c>
      <c r="G174" s="309"/>
      <c r="H174" s="313"/>
      <c r="I174" s="311"/>
      <c r="J174" s="311"/>
      <c r="K174" s="312"/>
      <c r="L174" s="320"/>
      <c r="M174" s="321"/>
      <c r="N174" s="321"/>
      <c r="O174" s="322"/>
      <c r="P174" s="537" t="s">
        <v>50</v>
      </c>
      <c r="Q174" s="538"/>
      <c r="R174" s="53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540">
        <f>IF($BB$3="４週",SUM(S174:AT174),IF($BB$3="暦月",SUM(S174:AW174),""))</f>
        <v>0</v>
      </c>
      <c r="AY174" s="541"/>
      <c r="AZ174" s="542">
        <f>IF($BB$3="４週",AX174/4,IF($BB$3="暦月",'通所介護（100名）'!AX174/('通所介護（100名）'!$BB$8/7),""))</f>
        <v>0</v>
      </c>
      <c r="BA174" s="543"/>
      <c r="BB174" s="417"/>
      <c r="BC174" s="321"/>
      <c r="BD174" s="321"/>
      <c r="BE174" s="321"/>
      <c r="BF174" s="322"/>
    </row>
    <row r="175" spans="2:58" ht="20.25" customHeight="1" x14ac:dyDescent="0.4">
      <c r="B175" s="545">
        <f>B172+1</f>
        <v>52</v>
      </c>
      <c r="C175" s="403"/>
      <c r="D175" s="404"/>
      <c r="E175" s="405"/>
      <c r="F175" s="120"/>
      <c r="G175" s="307"/>
      <c r="H175" s="310"/>
      <c r="I175" s="311"/>
      <c r="J175" s="311"/>
      <c r="K175" s="312"/>
      <c r="L175" s="314"/>
      <c r="M175" s="315"/>
      <c r="N175" s="315"/>
      <c r="O175" s="316"/>
      <c r="P175" s="610" t="s">
        <v>49</v>
      </c>
      <c r="Q175" s="611"/>
      <c r="R175" s="612"/>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606"/>
      <c r="AY175" s="607"/>
      <c r="AZ175" s="608"/>
      <c r="BA175" s="609"/>
      <c r="BB175" s="356"/>
      <c r="BC175" s="315"/>
      <c r="BD175" s="315"/>
      <c r="BE175" s="315"/>
      <c r="BF175" s="316"/>
    </row>
    <row r="176" spans="2:58" ht="20.25" customHeight="1" x14ac:dyDescent="0.4">
      <c r="B176" s="545"/>
      <c r="C176" s="406"/>
      <c r="D176" s="407"/>
      <c r="E176" s="408"/>
      <c r="F176" s="94"/>
      <c r="G176" s="308"/>
      <c r="H176" s="313"/>
      <c r="I176" s="311"/>
      <c r="J176" s="311"/>
      <c r="K176" s="312"/>
      <c r="L176" s="317"/>
      <c r="M176" s="318"/>
      <c r="N176" s="318"/>
      <c r="O176" s="319"/>
      <c r="P176" s="530" t="s">
        <v>15</v>
      </c>
      <c r="Q176" s="531"/>
      <c r="R176" s="532"/>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533">
        <f>IF($BB$3="４週",SUM(S176:AT176),IF($BB$3="暦月",SUM(S176:AW176),""))</f>
        <v>0</v>
      </c>
      <c r="AY176" s="534"/>
      <c r="AZ176" s="535">
        <f>IF($BB$3="４週",AX176/4,IF($BB$3="暦月",'通所介護（100名）'!AX176/('通所介護（100名）'!$BB$8/7),""))</f>
        <v>0</v>
      </c>
      <c r="BA176" s="536"/>
      <c r="BB176" s="357"/>
      <c r="BC176" s="318"/>
      <c r="BD176" s="318"/>
      <c r="BE176" s="318"/>
      <c r="BF176" s="319"/>
    </row>
    <row r="177" spans="2:58" ht="20.25" customHeight="1" x14ac:dyDescent="0.4">
      <c r="B177" s="545"/>
      <c r="C177" s="409"/>
      <c r="D177" s="410"/>
      <c r="E177" s="411"/>
      <c r="F177" s="122">
        <f>C175</f>
        <v>0</v>
      </c>
      <c r="G177" s="309"/>
      <c r="H177" s="313"/>
      <c r="I177" s="311"/>
      <c r="J177" s="311"/>
      <c r="K177" s="312"/>
      <c r="L177" s="320"/>
      <c r="M177" s="321"/>
      <c r="N177" s="321"/>
      <c r="O177" s="322"/>
      <c r="P177" s="537" t="s">
        <v>50</v>
      </c>
      <c r="Q177" s="538"/>
      <c r="R177" s="53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540">
        <f>IF($BB$3="４週",SUM(S177:AT177),IF($BB$3="暦月",SUM(S177:AW177),""))</f>
        <v>0</v>
      </c>
      <c r="AY177" s="541"/>
      <c r="AZ177" s="542">
        <f>IF($BB$3="４週",AX177/4,IF($BB$3="暦月",'通所介護（100名）'!AX177/('通所介護（100名）'!$BB$8/7),""))</f>
        <v>0</v>
      </c>
      <c r="BA177" s="543"/>
      <c r="BB177" s="417"/>
      <c r="BC177" s="321"/>
      <c r="BD177" s="321"/>
      <c r="BE177" s="321"/>
      <c r="BF177" s="322"/>
    </row>
    <row r="178" spans="2:58" ht="20.25" customHeight="1" x14ac:dyDescent="0.4">
      <c r="B178" s="545">
        <f>B175+1</f>
        <v>53</v>
      </c>
      <c r="C178" s="403"/>
      <c r="D178" s="404"/>
      <c r="E178" s="405"/>
      <c r="F178" s="120"/>
      <c r="G178" s="307"/>
      <c r="H178" s="310"/>
      <c r="I178" s="311"/>
      <c r="J178" s="311"/>
      <c r="K178" s="312"/>
      <c r="L178" s="314"/>
      <c r="M178" s="315"/>
      <c r="N178" s="315"/>
      <c r="O178" s="316"/>
      <c r="P178" s="610" t="s">
        <v>49</v>
      </c>
      <c r="Q178" s="611"/>
      <c r="R178" s="612"/>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606"/>
      <c r="AY178" s="607"/>
      <c r="AZ178" s="608"/>
      <c r="BA178" s="609"/>
      <c r="BB178" s="356"/>
      <c r="BC178" s="315"/>
      <c r="BD178" s="315"/>
      <c r="BE178" s="315"/>
      <c r="BF178" s="316"/>
    </row>
    <row r="179" spans="2:58" ht="20.25" customHeight="1" x14ac:dyDescent="0.4">
      <c r="B179" s="545"/>
      <c r="C179" s="406"/>
      <c r="D179" s="407"/>
      <c r="E179" s="408"/>
      <c r="F179" s="94"/>
      <c r="G179" s="308"/>
      <c r="H179" s="313"/>
      <c r="I179" s="311"/>
      <c r="J179" s="311"/>
      <c r="K179" s="312"/>
      <c r="L179" s="317"/>
      <c r="M179" s="318"/>
      <c r="N179" s="318"/>
      <c r="O179" s="319"/>
      <c r="P179" s="530" t="s">
        <v>15</v>
      </c>
      <c r="Q179" s="531"/>
      <c r="R179" s="532"/>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533">
        <f>IF($BB$3="４週",SUM(S179:AT179),IF($BB$3="暦月",SUM(S179:AW179),""))</f>
        <v>0</v>
      </c>
      <c r="AY179" s="534"/>
      <c r="AZ179" s="535">
        <f>IF($BB$3="４週",AX179/4,IF($BB$3="暦月",'通所介護（100名）'!AX179/('通所介護（100名）'!$BB$8/7),""))</f>
        <v>0</v>
      </c>
      <c r="BA179" s="536"/>
      <c r="BB179" s="357"/>
      <c r="BC179" s="318"/>
      <c r="BD179" s="318"/>
      <c r="BE179" s="318"/>
      <c r="BF179" s="319"/>
    </row>
    <row r="180" spans="2:58" ht="20.25" customHeight="1" x14ac:dyDescent="0.4">
      <c r="B180" s="545"/>
      <c r="C180" s="409"/>
      <c r="D180" s="410"/>
      <c r="E180" s="411"/>
      <c r="F180" s="122">
        <f>C178</f>
        <v>0</v>
      </c>
      <c r="G180" s="309"/>
      <c r="H180" s="313"/>
      <c r="I180" s="311"/>
      <c r="J180" s="311"/>
      <c r="K180" s="312"/>
      <c r="L180" s="320"/>
      <c r="M180" s="321"/>
      <c r="N180" s="321"/>
      <c r="O180" s="322"/>
      <c r="P180" s="537" t="s">
        <v>50</v>
      </c>
      <c r="Q180" s="538"/>
      <c r="R180" s="53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540">
        <f>IF($BB$3="４週",SUM(S180:AT180),IF($BB$3="暦月",SUM(S180:AW180),""))</f>
        <v>0</v>
      </c>
      <c r="AY180" s="541"/>
      <c r="AZ180" s="542">
        <f>IF($BB$3="４週",AX180/4,IF($BB$3="暦月",'通所介護（100名）'!AX180/('通所介護（100名）'!$BB$8/7),""))</f>
        <v>0</v>
      </c>
      <c r="BA180" s="543"/>
      <c r="BB180" s="417"/>
      <c r="BC180" s="321"/>
      <c r="BD180" s="321"/>
      <c r="BE180" s="321"/>
      <c r="BF180" s="322"/>
    </row>
    <row r="181" spans="2:58" ht="20.25" customHeight="1" x14ac:dyDescent="0.4">
      <c r="B181" s="545">
        <f>B178+1</f>
        <v>54</v>
      </c>
      <c r="C181" s="403"/>
      <c r="D181" s="404"/>
      <c r="E181" s="405"/>
      <c r="F181" s="120"/>
      <c r="G181" s="307"/>
      <c r="H181" s="310"/>
      <c r="I181" s="311"/>
      <c r="J181" s="311"/>
      <c r="K181" s="312"/>
      <c r="L181" s="314"/>
      <c r="M181" s="315"/>
      <c r="N181" s="315"/>
      <c r="O181" s="316"/>
      <c r="P181" s="610" t="s">
        <v>49</v>
      </c>
      <c r="Q181" s="611"/>
      <c r="R181" s="612"/>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606"/>
      <c r="AY181" s="607"/>
      <c r="AZ181" s="608"/>
      <c r="BA181" s="609"/>
      <c r="BB181" s="356"/>
      <c r="BC181" s="315"/>
      <c r="BD181" s="315"/>
      <c r="BE181" s="315"/>
      <c r="BF181" s="316"/>
    </row>
    <row r="182" spans="2:58" ht="20.25" customHeight="1" x14ac:dyDescent="0.4">
      <c r="B182" s="545"/>
      <c r="C182" s="406"/>
      <c r="D182" s="407"/>
      <c r="E182" s="408"/>
      <c r="F182" s="94"/>
      <c r="G182" s="308"/>
      <c r="H182" s="313"/>
      <c r="I182" s="311"/>
      <c r="J182" s="311"/>
      <c r="K182" s="312"/>
      <c r="L182" s="317"/>
      <c r="M182" s="318"/>
      <c r="N182" s="318"/>
      <c r="O182" s="319"/>
      <c r="P182" s="530" t="s">
        <v>15</v>
      </c>
      <c r="Q182" s="531"/>
      <c r="R182" s="532"/>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533">
        <f>IF($BB$3="４週",SUM(S182:AT182),IF($BB$3="暦月",SUM(S182:AW182),""))</f>
        <v>0</v>
      </c>
      <c r="AY182" s="534"/>
      <c r="AZ182" s="535">
        <f>IF($BB$3="４週",AX182/4,IF($BB$3="暦月",'通所介護（100名）'!AX182/('通所介護（100名）'!$BB$8/7),""))</f>
        <v>0</v>
      </c>
      <c r="BA182" s="536"/>
      <c r="BB182" s="357"/>
      <c r="BC182" s="318"/>
      <c r="BD182" s="318"/>
      <c r="BE182" s="318"/>
      <c r="BF182" s="319"/>
    </row>
    <row r="183" spans="2:58" ht="20.25" customHeight="1" x14ac:dyDescent="0.4">
      <c r="B183" s="545"/>
      <c r="C183" s="409"/>
      <c r="D183" s="410"/>
      <c r="E183" s="411"/>
      <c r="F183" s="122">
        <f>C181</f>
        <v>0</v>
      </c>
      <c r="G183" s="309"/>
      <c r="H183" s="313"/>
      <c r="I183" s="311"/>
      <c r="J183" s="311"/>
      <c r="K183" s="312"/>
      <c r="L183" s="320"/>
      <c r="M183" s="321"/>
      <c r="N183" s="321"/>
      <c r="O183" s="322"/>
      <c r="P183" s="537" t="s">
        <v>50</v>
      </c>
      <c r="Q183" s="538"/>
      <c r="R183" s="53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540">
        <f>IF($BB$3="４週",SUM(S183:AT183),IF($BB$3="暦月",SUM(S183:AW183),""))</f>
        <v>0</v>
      </c>
      <c r="AY183" s="541"/>
      <c r="AZ183" s="542">
        <f>IF($BB$3="４週",AX183/4,IF($BB$3="暦月",'通所介護（100名）'!AX183/('通所介護（100名）'!$BB$8/7),""))</f>
        <v>0</v>
      </c>
      <c r="BA183" s="543"/>
      <c r="BB183" s="417"/>
      <c r="BC183" s="321"/>
      <c r="BD183" s="321"/>
      <c r="BE183" s="321"/>
      <c r="BF183" s="322"/>
    </row>
    <row r="184" spans="2:58" ht="20.25" customHeight="1" x14ac:dyDescent="0.4">
      <c r="B184" s="545">
        <f>B181+1</f>
        <v>55</v>
      </c>
      <c r="C184" s="403"/>
      <c r="D184" s="404"/>
      <c r="E184" s="405"/>
      <c r="F184" s="120"/>
      <c r="G184" s="307"/>
      <c r="H184" s="310"/>
      <c r="I184" s="311"/>
      <c r="J184" s="311"/>
      <c r="K184" s="312"/>
      <c r="L184" s="314"/>
      <c r="M184" s="315"/>
      <c r="N184" s="315"/>
      <c r="O184" s="316"/>
      <c r="P184" s="610" t="s">
        <v>49</v>
      </c>
      <c r="Q184" s="611"/>
      <c r="R184" s="612"/>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606"/>
      <c r="AY184" s="607"/>
      <c r="AZ184" s="608"/>
      <c r="BA184" s="609"/>
      <c r="BB184" s="356"/>
      <c r="BC184" s="315"/>
      <c r="BD184" s="315"/>
      <c r="BE184" s="315"/>
      <c r="BF184" s="316"/>
    </row>
    <row r="185" spans="2:58" ht="20.25" customHeight="1" x14ac:dyDescent="0.4">
      <c r="B185" s="545"/>
      <c r="C185" s="406"/>
      <c r="D185" s="407"/>
      <c r="E185" s="408"/>
      <c r="F185" s="94"/>
      <c r="G185" s="308"/>
      <c r="H185" s="313"/>
      <c r="I185" s="311"/>
      <c r="J185" s="311"/>
      <c r="K185" s="312"/>
      <c r="L185" s="317"/>
      <c r="M185" s="318"/>
      <c r="N185" s="318"/>
      <c r="O185" s="319"/>
      <c r="P185" s="530" t="s">
        <v>15</v>
      </c>
      <c r="Q185" s="531"/>
      <c r="R185" s="532"/>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533">
        <f>IF($BB$3="４週",SUM(S185:AT185),IF($BB$3="暦月",SUM(S185:AW185),""))</f>
        <v>0</v>
      </c>
      <c r="AY185" s="534"/>
      <c r="AZ185" s="535">
        <f>IF($BB$3="４週",AX185/4,IF($BB$3="暦月",'通所介護（100名）'!AX185/('通所介護（100名）'!$BB$8/7),""))</f>
        <v>0</v>
      </c>
      <c r="BA185" s="536"/>
      <c r="BB185" s="357"/>
      <c r="BC185" s="318"/>
      <c r="BD185" s="318"/>
      <c r="BE185" s="318"/>
      <c r="BF185" s="319"/>
    </row>
    <row r="186" spans="2:58" ht="20.25" customHeight="1" x14ac:dyDescent="0.4">
      <c r="B186" s="545"/>
      <c r="C186" s="409"/>
      <c r="D186" s="410"/>
      <c r="E186" s="411"/>
      <c r="F186" s="122">
        <f>C184</f>
        <v>0</v>
      </c>
      <c r="G186" s="309"/>
      <c r="H186" s="313"/>
      <c r="I186" s="311"/>
      <c r="J186" s="311"/>
      <c r="K186" s="312"/>
      <c r="L186" s="320"/>
      <c r="M186" s="321"/>
      <c r="N186" s="321"/>
      <c r="O186" s="322"/>
      <c r="P186" s="537" t="s">
        <v>50</v>
      </c>
      <c r="Q186" s="538"/>
      <c r="R186" s="53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540">
        <f>IF($BB$3="４週",SUM(S186:AT186),IF($BB$3="暦月",SUM(S186:AW186),""))</f>
        <v>0</v>
      </c>
      <c r="AY186" s="541"/>
      <c r="AZ186" s="542">
        <f>IF($BB$3="４週",AX186/4,IF($BB$3="暦月",'通所介護（100名）'!AX186/('通所介護（100名）'!$BB$8/7),""))</f>
        <v>0</v>
      </c>
      <c r="BA186" s="543"/>
      <c r="BB186" s="417"/>
      <c r="BC186" s="321"/>
      <c r="BD186" s="321"/>
      <c r="BE186" s="321"/>
      <c r="BF186" s="322"/>
    </row>
    <row r="187" spans="2:58" ht="20.25" customHeight="1" x14ac:dyDescent="0.4">
      <c r="B187" s="545">
        <f>B184+1</f>
        <v>56</v>
      </c>
      <c r="C187" s="403"/>
      <c r="D187" s="404"/>
      <c r="E187" s="405"/>
      <c r="F187" s="120"/>
      <c r="G187" s="307"/>
      <c r="H187" s="310"/>
      <c r="I187" s="311"/>
      <c r="J187" s="311"/>
      <c r="K187" s="312"/>
      <c r="L187" s="314"/>
      <c r="M187" s="315"/>
      <c r="N187" s="315"/>
      <c r="O187" s="316"/>
      <c r="P187" s="610" t="s">
        <v>49</v>
      </c>
      <c r="Q187" s="611"/>
      <c r="R187" s="612"/>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606"/>
      <c r="AY187" s="607"/>
      <c r="AZ187" s="608"/>
      <c r="BA187" s="609"/>
      <c r="BB187" s="356"/>
      <c r="BC187" s="315"/>
      <c r="BD187" s="315"/>
      <c r="BE187" s="315"/>
      <c r="BF187" s="316"/>
    </row>
    <row r="188" spans="2:58" ht="20.25" customHeight="1" x14ac:dyDescent="0.4">
      <c r="B188" s="545"/>
      <c r="C188" s="406"/>
      <c r="D188" s="407"/>
      <c r="E188" s="408"/>
      <c r="F188" s="94"/>
      <c r="G188" s="308"/>
      <c r="H188" s="313"/>
      <c r="I188" s="311"/>
      <c r="J188" s="311"/>
      <c r="K188" s="312"/>
      <c r="L188" s="317"/>
      <c r="M188" s="318"/>
      <c r="N188" s="318"/>
      <c r="O188" s="319"/>
      <c r="P188" s="530" t="s">
        <v>15</v>
      </c>
      <c r="Q188" s="531"/>
      <c r="R188" s="532"/>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533">
        <f>IF($BB$3="４週",SUM(S188:AT188),IF($BB$3="暦月",SUM(S188:AW188),""))</f>
        <v>0</v>
      </c>
      <c r="AY188" s="534"/>
      <c r="AZ188" s="535">
        <f>IF($BB$3="４週",AX188/4,IF($BB$3="暦月",'通所介護（100名）'!AX188/('通所介護（100名）'!$BB$8/7),""))</f>
        <v>0</v>
      </c>
      <c r="BA188" s="536"/>
      <c r="BB188" s="357"/>
      <c r="BC188" s="318"/>
      <c r="BD188" s="318"/>
      <c r="BE188" s="318"/>
      <c r="BF188" s="319"/>
    </row>
    <row r="189" spans="2:58" ht="20.25" customHeight="1" x14ac:dyDescent="0.4">
      <c r="B189" s="545"/>
      <c r="C189" s="409"/>
      <c r="D189" s="410"/>
      <c r="E189" s="411"/>
      <c r="F189" s="122">
        <f>C187</f>
        <v>0</v>
      </c>
      <c r="G189" s="309"/>
      <c r="H189" s="313"/>
      <c r="I189" s="311"/>
      <c r="J189" s="311"/>
      <c r="K189" s="312"/>
      <c r="L189" s="320"/>
      <c r="M189" s="321"/>
      <c r="N189" s="321"/>
      <c r="O189" s="322"/>
      <c r="P189" s="537" t="s">
        <v>50</v>
      </c>
      <c r="Q189" s="538"/>
      <c r="R189" s="53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540">
        <f>IF($BB$3="４週",SUM(S189:AT189),IF($BB$3="暦月",SUM(S189:AW189),""))</f>
        <v>0</v>
      </c>
      <c r="AY189" s="541"/>
      <c r="AZ189" s="542">
        <f>IF($BB$3="４週",AX189/4,IF($BB$3="暦月",'通所介護（100名）'!AX189/('通所介護（100名）'!$BB$8/7),""))</f>
        <v>0</v>
      </c>
      <c r="BA189" s="543"/>
      <c r="BB189" s="417"/>
      <c r="BC189" s="321"/>
      <c r="BD189" s="321"/>
      <c r="BE189" s="321"/>
      <c r="BF189" s="322"/>
    </row>
    <row r="190" spans="2:58" ht="20.25" customHeight="1" x14ac:dyDescent="0.4">
      <c r="B190" s="545">
        <f>B187+1</f>
        <v>57</v>
      </c>
      <c r="C190" s="403"/>
      <c r="D190" s="404"/>
      <c r="E190" s="405"/>
      <c r="F190" s="120"/>
      <c r="G190" s="307"/>
      <c r="H190" s="310"/>
      <c r="I190" s="311"/>
      <c r="J190" s="311"/>
      <c r="K190" s="312"/>
      <c r="L190" s="314"/>
      <c r="M190" s="315"/>
      <c r="N190" s="315"/>
      <c r="O190" s="316"/>
      <c r="P190" s="610" t="s">
        <v>49</v>
      </c>
      <c r="Q190" s="611"/>
      <c r="R190" s="612"/>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606"/>
      <c r="AY190" s="607"/>
      <c r="AZ190" s="608"/>
      <c r="BA190" s="609"/>
      <c r="BB190" s="356"/>
      <c r="BC190" s="315"/>
      <c r="BD190" s="315"/>
      <c r="BE190" s="315"/>
      <c r="BF190" s="316"/>
    </row>
    <row r="191" spans="2:58" ht="20.25" customHeight="1" x14ac:dyDescent="0.4">
      <c r="B191" s="545"/>
      <c r="C191" s="406"/>
      <c r="D191" s="407"/>
      <c r="E191" s="408"/>
      <c r="F191" s="94"/>
      <c r="G191" s="308"/>
      <c r="H191" s="313"/>
      <c r="I191" s="311"/>
      <c r="J191" s="311"/>
      <c r="K191" s="312"/>
      <c r="L191" s="317"/>
      <c r="M191" s="318"/>
      <c r="N191" s="318"/>
      <c r="O191" s="319"/>
      <c r="P191" s="530" t="s">
        <v>15</v>
      </c>
      <c r="Q191" s="531"/>
      <c r="R191" s="532"/>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533">
        <f>IF($BB$3="４週",SUM(S191:AT191),IF($BB$3="暦月",SUM(S191:AW191),""))</f>
        <v>0</v>
      </c>
      <c r="AY191" s="534"/>
      <c r="AZ191" s="535">
        <f>IF($BB$3="４週",AX191/4,IF($BB$3="暦月",'通所介護（100名）'!AX191/('通所介護（100名）'!$BB$8/7),""))</f>
        <v>0</v>
      </c>
      <c r="BA191" s="536"/>
      <c r="BB191" s="357"/>
      <c r="BC191" s="318"/>
      <c r="BD191" s="318"/>
      <c r="BE191" s="318"/>
      <c r="BF191" s="319"/>
    </row>
    <row r="192" spans="2:58" ht="20.25" customHeight="1" x14ac:dyDescent="0.4">
      <c r="B192" s="545"/>
      <c r="C192" s="409"/>
      <c r="D192" s="410"/>
      <c r="E192" s="411"/>
      <c r="F192" s="122">
        <f>C190</f>
        <v>0</v>
      </c>
      <c r="G192" s="309"/>
      <c r="H192" s="313"/>
      <c r="I192" s="311"/>
      <c r="J192" s="311"/>
      <c r="K192" s="312"/>
      <c r="L192" s="320"/>
      <c r="M192" s="321"/>
      <c r="N192" s="321"/>
      <c r="O192" s="322"/>
      <c r="P192" s="537" t="s">
        <v>50</v>
      </c>
      <c r="Q192" s="538"/>
      <c r="R192" s="53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540">
        <f>IF($BB$3="４週",SUM(S192:AT192),IF($BB$3="暦月",SUM(S192:AW192),""))</f>
        <v>0</v>
      </c>
      <c r="AY192" s="541"/>
      <c r="AZ192" s="542">
        <f>IF($BB$3="４週",AX192/4,IF($BB$3="暦月",'通所介護（100名）'!AX192/('通所介護（100名）'!$BB$8/7),""))</f>
        <v>0</v>
      </c>
      <c r="BA192" s="543"/>
      <c r="BB192" s="417"/>
      <c r="BC192" s="321"/>
      <c r="BD192" s="321"/>
      <c r="BE192" s="321"/>
      <c r="BF192" s="322"/>
    </row>
    <row r="193" spans="2:58" ht="20.25" customHeight="1" x14ac:dyDescent="0.4">
      <c r="B193" s="545">
        <f>B190+1</f>
        <v>58</v>
      </c>
      <c r="C193" s="403"/>
      <c r="D193" s="404"/>
      <c r="E193" s="405"/>
      <c r="F193" s="120"/>
      <c r="G193" s="307"/>
      <c r="H193" s="310"/>
      <c r="I193" s="311"/>
      <c r="J193" s="311"/>
      <c r="K193" s="312"/>
      <c r="L193" s="314"/>
      <c r="M193" s="315"/>
      <c r="N193" s="315"/>
      <c r="O193" s="316"/>
      <c r="P193" s="610" t="s">
        <v>49</v>
      </c>
      <c r="Q193" s="611"/>
      <c r="R193" s="612"/>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606"/>
      <c r="AY193" s="607"/>
      <c r="AZ193" s="608"/>
      <c r="BA193" s="609"/>
      <c r="BB193" s="356"/>
      <c r="BC193" s="315"/>
      <c r="BD193" s="315"/>
      <c r="BE193" s="315"/>
      <c r="BF193" s="316"/>
    </row>
    <row r="194" spans="2:58" ht="20.25" customHeight="1" x14ac:dyDescent="0.4">
      <c r="B194" s="545"/>
      <c r="C194" s="406"/>
      <c r="D194" s="407"/>
      <c r="E194" s="408"/>
      <c r="F194" s="94"/>
      <c r="G194" s="308"/>
      <c r="H194" s="313"/>
      <c r="I194" s="311"/>
      <c r="J194" s="311"/>
      <c r="K194" s="312"/>
      <c r="L194" s="317"/>
      <c r="M194" s="318"/>
      <c r="N194" s="318"/>
      <c r="O194" s="319"/>
      <c r="P194" s="530" t="s">
        <v>15</v>
      </c>
      <c r="Q194" s="531"/>
      <c r="R194" s="532"/>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533">
        <f>IF($BB$3="４週",SUM(S194:AT194),IF($BB$3="暦月",SUM(S194:AW194),""))</f>
        <v>0</v>
      </c>
      <c r="AY194" s="534"/>
      <c r="AZ194" s="535">
        <f>IF($BB$3="４週",AX194/4,IF($BB$3="暦月",'通所介護（100名）'!AX194/('通所介護（100名）'!$BB$8/7),""))</f>
        <v>0</v>
      </c>
      <c r="BA194" s="536"/>
      <c r="BB194" s="357"/>
      <c r="BC194" s="318"/>
      <c r="BD194" s="318"/>
      <c r="BE194" s="318"/>
      <c r="BF194" s="319"/>
    </row>
    <row r="195" spans="2:58" ht="20.25" customHeight="1" x14ac:dyDescent="0.4">
      <c r="B195" s="545"/>
      <c r="C195" s="409"/>
      <c r="D195" s="410"/>
      <c r="E195" s="411"/>
      <c r="F195" s="122">
        <f>C193</f>
        <v>0</v>
      </c>
      <c r="G195" s="309"/>
      <c r="H195" s="313"/>
      <c r="I195" s="311"/>
      <c r="J195" s="311"/>
      <c r="K195" s="312"/>
      <c r="L195" s="320"/>
      <c r="M195" s="321"/>
      <c r="N195" s="321"/>
      <c r="O195" s="322"/>
      <c r="P195" s="537" t="s">
        <v>50</v>
      </c>
      <c r="Q195" s="538"/>
      <c r="R195" s="53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540">
        <f>IF($BB$3="４週",SUM(S195:AT195),IF($BB$3="暦月",SUM(S195:AW195),""))</f>
        <v>0</v>
      </c>
      <c r="AY195" s="541"/>
      <c r="AZ195" s="542">
        <f>IF($BB$3="４週",AX195/4,IF($BB$3="暦月",'通所介護（100名）'!AX195/('通所介護（100名）'!$BB$8/7),""))</f>
        <v>0</v>
      </c>
      <c r="BA195" s="543"/>
      <c r="BB195" s="417"/>
      <c r="BC195" s="321"/>
      <c r="BD195" s="321"/>
      <c r="BE195" s="321"/>
      <c r="BF195" s="322"/>
    </row>
    <row r="196" spans="2:58" ht="20.25" customHeight="1" x14ac:dyDescent="0.4">
      <c r="B196" s="545">
        <f>B193+1</f>
        <v>59</v>
      </c>
      <c r="C196" s="403"/>
      <c r="D196" s="404"/>
      <c r="E196" s="405"/>
      <c r="F196" s="120"/>
      <c r="G196" s="307"/>
      <c r="H196" s="310"/>
      <c r="I196" s="311"/>
      <c r="J196" s="311"/>
      <c r="K196" s="312"/>
      <c r="L196" s="314"/>
      <c r="M196" s="315"/>
      <c r="N196" s="315"/>
      <c r="O196" s="316"/>
      <c r="P196" s="610" t="s">
        <v>49</v>
      </c>
      <c r="Q196" s="611"/>
      <c r="R196" s="612"/>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606"/>
      <c r="AY196" s="607"/>
      <c r="AZ196" s="608"/>
      <c r="BA196" s="609"/>
      <c r="BB196" s="356"/>
      <c r="BC196" s="315"/>
      <c r="BD196" s="315"/>
      <c r="BE196" s="315"/>
      <c r="BF196" s="316"/>
    </row>
    <row r="197" spans="2:58" ht="20.25" customHeight="1" x14ac:dyDescent="0.4">
      <c r="B197" s="545"/>
      <c r="C197" s="406"/>
      <c r="D197" s="407"/>
      <c r="E197" s="408"/>
      <c r="F197" s="94"/>
      <c r="G197" s="308"/>
      <c r="H197" s="313"/>
      <c r="I197" s="311"/>
      <c r="J197" s="311"/>
      <c r="K197" s="312"/>
      <c r="L197" s="317"/>
      <c r="M197" s="318"/>
      <c r="N197" s="318"/>
      <c r="O197" s="319"/>
      <c r="P197" s="530" t="s">
        <v>15</v>
      </c>
      <c r="Q197" s="531"/>
      <c r="R197" s="532"/>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533">
        <f>IF($BB$3="４週",SUM(S197:AT197),IF($BB$3="暦月",SUM(S197:AW197),""))</f>
        <v>0</v>
      </c>
      <c r="AY197" s="534"/>
      <c r="AZ197" s="535">
        <f>IF($BB$3="４週",AX197/4,IF($BB$3="暦月",'通所介護（100名）'!AX197/('通所介護（100名）'!$BB$8/7),""))</f>
        <v>0</v>
      </c>
      <c r="BA197" s="536"/>
      <c r="BB197" s="357"/>
      <c r="BC197" s="318"/>
      <c r="BD197" s="318"/>
      <c r="BE197" s="318"/>
      <c r="BF197" s="319"/>
    </row>
    <row r="198" spans="2:58" ht="20.25" customHeight="1" x14ac:dyDescent="0.4">
      <c r="B198" s="545"/>
      <c r="C198" s="409"/>
      <c r="D198" s="410"/>
      <c r="E198" s="411"/>
      <c r="F198" s="122">
        <f>C196</f>
        <v>0</v>
      </c>
      <c r="G198" s="309"/>
      <c r="H198" s="313"/>
      <c r="I198" s="311"/>
      <c r="J198" s="311"/>
      <c r="K198" s="312"/>
      <c r="L198" s="320"/>
      <c r="M198" s="321"/>
      <c r="N198" s="321"/>
      <c r="O198" s="322"/>
      <c r="P198" s="537" t="s">
        <v>50</v>
      </c>
      <c r="Q198" s="538"/>
      <c r="R198" s="53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540">
        <f>IF($BB$3="４週",SUM(S198:AT198),IF($BB$3="暦月",SUM(S198:AW198),""))</f>
        <v>0</v>
      </c>
      <c r="AY198" s="541"/>
      <c r="AZ198" s="542">
        <f>IF($BB$3="４週",AX198/4,IF($BB$3="暦月",'通所介護（100名）'!AX198/('通所介護（100名）'!$BB$8/7),""))</f>
        <v>0</v>
      </c>
      <c r="BA198" s="543"/>
      <c r="BB198" s="417"/>
      <c r="BC198" s="321"/>
      <c r="BD198" s="321"/>
      <c r="BE198" s="321"/>
      <c r="BF198" s="322"/>
    </row>
    <row r="199" spans="2:58" ht="20.25" customHeight="1" x14ac:dyDescent="0.4">
      <c r="B199" s="545">
        <f>B196+1</f>
        <v>60</v>
      </c>
      <c r="C199" s="403"/>
      <c r="D199" s="404"/>
      <c r="E199" s="405"/>
      <c r="F199" s="120"/>
      <c r="G199" s="307"/>
      <c r="H199" s="310"/>
      <c r="I199" s="311"/>
      <c r="J199" s="311"/>
      <c r="K199" s="312"/>
      <c r="L199" s="314"/>
      <c r="M199" s="315"/>
      <c r="N199" s="315"/>
      <c r="O199" s="316"/>
      <c r="P199" s="610" t="s">
        <v>49</v>
      </c>
      <c r="Q199" s="611"/>
      <c r="R199" s="612"/>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606"/>
      <c r="AY199" s="607"/>
      <c r="AZ199" s="608"/>
      <c r="BA199" s="609"/>
      <c r="BB199" s="356"/>
      <c r="BC199" s="315"/>
      <c r="BD199" s="315"/>
      <c r="BE199" s="315"/>
      <c r="BF199" s="316"/>
    </row>
    <row r="200" spans="2:58" ht="20.25" customHeight="1" x14ac:dyDescent="0.4">
      <c r="B200" s="545"/>
      <c r="C200" s="406"/>
      <c r="D200" s="407"/>
      <c r="E200" s="408"/>
      <c r="F200" s="94"/>
      <c r="G200" s="308"/>
      <c r="H200" s="313"/>
      <c r="I200" s="311"/>
      <c r="J200" s="311"/>
      <c r="K200" s="312"/>
      <c r="L200" s="317"/>
      <c r="M200" s="318"/>
      <c r="N200" s="318"/>
      <c r="O200" s="319"/>
      <c r="P200" s="530" t="s">
        <v>15</v>
      </c>
      <c r="Q200" s="531"/>
      <c r="R200" s="532"/>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533">
        <f>IF($BB$3="４週",SUM(S200:AT200),IF($BB$3="暦月",SUM(S200:AW200),""))</f>
        <v>0</v>
      </c>
      <c r="AY200" s="534"/>
      <c r="AZ200" s="535">
        <f>IF($BB$3="４週",AX200/4,IF($BB$3="暦月",'通所介護（100名）'!AX200/('通所介護（100名）'!$BB$8/7),""))</f>
        <v>0</v>
      </c>
      <c r="BA200" s="536"/>
      <c r="BB200" s="357"/>
      <c r="BC200" s="318"/>
      <c r="BD200" s="318"/>
      <c r="BE200" s="318"/>
      <c r="BF200" s="319"/>
    </row>
    <row r="201" spans="2:58" ht="20.25" customHeight="1" x14ac:dyDescent="0.4">
      <c r="B201" s="545"/>
      <c r="C201" s="409"/>
      <c r="D201" s="410"/>
      <c r="E201" s="411"/>
      <c r="F201" s="122">
        <f>C199</f>
        <v>0</v>
      </c>
      <c r="G201" s="309"/>
      <c r="H201" s="313"/>
      <c r="I201" s="311"/>
      <c r="J201" s="311"/>
      <c r="K201" s="312"/>
      <c r="L201" s="320"/>
      <c r="M201" s="321"/>
      <c r="N201" s="321"/>
      <c r="O201" s="322"/>
      <c r="P201" s="537" t="s">
        <v>50</v>
      </c>
      <c r="Q201" s="538"/>
      <c r="R201" s="53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540">
        <f>IF($BB$3="４週",SUM(S201:AT201),IF($BB$3="暦月",SUM(S201:AW201),""))</f>
        <v>0</v>
      </c>
      <c r="AY201" s="541"/>
      <c r="AZ201" s="542">
        <f>IF($BB$3="４週",AX201/4,IF($BB$3="暦月",'通所介護（100名）'!AX201/('通所介護（100名）'!$BB$8/7),""))</f>
        <v>0</v>
      </c>
      <c r="BA201" s="543"/>
      <c r="BB201" s="417"/>
      <c r="BC201" s="321"/>
      <c r="BD201" s="321"/>
      <c r="BE201" s="321"/>
      <c r="BF201" s="322"/>
    </row>
    <row r="202" spans="2:58" ht="20.25" customHeight="1" x14ac:dyDescent="0.4">
      <c r="B202" s="545">
        <f>B199+1</f>
        <v>61</v>
      </c>
      <c r="C202" s="403"/>
      <c r="D202" s="404"/>
      <c r="E202" s="405"/>
      <c r="F202" s="120"/>
      <c r="G202" s="307"/>
      <c r="H202" s="310"/>
      <c r="I202" s="311"/>
      <c r="J202" s="311"/>
      <c r="K202" s="312"/>
      <c r="L202" s="314"/>
      <c r="M202" s="315"/>
      <c r="N202" s="315"/>
      <c r="O202" s="316"/>
      <c r="P202" s="610" t="s">
        <v>49</v>
      </c>
      <c r="Q202" s="611"/>
      <c r="R202" s="612"/>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606"/>
      <c r="AY202" s="607"/>
      <c r="AZ202" s="608"/>
      <c r="BA202" s="609"/>
      <c r="BB202" s="356"/>
      <c r="BC202" s="315"/>
      <c r="BD202" s="315"/>
      <c r="BE202" s="315"/>
      <c r="BF202" s="316"/>
    </row>
    <row r="203" spans="2:58" ht="20.25" customHeight="1" x14ac:dyDescent="0.4">
      <c r="B203" s="545"/>
      <c r="C203" s="406"/>
      <c r="D203" s="407"/>
      <c r="E203" s="408"/>
      <c r="F203" s="94"/>
      <c r="G203" s="308"/>
      <c r="H203" s="313"/>
      <c r="I203" s="311"/>
      <c r="J203" s="311"/>
      <c r="K203" s="312"/>
      <c r="L203" s="317"/>
      <c r="M203" s="318"/>
      <c r="N203" s="318"/>
      <c r="O203" s="319"/>
      <c r="P203" s="530" t="s">
        <v>15</v>
      </c>
      <c r="Q203" s="531"/>
      <c r="R203" s="532"/>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533">
        <f>IF($BB$3="４週",SUM(S203:AT203),IF($BB$3="暦月",SUM(S203:AW203),""))</f>
        <v>0</v>
      </c>
      <c r="AY203" s="534"/>
      <c r="AZ203" s="535">
        <f>IF($BB$3="４週",AX203/4,IF($BB$3="暦月",'通所介護（100名）'!AX203/('通所介護（100名）'!$BB$8/7),""))</f>
        <v>0</v>
      </c>
      <c r="BA203" s="536"/>
      <c r="BB203" s="357"/>
      <c r="BC203" s="318"/>
      <c r="BD203" s="318"/>
      <c r="BE203" s="318"/>
      <c r="BF203" s="319"/>
    </row>
    <row r="204" spans="2:58" ht="20.25" customHeight="1" x14ac:dyDescent="0.4">
      <c r="B204" s="545"/>
      <c r="C204" s="409"/>
      <c r="D204" s="410"/>
      <c r="E204" s="411"/>
      <c r="F204" s="122">
        <f>C202</f>
        <v>0</v>
      </c>
      <c r="G204" s="309"/>
      <c r="H204" s="313"/>
      <c r="I204" s="311"/>
      <c r="J204" s="311"/>
      <c r="K204" s="312"/>
      <c r="L204" s="320"/>
      <c r="M204" s="321"/>
      <c r="N204" s="321"/>
      <c r="O204" s="322"/>
      <c r="P204" s="537" t="s">
        <v>50</v>
      </c>
      <c r="Q204" s="538"/>
      <c r="R204" s="53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540">
        <f>IF($BB$3="４週",SUM(S204:AT204),IF($BB$3="暦月",SUM(S204:AW204),""))</f>
        <v>0</v>
      </c>
      <c r="AY204" s="541"/>
      <c r="AZ204" s="542">
        <f>IF($BB$3="４週",AX204/4,IF($BB$3="暦月",'通所介護（100名）'!AX204/('通所介護（100名）'!$BB$8/7),""))</f>
        <v>0</v>
      </c>
      <c r="BA204" s="543"/>
      <c r="BB204" s="417"/>
      <c r="BC204" s="321"/>
      <c r="BD204" s="321"/>
      <c r="BE204" s="321"/>
      <c r="BF204" s="322"/>
    </row>
    <row r="205" spans="2:58" ht="20.25" customHeight="1" x14ac:dyDescent="0.4">
      <c r="B205" s="545">
        <f>B202+1</f>
        <v>62</v>
      </c>
      <c r="C205" s="403"/>
      <c r="D205" s="404"/>
      <c r="E205" s="405"/>
      <c r="F205" s="120"/>
      <c r="G205" s="307"/>
      <c r="H205" s="310"/>
      <c r="I205" s="311"/>
      <c r="J205" s="311"/>
      <c r="K205" s="312"/>
      <c r="L205" s="314"/>
      <c r="M205" s="315"/>
      <c r="N205" s="315"/>
      <c r="O205" s="316"/>
      <c r="P205" s="610" t="s">
        <v>49</v>
      </c>
      <c r="Q205" s="611"/>
      <c r="R205" s="612"/>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606"/>
      <c r="AY205" s="607"/>
      <c r="AZ205" s="608"/>
      <c r="BA205" s="609"/>
      <c r="BB205" s="356"/>
      <c r="BC205" s="315"/>
      <c r="BD205" s="315"/>
      <c r="BE205" s="315"/>
      <c r="BF205" s="316"/>
    </row>
    <row r="206" spans="2:58" ht="20.25" customHeight="1" x14ac:dyDescent="0.4">
      <c r="B206" s="545"/>
      <c r="C206" s="406"/>
      <c r="D206" s="407"/>
      <c r="E206" s="408"/>
      <c r="F206" s="94"/>
      <c r="G206" s="308"/>
      <c r="H206" s="313"/>
      <c r="I206" s="311"/>
      <c r="J206" s="311"/>
      <c r="K206" s="312"/>
      <c r="L206" s="317"/>
      <c r="M206" s="318"/>
      <c r="N206" s="318"/>
      <c r="O206" s="319"/>
      <c r="P206" s="530" t="s">
        <v>15</v>
      </c>
      <c r="Q206" s="531"/>
      <c r="R206" s="532"/>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533">
        <f>IF($BB$3="４週",SUM(S206:AT206),IF($BB$3="暦月",SUM(S206:AW206),""))</f>
        <v>0</v>
      </c>
      <c r="AY206" s="534"/>
      <c r="AZ206" s="535">
        <f>IF($BB$3="４週",AX206/4,IF($BB$3="暦月",'通所介護（100名）'!AX206/('通所介護（100名）'!$BB$8/7),""))</f>
        <v>0</v>
      </c>
      <c r="BA206" s="536"/>
      <c r="BB206" s="357"/>
      <c r="BC206" s="318"/>
      <c r="BD206" s="318"/>
      <c r="BE206" s="318"/>
      <c r="BF206" s="319"/>
    </row>
    <row r="207" spans="2:58" ht="20.25" customHeight="1" x14ac:dyDescent="0.4">
      <c r="B207" s="545"/>
      <c r="C207" s="409"/>
      <c r="D207" s="410"/>
      <c r="E207" s="411"/>
      <c r="F207" s="122">
        <f>C205</f>
        <v>0</v>
      </c>
      <c r="G207" s="309"/>
      <c r="H207" s="313"/>
      <c r="I207" s="311"/>
      <c r="J207" s="311"/>
      <c r="K207" s="312"/>
      <c r="L207" s="320"/>
      <c r="M207" s="321"/>
      <c r="N207" s="321"/>
      <c r="O207" s="322"/>
      <c r="P207" s="537" t="s">
        <v>50</v>
      </c>
      <c r="Q207" s="538"/>
      <c r="R207" s="53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540">
        <f>IF($BB$3="４週",SUM(S207:AT207),IF($BB$3="暦月",SUM(S207:AW207),""))</f>
        <v>0</v>
      </c>
      <c r="AY207" s="541"/>
      <c r="AZ207" s="542">
        <f>IF($BB$3="４週",AX207/4,IF($BB$3="暦月",'通所介護（100名）'!AX207/('通所介護（100名）'!$BB$8/7),""))</f>
        <v>0</v>
      </c>
      <c r="BA207" s="543"/>
      <c r="BB207" s="417"/>
      <c r="BC207" s="321"/>
      <c r="BD207" s="321"/>
      <c r="BE207" s="321"/>
      <c r="BF207" s="322"/>
    </row>
    <row r="208" spans="2:58" ht="20.25" customHeight="1" x14ac:dyDescent="0.4">
      <c r="B208" s="545">
        <f>B205+1</f>
        <v>63</v>
      </c>
      <c r="C208" s="403"/>
      <c r="D208" s="404"/>
      <c r="E208" s="405"/>
      <c r="F208" s="120"/>
      <c r="G208" s="307"/>
      <c r="H208" s="310"/>
      <c r="I208" s="311"/>
      <c r="J208" s="311"/>
      <c r="K208" s="312"/>
      <c r="L208" s="314"/>
      <c r="M208" s="315"/>
      <c r="N208" s="315"/>
      <c r="O208" s="316"/>
      <c r="P208" s="610" t="s">
        <v>49</v>
      </c>
      <c r="Q208" s="611"/>
      <c r="R208" s="612"/>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606"/>
      <c r="AY208" s="607"/>
      <c r="AZ208" s="608"/>
      <c r="BA208" s="609"/>
      <c r="BB208" s="356"/>
      <c r="BC208" s="315"/>
      <c r="BD208" s="315"/>
      <c r="BE208" s="315"/>
      <c r="BF208" s="316"/>
    </row>
    <row r="209" spans="2:58" ht="20.25" customHeight="1" x14ac:dyDescent="0.4">
      <c r="B209" s="545"/>
      <c r="C209" s="406"/>
      <c r="D209" s="407"/>
      <c r="E209" s="408"/>
      <c r="F209" s="94"/>
      <c r="G209" s="308"/>
      <c r="H209" s="313"/>
      <c r="I209" s="311"/>
      <c r="J209" s="311"/>
      <c r="K209" s="312"/>
      <c r="L209" s="317"/>
      <c r="M209" s="318"/>
      <c r="N209" s="318"/>
      <c r="O209" s="319"/>
      <c r="P209" s="530" t="s">
        <v>15</v>
      </c>
      <c r="Q209" s="531"/>
      <c r="R209" s="532"/>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533">
        <f>IF($BB$3="４週",SUM(S209:AT209),IF($BB$3="暦月",SUM(S209:AW209),""))</f>
        <v>0</v>
      </c>
      <c r="AY209" s="534"/>
      <c r="AZ209" s="535">
        <f>IF($BB$3="４週",AX209/4,IF($BB$3="暦月",'通所介護（100名）'!AX209/('通所介護（100名）'!$BB$8/7),""))</f>
        <v>0</v>
      </c>
      <c r="BA209" s="536"/>
      <c r="BB209" s="357"/>
      <c r="BC209" s="318"/>
      <c r="BD209" s="318"/>
      <c r="BE209" s="318"/>
      <c r="BF209" s="319"/>
    </row>
    <row r="210" spans="2:58" ht="20.25" customHeight="1" x14ac:dyDescent="0.4">
      <c r="B210" s="545"/>
      <c r="C210" s="409"/>
      <c r="D210" s="410"/>
      <c r="E210" s="411"/>
      <c r="F210" s="122">
        <f>C208</f>
        <v>0</v>
      </c>
      <c r="G210" s="309"/>
      <c r="H210" s="313"/>
      <c r="I210" s="311"/>
      <c r="J210" s="311"/>
      <c r="K210" s="312"/>
      <c r="L210" s="320"/>
      <c r="M210" s="321"/>
      <c r="N210" s="321"/>
      <c r="O210" s="322"/>
      <c r="P210" s="537" t="s">
        <v>50</v>
      </c>
      <c r="Q210" s="538"/>
      <c r="R210" s="53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540">
        <f>IF($BB$3="４週",SUM(S210:AT210),IF($BB$3="暦月",SUM(S210:AW210),""))</f>
        <v>0</v>
      </c>
      <c r="AY210" s="541"/>
      <c r="AZ210" s="542">
        <f>IF($BB$3="４週",AX210/4,IF($BB$3="暦月",'通所介護（100名）'!AX210/('通所介護（100名）'!$BB$8/7),""))</f>
        <v>0</v>
      </c>
      <c r="BA210" s="543"/>
      <c r="BB210" s="417"/>
      <c r="BC210" s="321"/>
      <c r="BD210" s="321"/>
      <c r="BE210" s="321"/>
      <c r="BF210" s="322"/>
    </row>
    <row r="211" spans="2:58" ht="20.25" customHeight="1" x14ac:dyDescent="0.4">
      <c r="B211" s="545">
        <f>B208+1</f>
        <v>64</v>
      </c>
      <c r="C211" s="403"/>
      <c r="D211" s="404"/>
      <c r="E211" s="405"/>
      <c r="F211" s="120"/>
      <c r="G211" s="307"/>
      <c r="H211" s="310"/>
      <c r="I211" s="311"/>
      <c r="J211" s="311"/>
      <c r="K211" s="312"/>
      <c r="L211" s="314"/>
      <c r="M211" s="315"/>
      <c r="N211" s="315"/>
      <c r="O211" s="316"/>
      <c r="P211" s="610" t="s">
        <v>49</v>
      </c>
      <c r="Q211" s="611"/>
      <c r="R211" s="612"/>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606"/>
      <c r="AY211" s="607"/>
      <c r="AZ211" s="608"/>
      <c r="BA211" s="609"/>
      <c r="BB211" s="356"/>
      <c r="BC211" s="315"/>
      <c r="BD211" s="315"/>
      <c r="BE211" s="315"/>
      <c r="BF211" s="316"/>
    </row>
    <row r="212" spans="2:58" ht="20.25" customHeight="1" x14ac:dyDescent="0.4">
      <c r="B212" s="545"/>
      <c r="C212" s="406"/>
      <c r="D212" s="407"/>
      <c r="E212" s="408"/>
      <c r="F212" s="94"/>
      <c r="G212" s="308"/>
      <c r="H212" s="313"/>
      <c r="I212" s="311"/>
      <c r="J212" s="311"/>
      <c r="K212" s="312"/>
      <c r="L212" s="317"/>
      <c r="M212" s="318"/>
      <c r="N212" s="318"/>
      <c r="O212" s="319"/>
      <c r="P212" s="530" t="s">
        <v>15</v>
      </c>
      <c r="Q212" s="531"/>
      <c r="R212" s="532"/>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533">
        <f>IF($BB$3="４週",SUM(S212:AT212),IF($BB$3="暦月",SUM(S212:AW212),""))</f>
        <v>0</v>
      </c>
      <c r="AY212" s="534"/>
      <c r="AZ212" s="535">
        <f>IF($BB$3="４週",AX212/4,IF($BB$3="暦月",'通所介護（100名）'!AX212/('通所介護（100名）'!$BB$8/7),""))</f>
        <v>0</v>
      </c>
      <c r="BA212" s="536"/>
      <c r="BB212" s="357"/>
      <c r="BC212" s="318"/>
      <c r="BD212" s="318"/>
      <c r="BE212" s="318"/>
      <c r="BF212" s="319"/>
    </row>
    <row r="213" spans="2:58" ht="20.25" customHeight="1" x14ac:dyDescent="0.4">
      <c r="B213" s="545"/>
      <c r="C213" s="409"/>
      <c r="D213" s="410"/>
      <c r="E213" s="411"/>
      <c r="F213" s="122">
        <f>C211</f>
        <v>0</v>
      </c>
      <c r="G213" s="309"/>
      <c r="H213" s="313"/>
      <c r="I213" s="311"/>
      <c r="J213" s="311"/>
      <c r="K213" s="312"/>
      <c r="L213" s="320"/>
      <c r="M213" s="321"/>
      <c r="N213" s="321"/>
      <c r="O213" s="322"/>
      <c r="P213" s="537" t="s">
        <v>50</v>
      </c>
      <c r="Q213" s="538"/>
      <c r="R213" s="53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540">
        <f>IF($BB$3="４週",SUM(S213:AT213),IF($BB$3="暦月",SUM(S213:AW213),""))</f>
        <v>0</v>
      </c>
      <c r="AY213" s="541"/>
      <c r="AZ213" s="542">
        <f>IF($BB$3="４週",AX213/4,IF($BB$3="暦月",'通所介護（100名）'!AX213/('通所介護（100名）'!$BB$8/7),""))</f>
        <v>0</v>
      </c>
      <c r="BA213" s="543"/>
      <c r="BB213" s="417"/>
      <c r="BC213" s="321"/>
      <c r="BD213" s="321"/>
      <c r="BE213" s="321"/>
      <c r="BF213" s="322"/>
    </row>
    <row r="214" spans="2:58" ht="20.25" customHeight="1" x14ac:dyDescent="0.4">
      <c r="B214" s="545">
        <f>B211+1</f>
        <v>65</v>
      </c>
      <c r="C214" s="403"/>
      <c r="D214" s="404"/>
      <c r="E214" s="405"/>
      <c r="F214" s="120"/>
      <c r="G214" s="307"/>
      <c r="H214" s="310"/>
      <c r="I214" s="311"/>
      <c r="J214" s="311"/>
      <c r="K214" s="312"/>
      <c r="L214" s="314"/>
      <c r="M214" s="315"/>
      <c r="N214" s="315"/>
      <c r="O214" s="316"/>
      <c r="P214" s="610" t="s">
        <v>49</v>
      </c>
      <c r="Q214" s="611"/>
      <c r="R214" s="612"/>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606"/>
      <c r="AY214" s="607"/>
      <c r="AZ214" s="608"/>
      <c r="BA214" s="609"/>
      <c r="BB214" s="356"/>
      <c r="BC214" s="315"/>
      <c r="BD214" s="315"/>
      <c r="BE214" s="315"/>
      <c r="BF214" s="316"/>
    </row>
    <row r="215" spans="2:58" ht="20.25" customHeight="1" x14ac:dyDescent="0.4">
      <c r="B215" s="545"/>
      <c r="C215" s="406"/>
      <c r="D215" s="407"/>
      <c r="E215" s="408"/>
      <c r="F215" s="94"/>
      <c r="G215" s="308"/>
      <c r="H215" s="313"/>
      <c r="I215" s="311"/>
      <c r="J215" s="311"/>
      <c r="K215" s="312"/>
      <c r="L215" s="317"/>
      <c r="M215" s="318"/>
      <c r="N215" s="318"/>
      <c r="O215" s="319"/>
      <c r="P215" s="530" t="s">
        <v>15</v>
      </c>
      <c r="Q215" s="531"/>
      <c r="R215" s="532"/>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533">
        <f>IF($BB$3="４週",SUM(S215:AT215),IF($BB$3="暦月",SUM(S215:AW215),""))</f>
        <v>0</v>
      </c>
      <c r="AY215" s="534"/>
      <c r="AZ215" s="535">
        <f>IF($BB$3="４週",AX215/4,IF($BB$3="暦月",'通所介護（100名）'!AX215/('通所介護（100名）'!$BB$8/7),""))</f>
        <v>0</v>
      </c>
      <c r="BA215" s="536"/>
      <c r="BB215" s="357"/>
      <c r="BC215" s="318"/>
      <c r="BD215" s="318"/>
      <c r="BE215" s="318"/>
      <c r="BF215" s="319"/>
    </row>
    <row r="216" spans="2:58" ht="20.25" customHeight="1" x14ac:dyDescent="0.4">
      <c r="B216" s="545"/>
      <c r="C216" s="409"/>
      <c r="D216" s="410"/>
      <c r="E216" s="411"/>
      <c r="F216" s="122">
        <f>C214</f>
        <v>0</v>
      </c>
      <c r="G216" s="309"/>
      <c r="H216" s="313"/>
      <c r="I216" s="311"/>
      <c r="J216" s="311"/>
      <c r="K216" s="312"/>
      <c r="L216" s="320"/>
      <c r="M216" s="321"/>
      <c r="N216" s="321"/>
      <c r="O216" s="322"/>
      <c r="P216" s="537" t="s">
        <v>50</v>
      </c>
      <c r="Q216" s="538"/>
      <c r="R216" s="53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540">
        <f>IF($BB$3="４週",SUM(S216:AT216),IF($BB$3="暦月",SUM(S216:AW216),""))</f>
        <v>0</v>
      </c>
      <c r="AY216" s="541"/>
      <c r="AZ216" s="542">
        <f>IF($BB$3="４週",AX216/4,IF($BB$3="暦月",'通所介護（100名）'!AX216/('通所介護（100名）'!$BB$8/7),""))</f>
        <v>0</v>
      </c>
      <c r="BA216" s="543"/>
      <c r="BB216" s="417"/>
      <c r="BC216" s="321"/>
      <c r="BD216" s="321"/>
      <c r="BE216" s="321"/>
      <c r="BF216" s="322"/>
    </row>
    <row r="217" spans="2:58" ht="20.25" customHeight="1" x14ac:dyDescent="0.4">
      <c r="B217" s="545">
        <f>B214+1</f>
        <v>66</v>
      </c>
      <c r="C217" s="403"/>
      <c r="D217" s="404"/>
      <c r="E217" s="405"/>
      <c r="F217" s="120"/>
      <c r="G217" s="307"/>
      <c r="H217" s="310"/>
      <c r="I217" s="311"/>
      <c r="J217" s="311"/>
      <c r="K217" s="312"/>
      <c r="L217" s="314"/>
      <c r="M217" s="315"/>
      <c r="N217" s="315"/>
      <c r="O217" s="316"/>
      <c r="P217" s="610" t="s">
        <v>49</v>
      </c>
      <c r="Q217" s="611"/>
      <c r="R217" s="612"/>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606"/>
      <c r="AY217" s="607"/>
      <c r="AZ217" s="608"/>
      <c r="BA217" s="609"/>
      <c r="BB217" s="356"/>
      <c r="BC217" s="315"/>
      <c r="BD217" s="315"/>
      <c r="BE217" s="315"/>
      <c r="BF217" s="316"/>
    </row>
    <row r="218" spans="2:58" ht="20.25" customHeight="1" x14ac:dyDescent="0.4">
      <c r="B218" s="545"/>
      <c r="C218" s="406"/>
      <c r="D218" s="407"/>
      <c r="E218" s="408"/>
      <c r="F218" s="94"/>
      <c r="G218" s="308"/>
      <c r="H218" s="313"/>
      <c r="I218" s="311"/>
      <c r="J218" s="311"/>
      <c r="K218" s="312"/>
      <c r="L218" s="317"/>
      <c r="M218" s="318"/>
      <c r="N218" s="318"/>
      <c r="O218" s="319"/>
      <c r="P218" s="530" t="s">
        <v>15</v>
      </c>
      <c r="Q218" s="531"/>
      <c r="R218" s="532"/>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533">
        <f>IF($BB$3="４週",SUM(S218:AT218),IF($BB$3="暦月",SUM(S218:AW218),""))</f>
        <v>0</v>
      </c>
      <c r="AY218" s="534"/>
      <c r="AZ218" s="535">
        <f>IF($BB$3="４週",AX218/4,IF($BB$3="暦月",'通所介護（100名）'!AX218/('通所介護（100名）'!$BB$8/7),""))</f>
        <v>0</v>
      </c>
      <c r="BA218" s="536"/>
      <c r="BB218" s="357"/>
      <c r="BC218" s="318"/>
      <c r="BD218" s="318"/>
      <c r="BE218" s="318"/>
      <c r="BF218" s="319"/>
    </row>
    <row r="219" spans="2:58" ht="20.25" customHeight="1" x14ac:dyDescent="0.4">
      <c r="B219" s="545"/>
      <c r="C219" s="409"/>
      <c r="D219" s="410"/>
      <c r="E219" s="411"/>
      <c r="F219" s="122">
        <f>C217</f>
        <v>0</v>
      </c>
      <c r="G219" s="309"/>
      <c r="H219" s="313"/>
      <c r="I219" s="311"/>
      <c r="J219" s="311"/>
      <c r="K219" s="312"/>
      <c r="L219" s="320"/>
      <c r="M219" s="321"/>
      <c r="N219" s="321"/>
      <c r="O219" s="322"/>
      <c r="P219" s="537" t="s">
        <v>50</v>
      </c>
      <c r="Q219" s="538"/>
      <c r="R219" s="53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540">
        <f>IF($BB$3="４週",SUM(S219:AT219),IF($BB$3="暦月",SUM(S219:AW219),""))</f>
        <v>0</v>
      </c>
      <c r="AY219" s="541"/>
      <c r="AZ219" s="542">
        <f>IF($BB$3="４週",AX219/4,IF($BB$3="暦月",'通所介護（100名）'!AX219/('通所介護（100名）'!$BB$8/7),""))</f>
        <v>0</v>
      </c>
      <c r="BA219" s="543"/>
      <c r="BB219" s="417"/>
      <c r="BC219" s="321"/>
      <c r="BD219" s="321"/>
      <c r="BE219" s="321"/>
      <c r="BF219" s="322"/>
    </row>
    <row r="220" spans="2:58" ht="20.25" customHeight="1" x14ac:dyDescent="0.4">
      <c r="B220" s="545">
        <f>B217+1</f>
        <v>67</v>
      </c>
      <c r="C220" s="403"/>
      <c r="D220" s="404"/>
      <c r="E220" s="405"/>
      <c r="F220" s="120"/>
      <c r="G220" s="307"/>
      <c r="H220" s="310"/>
      <c r="I220" s="311"/>
      <c r="J220" s="311"/>
      <c r="K220" s="312"/>
      <c r="L220" s="314"/>
      <c r="M220" s="315"/>
      <c r="N220" s="315"/>
      <c r="O220" s="316"/>
      <c r="P220" s="610" t="s">
        <v>49</v>
      </c>
      <c r="Q220" s="611"/>
      <c r="R220" s="612"/>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606"/>
      <c r="AY220" s="607"/>
      <c r="AZ220" s="608"/>
      <c r="BA220" s="609"/>
      <c r="BB220" s="356"/>
      <c r="BC220" s="315"/>
      <c r="BD220" s="315"/>
      <c r="BE220" s="315"/>
      <c r="BF220" s="316"/>
    </row>
    <row r="221" spans="2:58" ht="20.25" customHeight="1" x14ac:dyDescent="0.4">
      <c r="B221" s="545"/>
      <c r="C221" s="406"/>
      <c r="D221" s="407"/>
      <c r="E221" s="408"/>
      <c r="F221" s="94"/>
      <c r="G221" s="308"/>
      <c r="H221" s="313"/>
      <c r="I221" s="311"/>
      <c r="J221" s="311"/>
      <c r="K221" s="312"/>
      <c r="L221" s="317"/>
      <c r="M221" s="318"/>
      <c r="N221" s="318"/>
      <c r="O221" s="319"/>
      <c r="P221" s="530" t="s">
        <v>15</v>
      </c>
      <c r="Q221" s="531"/>
      <c r="R221" s="532"/>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533">
        <f>IF($BB$3="４週",SUM(S221:AT221),IF($BB$3="暦月",SUM(S221:AW221),""))</f>
        <v>0</v>
      </c>
      <c r="AY221" s="534"/>
      <c r="AZ221" s="535">
        <f>IF($BB$3="４週",AX221/4,IF($BB$3="暦月",'通所介護（100名）'!AX221/('通所介護（100名）'!$BB$8/7),""))</f>
        <v>0</v>
      </c>
      <c r="BA221" s="536"/>
      <c r="BB221" s="357"/>
      <c r="BC221" s="318"/>
      <c r="BD221" s="318"/>
      <c r="BE221" s="318"/>
      <c r="BF221" s="319"/>
    </row>
    <row r="222" spans="2:58" ht="20.25" customHeight="1" x14ac:dyDescent="0.4">
      <c r="B222" s="545"/>
      <c r="C222" s="409"/>
      <c r="D222" s="410"/>
      <c r="E222" s="411"/>
      <c r="F222" s="122">
        <f>C220</f>
        <v>0</v>
      </c>
      <c r="G222" s="309"/>
      <c r="H222" s="313"/>
      <c r="I222" s="311"/>
      <c r="J222" s="311"/>
      <c r="K222" s="312"/>
      <c r="L222" s="320"/>
      <c r="M222" s="321"/>
      <c r="N222" s="321"/>
      <c r="O222" s="322"/>
      <c r="P222" s="537" t="s">
        <v>50</v>
      </c>
      <c r="Q222" s="538"/>
      <c r="R222" s="53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540">
        <f>IF($BB$3="４週",SUM(S222:AT222),IF($BB$3="暦月",SUM(S222:AW222),""))</f>
        <v>0</v>
      </c>
      <c r="AY222" s="541"/>
      <c r="AZ222" s="542">
        <f>IF($BB$3="４週",AX222/4,IF($BB$3="暦月",'通所介護（100名）'!AX222/('通所介護（100名）'!$BB$8/7),""))</f>
        <v>0</v>
      </c>
      <c r="BA222" s="543"/>
      <c r="BB222" s="417"/>
      <c r="BC222" s="321"/>
      <c r="BD222" s="321"/>
      <c r="BE222" s="321"/>
      <c r="BF222" s="322"/>
    </row>
    <row r="223" spans="2:58" ht="20.25" customHeight="1" x14ac:dyDescent="0.4">
      <c r="B223" s="545">
        <f>B220+1</f>
        <v>68</v>
      </c>
      <c r="C223" s="403"/>
      <c r="D223" s="404"/>
      <c r="E223" s="405"/>
      <c r="F223" s="120"/>
      <c r="G223" s="307"/>
      <c r="H223" s="310"/>
      <c r="I223" s="311"/>
      <c r="J223" s="311"/>
      <c r="K223" s="312"/>
      <c r="L223" s="314"/>
      <c r="M223" s="315"/>
      <c r="N223" s="315"/>
      <c r="O223" s="316"/>
      <c r="P223" s="610" t="s">
        <v>49</v>
      </c>
      <c r="Q223" s="611"/>
      <c r="R223" s="612"/>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606"/>
      <c r="AY223" s="607"/>
      <c r="AZ223" s="608"/>
      <c r="BA223" s="609"/>
      <c r="BB223" s="356"/>
      <c r="BC223" s="315"/>
      <c r="BD223" s="315"/>
      <c r="BE223" s="315"/>
      <c r="BF223" s="316"/>
    </row>
    <row r="224" spans="2:58" ht="20.25" customHeight="1" x14ac:dyDescent="0.4">
      <c r="B224" s="545"/>
      <c r="C224" s="406"/>
      <c r="D224" s="407"/>
      <c r="E224" s="408"/>
      <c r="F224" s="94"/>
      <c r="G224" s="308"/>
      <c r="H224" s="313"/>
      <c r="I224" s="311"/>
      <c r="J224" s="311"/>
      <c r="K224" s="312"/>
      <c r="L224" s="317"/>
      <c r="M224" s="318"/>
      <c r="N224" s="318"/>
      <c r="O224" s="319"/>
      <c r="P224" s="530" t="s">
        <v>15</v>
      </c>
      <c r="Q224" s="531"/>
      <c r="R224" s="532"/>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533">
        <f>IF($BB$3="４週",SUM(S224:AT224),IF($BB$3="暦月",SUM(S224:AW224),""))</f>
        <v>0</v>
      </c>
      <c r="AY224" s="534"/>
      <c r="AZ224" s="535">
        <f>IF($BB$3="４週",AX224/4,IF($BB$3="暦月",'通所介護（100名）'!AX224/('通所介護（100名）'!$BB$8/7),""))</f>
        <v>0</v>
      </c>
      <c r="BA224" s="536"/>
      <c r="BB224" s="357"/>
      <c r="BC224" s="318"/>
      <c r="BD224" s="318"/>
      <c r="BE224" s="318"/>
      <c r="BF224" s="319"/>
    </row>
    <row r="225" spans="2:58" ht="20.25" customHeight="1" x14ac:dyDescent="0.4">
      <c r="B225" s="545"/>
      <c r="C225" s="409"/>
      <c r="D225" s="410"/>
      <c r="E225" s="411"/>
      <c r="F225" s="122">
        <f>C223</f>
        <v>0</v>
      </c>
      <c r="G225" s="309"/>
      <c r="H225" s="313"/>
      <c r="I225" s="311"/>
      <c r="J225" s="311"/>
      <c r="K225" s="312"/>
      <c r="L225" s="320"/>
      <c r="M225" s="321"/>
      <c r="N225" s="321"/>
      <c r="O225" s="322"/>
      <c r="P225" s="537" t="s">
        <v>50</v>
      </c>
      <c r="Q225" s="538"/>
      <c r="R225" s="53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540">
        <f>IF($BB$3="４週",SUM(S225:AT225),IF($BB$3="暦月",SUM(S225:AW225),""))</f>
        <v>0</v>
      </c>
      <c r="AY225" s="541"/>
      <c r="AZ225" s="542">
        <f>IF($BB$3="４週",AX225/4,IF($BB$3="暦月",'通所介護（100名）'!AX225/('通所介護（100名）'!$BB$8/7),""))</f>
        <v>0</v>
      </c>
      <c r="BA225" s="543"/>
      <c r="BB225" s="417"/>
      <c r="BC225" s="321"/>
      <c r="BD225" s="321"/>
      <c r="BE225" s="321"/>
      <c r="BF225" s="322"/>
    </row>
    <row r="226" spans="2:58" ht="20.25" customHeight="1" x14ac:dyDescent="0.4">
      <c r="B226" s="545">
        <f>B223+1</f>
        <v>69</v>
      </c>
      <c r="C226" s="403"/>
      <c r="D226" s="404"/>
      <c r="E226" s="405"/>
      <c r="F226" s="120"/>
      <c r="G226" s="307"/>
      <c r="H226" s="310"/>
      <c r="I226" s="311"/>
      <c r="J226" s="311"/>
      <c r="K226" s="312"/>
      <c r="L226" s="314"/>
      <c r="M226" s="315"/>
      <c r="N226" s="315"/>
      <c r="O226" s="316"/>
      <c r="P226" s="610" t="s">
        <v>49</v>
      </c>
      <c r="Q226" s="611"/>
      <c r="R226" s="612"/>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606"/>
      <c r="AY226" s="607"/>
      <c r="AZ226" s="608"/>
      <c r="BA226" s="609"/>
      <c r="BB226" s="356"/>
      <c r="BC226" s="315"/>
      <c r="BD226" s="315"/>
      <c r="BE226" s="315"/>
      <c r="BF226" s="316"/>
    </row>
    <row r="227" spans="2:58" ht="20.25" customHeight="1" x14ac:dyDescent="0.4">
      <c r="B227" s="545"/>
      <c r="C227" s="406"/>
      <c r="D227" s="407"/>
      <c r="E227" s="408"/>
      <c r="F227" s="94"/>
      <c r="G227" s="308"/>
      <c r="H227" s="313"/>
      <c r="I227" s="311"/>
      <c r="J227" s="311"/>
      <c r="K227" s="312"/>
      <c r="L227" s="317"/>
      <c r="M227" s="318"/>
      <c r="N227" s="318"/>
      <c r="O227" s="319"/>
      <c r="P227" s="530" t="s">
        <v>15</v>
      </c>
      <c r="Q227" s="531"/>
      <c r="R227" s="532"/>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533">
        <f>IF($BB$3="４週",SUM(S227:AT227),IF($BB$3="暦月",SUM(S227:AW227),""))</f>
        <v>0</v>
      </c>
      <c r="AY227" s="534"/>
      <c r="AZ227" s="535">
        <f>IF($BB$3="４週",AX227/4,IF($BB$3="暦月",'通所介護（100名）'!AX227/('通所介護（100名）'!$BB$8/7),""))</f>
        <v>0</v>
      </c>
      <c r="BA227" s="536"/>
      <c r="BB227" s="357"/>
      <c r="BC227" s="318"/>
      <c r="BD227" s="318"/>
      <c r="BE227" s="318"/>
      <c r="BF227" s="319"/>
    </row>
    <row r="228" spans="2:58" ht="20.25" customHeight="1" x14ac:dyDescent="0.4">
      <c r="B228" s="545"/>
      <c r="C228" s="409"/>
      <c r="D228" s="410"/>
      <c r="E228" s="411"/>
      <c r="F228" s="122">
        <f>C226</f>
        <v>0</v>
      </c>
      <c r="G228" s="309"/>
      <c r="H228" s="313"/>
      <c r="I228" s="311"/>
      <c r="J228" s="311"/>
      <c r="K228" s="312"/>
      <c r="L228" s="320"/>
      <c r="M228" s="321"/>
      <c r="N228" s="321"/>
      <c r="O228" s="322"/>
      <c r="P228" s="537" t="s">
        <v>50</v>
      </c>
      <c r="Q228" s="538"/>
      <c r="R228" s="53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540">
        <f>IF($BB$3="４週",SUM(S228:AT228),IF($BB$3="暦月",SUM(S228:AW228),""))</f>
        <v>0</v>
      </c>
      <c r="AY228" s="541"/>
      <c r="AZ228" s="542">
        <f>IF($BB$3="４週",AX228/4,IF($BB$3="暦月",'通所介護（100名）'!AX228/('通所介護（100名）'!$BB$8/7),""))</f>
        <v>0</v>
      </c>
      <c r="BA228" s="543"/>
      <c r="BB228" s="417"/>
      <c r="BC228" s="321"/>
      <c r="BD228" s="321"/>
      <c r="BE228" s="321"/>
      <c r="BF228" s="322"/>
    </row>
    <row r="229" spans="2:58" ht="20.25" customHeight="1" x14ac:dyDescent="0.4">
      <c r="B229" s="545">
        <f>B226+1</f>
        <v>70</v>
      </c>
      <c r="C229" s="403"/>
      <c r="D229" s="404"/>
      <c r="E229" s="405"/>
      <c r="F229" s="120"/>
      <c r="G229" s="307"/>
      <c r="H229" s="310"/>
      <c r="I229" s="311"/>
      <c r="J229" s="311"/>
      <c r="K229" s="312"/>
      <c r="L229" s="314"/>
      <c r="M229" s="315"/>
      <c r="N229" s="315"/>
      <c r="O229" s="316"/>
      <c r="P229" s="610" t="s">
        <v>49</v>
      </c>
      <c r="Q229" s="611"/>
      <c r="R229" s="612"/>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606"/>
      <c r="AY229" s="607"/>
      <c r="AZ229" s="608"/>
      <c r="BA229" s="609"/>
      <c r="BB229" s="356"/>
      <c r="BC229" s="315"/>
      <c r="BD229" s="315"/>
      <c r="BE229" s="315"/>
      <c r="BF229" s="316"/>
    </row>
    <row r="230" spans="2:58" ht="20.25" customHeight="1" x14ac:dyDescent="0.4">
      <c r="B230" s="545"/>
      <c r="C230" s="406"/>
      <c r="D230" s="407"/>
      <c r="E230" s="408"/>
      <c r="F230" s="94"/>
      <c r="G230" s="308"/>
      <c r="H230" s="313"/>
      <c r="I230" s="311"/>
      <c r="J230" s="311"/>
      <c r="K230" s="312"/>
      <c r="L230" s="317"/>
      <c r="M230" s="318"/>
      <c r="N230" s="318"/>
      <c r="O230" s="319"/>
      <c r="P230" s="530" t="s">
        <v>15</v>
      </c>
      <c r="Q230" s="531"/>
      <c r="R230" s="532"/>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533">
        <f>IF($BB$3="４週",SUM(S230:AT230),IF($BB$3="暦月",SUM(S230:AW230),""))</f>
        <v>0</v>
      </c>
      <c r="AY230" s="534"/>
      <c r="AZ230" s="535">
        <f>IF($BB$3="４週",AX230/4,IF($BB$3="暦月",'通所介護（100名）'!AX230/('通所介護（100名）'!$BB$8/7),""))</f>
        <v>0</v>
      </c>
      <c r="BA230" s="536"/>
      <c r="BB230" s="357"/>
      <c r="BC230" s="318"/>
      <c r="BD230" s="318"/>
      <c r="BE230" s="318"/>
      <c r="BF230" s="319"/>
    </row>
    <row r="231" spans="2:58" ht="20.25" customHeight="1" x14ac:dyDescent="0.4">
      <c r="B231" s="545"/>
      <c r="C231" s="409"/>
      <c r="D231" s="410"/>
      <c r="E231" s="411"/>
      <c r="F231" s="122">
        <f>C229</f>
        <v>0</v>
      </c>
      <c r="G231" s="309"/>
      <c r="H231" s="313"/>
      <c r="I231" s="311"/>
      <c r="J231" s="311"/>
      <c r="K231" s="312"/>
      <c r="L231" s="320"/>
      <c r="M231" s="321"/>
      <c r="N231" s="321"/>
      <c r="O231" s="322"/>
      <c r="P231" s="537" t="s">
        <v>50</v>
      </c>
      <c r="Q231" s="538"/>
      <c r="R231" s="53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540">
        <f>IF($BB$3="４週",SUM(S231:AT231),IF($BB$3="暦月",SUM(S231:AW231),""))</f>
        <v>0</v>
      </c>
      <c r="AY231" s="541"/>
      <c r="AZ231" s="542">
        <f>IF($BB$3="４週",AX231/4,IF($BB$3="暦月",'通所介護（100名）'!AX231/('通所介護（100名）'!$BB$8/7),""))</f>
        <v>0</v>
      </c>
      <c r="BA231" s="543"/>
      <c r="BB231" s="417"/>
      <c r="BC231" s="321"/>
      <c r="BD231" s="321"/>
      <c r="BE231" s="321"/>
      <c r="BF231" s="322"/>
    </row>
    <row r="232" spans="2:58" ht="20.25" customHeight="1" x14ac:dyDescent="0.4">
      <c r="B232" s="545">
        <f>B229+1</f>
        <v>71</v>
      </c>
      <c r="C232" s="403"/>
      <c r="D232" s="404"/>
      <c r="E232" s="405"/>
      <c r="F232" s="120"/>
      <c r="G232" s="307"/>
      <c r="H232" s="310"/>
      <c r="I232" s="311"/>
      <c r="J232" s="311"/>
      <c r="K232" s="312"/>
      <c r="L232" s="314"/>
      <c r="M232" s="315"/>
      <c r="N232" s="315"/>
      <c r="O232" s="316"/>
      <c r="P232" s="610" t="s">
        <v>49</v>
      </c>
      <c r="Q232" s="611"/>
      <c r="R232" s="612"/>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606"/>
      <c r="AY232" s="607"/>
      <c r="AZ232" s="608"/>
      <c r="BA232" s="609"/>
      <c r="BB232" s="356"/>
      <c r="BC232" s="315"/>
      <c r="BD232" s="315"/>
      <c r="BE232" s="315"/>
      <c r="BF232" s="316"/>
    </row>
    <row r="233" spans="2:58" ht="20.25" customHeight="1" x14ac:dyDescent="0.4">
      <c r="B233" s="545"/>
      <c r="C233" s="406"/>
      <c r="D233" s="407"/>
      <c r="E233" s="408"/>
      <c r="F233" s="94"/>
      <c r="G233" s="308"/>
      <c r="H233" s="313"/>
      <c r="I233" s="311"/>
      <c r="J233" s="311"/>
      <c r="K233" s="312"/>
      <c r="L233" s="317"/>
      <c r="M233" s="318"/>
      <c r="N233" s="318"/>
      <c r="O233" s="319"/>
      <c r="P233" s="530" t="s">
        <v>15</v>
      </c>
      <c r="Q233" s="531"/>
      <c r="R233" s="532"/>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533">
        <f>IF($BB$3="４週",SUM(S233:AT233),IF($BB$3="暦月",SUM(S233:AW233),""))</f>
        <v>0</v>
      </c>
      <c r="AY233" s="534"/>
      <c r="AZ233" s="535">
        <f>IF($BB$3="４週",AX233/4,IF($BB$3="暦月",'通所介護（100名）'!AX233/('通所介護（100名）'!$BB$8/7),""))</f>
        <v>0</v>
      </c>
      <c r="BA233" s="536"/>
      <c r="BB233" s="357"/>
      <c r="BC233" s="318"/>
      <c r="BD233" s="318"/>
      <c r="BE233" s="318"/>
      <c r="BF233" s="319"/>
    </row>
    <row r="234" spans="2:58" ht="20.25" customHeight="1" x14ac:dyDescent="0.4">
      <c r="B234" s="545"/>
      <c r="C234" s="409"/>
      <c r="D234" s="410"/>
      <c r="E234" s="411"/>
      <c r="F234" s="122">
        <f>C232</f>
        <v>0</v>
      </c>
      <c r="G234" s="309"/>
      <c r="H234" s="313"/>
      <c r="I234" s="311"/>
      <c r="J234" s="311"/>
      <c r="K234" s="312"/>
      <c r="L234" s="320"/>
      <c r="M234" s="321"/>
      <c r="N234" s="321"/>
      <c r="O234" s="322"/>
      <c r="P234" s="537" t="s">
        <v>50</v>
      </c>
      <c r="Q234" s="538"/>
      <c r="R234" s="53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540">
        <f>IF($BB$3="４週",SUM(S234:AT234),IF($BB$3="暦月",SUM(S234:AW234),""))</f>
        <v>0</v>
      </c>
      <c r="AY234" s="541"/>
      <c r="AZ234" s="542">
        <f>IF($BB$3="４週",AX234/4,IF($BB$3="暦月",'通所介護（100名）'!AX234/('通所介護（100名）'!$BB$8/7),""))</f>
        <v>0</v>
      </c>
      <c r="BA234" s="543"/>
      <c r="BB234" s="417"/>
      <c r="BC234" s="321"/>
      <c r="BD234" s="321"/>
      <c r="BE234" s="321"/>
      <c r="BF234" s="322"/>
    </row>
    <row r="235" spans="2:58" ht="20.25" customHeight="1" x14ac:dyDescent="0.4">
      <c r="B235" s="545">
        <f>B232+1</f>
        <v>72</v>
      </c>
      <c r="C235" s="403"/>
      <c r="D235" s="404"/>
      <c r="E235" s="405"/>
      <c r="F235" s="120"/>
      <c r="G235" s="307"/>
      <c r="H235" s="310"/>
      <c r="I235" s="311"/>
      <c r="J235" s="311"/>
      <c r="K235" s="312"/>
      <c r="L235" s="314"/>
      <c r="M235" s="315"/>
      <c r="N235" s="315"/>
      <c r="O235" s="316"/>
      <c r="P235" s="610" t="s">
        <v>49</v>
      </c>
      <c r="Q235" s="611"/>
      <c r="R235" s="612"/>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606"/>
      <c r="AY235" s="607"/>
      <c r="AZ235" s="608"/>
      <c r="BA235" s="609"/>
      <c r="BB235" s="356"/>
      <c r="BC235" s="315"/>
      <c r="BD235" s="315"/>
      <c r="BE235" s="315"/>
      <c r="BF235" s="316"/>
    </row>
    <row r="236" spans="2:58" ht="20.25" customHeight="1" x14ac:dyDescent="0.4">
      <c r="B236" s="545"/>
      <c r="C236" s="406"/>
      <c r="D236" s="407"/>
      <c r="E236" s="408"/>
      <c r="F236" s="94"/>
      <c r="G236" s="308"/>
      <c r="H236" s="313"/>
      <c r="I236" s="311"/>
      <c r="J236" s="311"/>
      <c r="K236" s="312"/>
      <c r="L236" s="317"/>
      <c r="M236" s="318"/>
      <c r="N236" s="318"/>
      <c r="O236" s="319"/>
      <c r="P236" s="530" t="s">
        <v>15</v>
      </c>
      <c r="Q236" s="531"/>
      <c r="R236" s="532"/>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533">
        <f>IF($BB$3="４週",SUM(S236:AT236),IF($BB$3="暦月",SUM(S236:AW236),""))</f>
        <v>0</v>
      </c>
      <c r="AY236" s="534"/>
      <c r="AZ236" s="535">
        <f>IF($BB$3="４週",AX236/4,IF($BB$3="暦月",'通所介護（100名）'!AX236/('通所介護（100名）'!$BB$8/7),""))</f>
        <v>0</v>
      </c>
      <c r="BA236" s="536"/>
      <c r="BB236" s="357"/>
      <c r="BC236" s="318"/>
      <c r="BD236" s="318"/>
      <c r="BE236" s="318"/>
      <c r="BF236" s="319"/>
    </row>
    <row r="237" spans="2:58" ht="20.25" customHeight="1" x14ac:dyDescent="0.4">
      <c r="B237" s="545"/>
      <c r="C237" s="409"/>
      <c r="D237" s="410"/>
      <c r="E237" s="411"/>
      <c r="F237" s="122">
        <f>C235</f>
        <v>0</v>
      </c>
      <c r="G237" s="309"/>
      <c r="H237" s="313"/>
      <c r="I237" s="311"/>
      <c r="J237" s="311"/>
      <c r="K237" s="312"/>
      <c r="L237" s="320"/>
      <c r="M237" s="321"/>
      <c r="N237" s="321"/>
      <c r="O237" s="322"/>
      <c r="P237" s="537" t="s">
        <v>50</v>
      </c>
      <c r="Q237" s="538"/>
      <c r="R237" s="53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540">
        <f>IF($BB$3="４週",SUM(S237:AT237),IF($BB$3="暦月",SUM(S237:AW237),""))</f>
        <v>0</v>
      </c>
      <c r="AY237" s="541"/>
      <c r="AZ237" s="542">
        <f>IF($BB$3="４週",AX237/4,IF($BB$3="暦月",'通所介護（100名）'!AX237/('通所介護（100名）'!$BB$8/7),""))</f>
        <v>0</v>
      </c>
      <c r="BA237" s="543"/>
      <c r="BB237" s="417"/>
      <c r="BC237" s="321"/>
      <c r="BD237" s="321"/>
      <c r="BE237" s="321"/>
      <c r="BF237" s="322"/>
    </row>
    <row r="238" spans="2:58" ht="20.25" customHeight="1" x14ac:dyDescent="0.4">
      <c r="B238" s="545">
        <f>B235+1</f>
        <v>73</v>
      </c>
      <c r="C238" s="403"/>
      <c r="D238" s="404"/>
      <c r="E238" s="405"/>
      <c r="F238" s="120"/>
      <c r="G238" s="307"/>
      <c r="H238" s="310"/>
      <c r="I238" s="311"/>
      <c r="J238" s="311"/>
      <c r="K238" s="312"/>
      <c r="L238" s="314"/>
      <c r="M238" s="315"/>
      <c r="N238" s="315"/>
      <c r="O238" s="316"/>
      <c r="P238" s="610" t="s">
        <v>49</v>
      </c>
      <c r="Q238" s="611"/>
      <c r="R238" s="612"/>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606"/>
      <c r="AY238" s="607"/>
      <c r="AZ238" s="608"/>
      <c r="BA238" s="609"/>
      <c r="BB238" s="356"/>
      <c r="BC238" s="315"/>
      <c r="BD238" s="315"/>
      <c r="BE238" s="315"/>
      <c r="BF238" s="316"/>
    </row>
    <row r="239" spans="2:58" ht="20.25" customHeight="1" x14ac:dyDescent="0.4">
      <c r="B239" s="545"/>
      <c r="C239" s="406"/>
      <c r="D239" s="407"/>
      <c r="E239" s="408"/>
      <c r="F239" s="94"/>
      <c r="G239" s="308"/>
      <c r="H239" s="313"/>
      <c r="I239" s="311"/>
      <c r="J239" s="311"/>
      <c r="K239" s="312"/>
      <c r="L239" s="317"/>
      <c r="M239" s="318"/>
      <c r="N239" s="318"/>
      <c r="O239" s="319"/>
      <c r="P239" s="530" t="s">
        <v>15</v>
      </c>
      <c r="Q239" s="531"/>
      <c r="R239" s="532"/>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533">
        <f>IF($BB$3="４週",SUM(S239:AT239),IF($BB$3="暦月",SUM(S239:AW239),""))</f>
        <v>0</v>
      </c>
      <c r="AY239" s="534"/>
      <c r="AZ239" s="535">
        <f>IF($BB$3="４週",AX239/4,IF($BB$3="暦月",'通所介護（100名）'!AX239/('通所介護（100名）'!$BB$8/7),""))</f>
        <v>0</v>
      </c>
      <c r="BA239" s="536"/>
      <c r="BB239" s="357"/>
      <c r="BC239" s="318"/>
      <c r="BD239" s="318"/>
      <c r="BE239" s="318"/>
      <c r="BF239" s="319"/>
    </row>
    <row r="240" spans="2:58" ht="20.25" customHeight="1" x14ac:dyDescent="0.4">
      <c r="B240" s="545"/>
      <c r="C240" s="409"/>
      <c r="D240" s="410"/>
      <c r="E240" s="411"/>
      <c r="F240" s="122">
        <f>C238</f>
        <v>0</v>
      </c>
      <c r="G240" s="309"/>
      <c r="H240" s="313"/>
      <c r="I240" s="311"/>
      <c r="J240" s="311"/>
      <c r="K240" s="312"/>
      <c r="L240" s="320"/>
      <c r="M240" s="321"/>
      <c r="N240" s="321"/>
      <c r="O240" s="322"/>
      <c r="P240" s="537" t="s">
        <v>50</v>
      </c>
      <c r="Q240" s="538"/>
      <c r="R240" s="53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540">
        <f>IF($BB$3="４週",SUM(S240:AT240),IF($BB$3="暦月",SUM(S240:AW240),""))</f>
        <v>0</v>
      </c>
      <c r="AY240" s="541"/>
      <c r="AZ240" s="542">
        <f>IF($BB$3="４週",AX240/4,IF($BB$3="暦月",'通所介護（100名）'!AX240/('通所介護（100名）'!$BB$8/7),""))</f>
        <v>0</v>
      </c>
      <c r="BA240" s="543"/>
      <c r="BB240" s="417"/>
      <c r="BC240" s="321"/>
      <c r="BD240" s="321"/>
      <c r="BE240" s="321"/>
      <c r="BF240" s="322"/>
    </row>
    <row r="241" spans="2:58" ht="20.25" customHeight="1" x14ac:dyDescent="0.4">
      <c r="B241" s="545">
        <f>B238+1</f>
        <v>74</v>
      </c>
      <c r="C241" s="403"/>
      <c r="D241" s="404"/>
      <c r="E241" s="405"/>
      <c r="F241" s="120"/>
      <c r="G241" s="307"/>
      <c r="H241" s="310"/>
      <c r="I241" s="311"/>
      <c r="J241" s="311"/>
      <c r="K241" s="312"/>
      <c r="L241" s="314"/>
      <c r="M241" s="315"/>
      <c r="N241" s="315"/>
      <c r="O241" s="316"/>
      <c r="P241" s="610" t="s">
        <v>49</v>
      </c>
      <c r="Q241" s="611"/>
      <c r="R241" s="612"/>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606"/>
      <c r="AY241" s="607"/>
      <c r="AZ241" s="608"/>
      <c r="BA241" s="609"/>
      <c r="BB241" s="356"/>
      <c r="BC241" s="315"/>
      <c r="BD241" s="315"/>
      <c r="BE241" s="315"/>
      <c r="BF241" s="316"/>
    </row>
    <row r="242" spans="2:58" ht="20.25" customHeight="1" x14ac:dyDescent="0.4">
      <c r="B242" s="545"/>
      <c r="C242" s="406"/>
      <c r="D242" s="407"/>
      <c r="E242" s="408"/>
      <c r="F242" s="94"/>
      <c r="G242" s="308"/>
      <c r="H242" s="313"/>
      <c r="I242" s="311"/>
      <c r="J242" s="311"/>
      <c r="K242" s="312"/>
      <c r="L242" s="317"/>
      <c r="M242" s="318"/>
      <c r="N242" s="318"/>
      <c r="O242" s="319"/>
      <c r="P242" s="530" t="s">
        <v>15</v>
      </c>
      <c r="Q242" s="531"/>
      <c r="R242" s="532"/>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533">
        <f>IF($BB$3="４週",SUM(S242:AT242),IF($BB$3="暦月",SUM(S242:AW242),""))</f>
        <v>0</v>
      </c>
      <c r="AY242" s="534"/>
      <c r="AZ242" s="535">
        <f>IF($BB$3="４週",AX242/4,IF($BB$3="暦月",'通所介護（100名）'!AX242/('通所介護（100名）'!$BB$8/7),""))</f>
        <v>0</v>
      </c>
      <c r="BA242" s="536"/>
      <c r="BB242" s="357"/>
      <c r="BC242" s="318"/>
      <c r="BD242" s="318"/>
      <c r="BE242" s="318"/>
      <c r="BF242" s="319"/>
    </row>
    <row r="243" spans="2:58" ht="20.25" customHeight="1" x14ac:dyDescent="0.4">
      <c r="B243" s="545"/>
      <c r="C243" s="409"/>
      <c r="D243" s="410"/>
      <c r="E243" s="411"/>
      <c r="F243" s="122">
        <f>C241</f>
        <v>0</v>
      </c>
      <c r="G243" s="309"/>
      <c r="H243" s="313"/>
      <c r="I243" s="311"/>
      <c r="J243" s="311"/>
      <c r="K243" s="312"/>
      <c r="L243" s="320"/>
      <c r="M243" s="321"/>
      <c r="N243" s="321"/>
      <c r="O243" s="322"/>
      <c r="P243" s="537" t="s">
        <v>50</v>
      </c>
      <c r="Q243" s="538"/>
      <c r="R243" s="53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540">
        <f>IF($BB$3="４週",SUM(S243:AT243),IF($BB$3="暦月",SUM(S243:AW243),""))</f>
        <v>0</v>
      </c>
      <c r="AY243" s="541"/>
      <c r="AZ243" s="542">
        <f>IF($BB$3="４週",AX243/4,IF($BB$3="暦月",'通所介護（100名）'!AX243/('通所介護（100名）'!$BB$8/7),""))</f>
        <v>0</v>
      </c>
      <c r="BA243" s="543"/>
      <c r="BB243" s="417"/>
      <c r="BC243" s="321"/>
      <c r="BD243" s="321"/>
      <c r="BE243" s="321"/>
      <c r="BF243" s="322"/>
    </row>
    <row r="244" spans="2:58" ht="20.25" customHeight="1" x14ac:dyDescent="0.4">
      <c r="B244" s="545">
        <f>B241+1</f>
        <v>75</v>
      </c>
      <c r="C244" s="403"/>
      <c r="D244" s="404"/>
      <c r="E244" s="405"/>
      <c r="F244" s="120"/>
      <c r="G244" s="307"/>
      <c r="H244" s="310"/>
      <c r="I244" s="311"/>
      <c r="J244" s="311"/>
      <c r="K244" s="312"/>
      <c r="L244" s="314"/>
      <c r="M244" s="315"/>
      <c r="N244" s="315"/>
      <c r="O244" s="316"/>
      <c r="P244" s="610" t="s">
        <v>49</v>
      </c>
      <c r="Q244" s="611"/>
      <c r="R244" s="612"/>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606"/>
      <c r="AY244" s="607"/>
      <c r="AZ244" s="608"/>
      <c r="BA244" s="609"/>
      <c r="BB244" s="356"/>
      <c r="BC244" s="315"/>
      <c r="BD244" s="315"/>
      <c r="BE244" s="315"/>
      <c r="BF244" s="316"/>
    </row>
    <row r="245" spans="2:58" ht="20.25" customHeight="1" x14ac:dyDescent="0.4">
      <c r="B245" s="545"/>
      <c r="C245" s="406"/>
      <c r="D245" s="407"/>
      <c r="E245" s="408"/>
      <c r="F245" s="94"/>
      <c r="G245" s="308"/>
      <c r="H245" s="313"/>
      <c r="I245" s="311"/>
      <c r="J245" s="311"/>
      <c r="K245" s="312"/>
      <c r="L245" s="317"/>
      <c r="M245" s="318"/>
      <c r="N245" s="318"/>
      <c r="O245" s="319"/>
      <c r="P245" s="530" t="s">
        <v>15</v>
      </c>
      <c r="Q245" s="531"/>
      <c r="R245" s="532"/>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533">
        <f>IF($BB$3="４週",SUM(S245:AT245),IF($BB$3="暦月",SUM(S245:AW245),""))</f>
        <v>0</v>
      </c>
      <c r="AY245" s="534"/>
      <c r="AZ245" s="535">
        <f>IF($BB$3="４週",AX245/4,IF($BB$3="暦月",'通所介護（100名）'!AX245/('通所介護（100名）'!$BB$8/7),""))</f>
        <v>0</v>
      </c>
      <c r="BA245" s="536"/>
      <c r="BB245" s="357"/>
      <c r="BC245" s="318"/>
      <c r="BD245" s="318"/>
      <c r="BE245" s="318"/>
      <c r="BF245" s="319"/>
    </row>
    <row r="246" spans="2:58" ht="20.25" customHeight="1" x14ac:dyDescent="0.4">
      <c r="B246" s="545"/>
      <c r="C246" s="409"/>
      <c r="D246" s="410"/>
      <c r="E246" s="411"/>
      <c r="F246" s="122">
        <f>C244</f>
        <v>0</v>
      </c>
      <c r="G246" s="309"/>
      <c r="H246" s="313"/>
      <c r="I246" s="311"/>
      <c r="J246" s="311"/>
      <c r="K246" s="312"/>
      <c r="L246" s="320"/>
      <c r="M246" s="321"/>
      <c r="N246" s="321"/>
      <c r="O246" s="322"/>
      <c r="P246" s="537" t="s">
        <v>50</v>
      </c>
      <c r="Q246" s="538"/>
      <c r="R246" s="53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540">
        <f>IF($BB$3="４週",SUM(S246:AT246),IF($BB$3="暦月",SUM(S246:AW246),""))</f>
        <v>0</v>
      </c>
      <c r="AY246" s="541"/>
      <c r="AZ246" s="542">
        <f>IF($BB$3="４週",AX246/4,IF($BB$3="暦月",'通所介護（100名）'!AX246/('通所介護（100名）'!$BB$8/7),""))</f>
        <v>0</v>
      </c>
      <c r="BA246" s="543"/>
      <c r="BB246" s="417"/>
      <c r="BC246" s="321"/>
      <c r="BD246" s="321"/>
      <c r="BE246" s="321"/>
      <c r="BF246" s="322"/>
    </row>
    <row r="247" spans="2:58" ht="20.25" customHeight="1" x14ac:dyDescent="0.4">
      <c r="B247" s="545">
        <f>B244+1</f>
        <v>76</v>
      </c>
      <c r="C247" s="403"/>
      <c r="D247" s="404"/>
      <c r="E247" s="405"/>
      <c r="F247" s="120"/>
      <c r="G247" s="307"/>
      <c r="H247" s="310"/>
      <c r="I247" s="311"/>
      <c r="J247" s="311"/>
      <c r="K247" s="312"/>
      <c r="L247" s="314"/>
      <c r="M247" s="315"/>
      <c r="N247" s="315"/>
      <c r="O247" s="316"/>
      <c r="P247" s="610" t="s">
        <v>49</v>
      </c>
      <c r="Q247" s="611"/>
      <c r="R247" s="612"/>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606"/>
      <c r="AY247" s="607"/>
      <c r="AZ247" s="608"/>
      <c r="BA247" s="609"/>
      <c r="BB247" s="356"/>
      <c r="BC247" s="315"/>
      <c r="BD247" s="315"/>
      <c r="BE247" s="315"/>
      <c r="BF247" s="316"/>
    </row>
    <row r="248" spans="2:58" ht="20.25" customHeight="1" x14ac:dyDescent="0.4">
      <c r="B248" s="545"/>
      <c r="C248" s="406"/>
      <c r="D248" s="407"/>
      <c r="E248" s="408"/>
      <c r="F248" s="94"/>
      <c r="G248" s="308"/>
      <c r="H248" s="313"/>
      <c r="I248" s="311"/>
      <c r="J248" s="311"/>
      <c r="K248" s="312"/>
      <c r="L248" s="317"/>
      <c r="M248" s="318"/>
      <c r="N248" s="318"/>
      <c r="O248" s="319"/>
      <c r="P248" s="530" t="s">
        <v>15</v>
      </c>
      <c r="Q248" s="531"/>
      <c r="R248" s="532"/>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533">
        <f>IF($BB$3="４週",SUM(S248:AT248),IF($BB$3="暦月",SUM(S248:AW248),""))</f>
        <v>0</v>
      </c>
      <c r="AY248" s="534"/>
      <c r="AZ248" s="535">
        <f>IF($BB$3="４週",AX248/4,IF($BB$3="暦月",'通所介護（100名）'!AX248/('通所介護（100名）'!$BB$8/7),""))</f>
        <v>0</v>
      </c>
      <c r="BA248" s="536"/>
      <c r="BB248" s="357"/>
      <c r="BC248" s="318"/>
      <c r="BD248" s="318"/>
      <c r="BE248" s="318"/>
      <c r="BF248" s="319"/>
    </row>
    <row r="249" spans="2:58" ht="20.25" customHeight="1" x14ac:dyDescent="0.4">
      <c r="B249" s="545"/>
      <c r="C249" s="409"/>
      <c r="D249" s="410"/>
      <c r="E249" s="411"/>
      <c r="F249" s="122">
        <f>C247</f>
        <v>0</v>
      </c>
      <c r="G249" s="309"/>
      <c r="H249" s="313"/>
      <c r="I249" s="311"/>
      <c r="J249" s="311"/>
      <c r="K249" s="312"/>
      <c r="L249" s="320"/>
      <c r="M249" s="321"/>
      <c r="N249" s="321"/>
      <c r="O249" s="322"/>
      <c r="P249" s="537" t="s">
        <v>50</v>
      </c>
      <c r="Q249" s="538"/>
      <c r="R249" s="53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540">
        <f>IF($BB$3="４週",SUM(S249:AT249),IF($BB$3="暦月",SUM(S249:AW249),""))</f>
        <v>0</v>
      </c>
      <c r="AY249" s="541"/>
      <c r="AZ249" s="542">
        <f>IF($BB$3="４週",AX249/4,IF($BB$3="暦月",'通所介護（100名）'!AX249/('通所介護（100名）'!$BB$8/7),""))</f>
        <v>0</v>
      </c>
      <c r="BA249" s="543"/>
      <c r="BB249" s="417"/>
      <c r="BC249" s="321"/>
      <c r="BD249" s="321"/>
      <c r="BE249" s="321"/>
      <c r="BF249" s="322"/>
    </row>
    <row r="250" spans="2:58" ht="20.25" customHeight="1" x14ac:dyDescent="0.4">
      <c r="B250" s="545">
        <f>B247+1</f>
        <v>77</v>
      </c>
      <c r="C250" s="403"/>
      <c r="D250" s="404"/>
      <c r="E250" s="405"/>
      <c r="F250" s="120"/>
      <c r="G250" s="307"/>
      <c r="H250" s="310"/>
      <c r="I250" s="311"/>
      <c r="J250" s="311"/>
      <c r="K250" s="312"/>
      <c r="L250" s="314"/>
      <c r="M250" s="315"/>
      <c r="N250" s="315"/>
      <c r="O250" s="316"/>
      <c r="P250" s="610" t="s">
        <v>49</v>
      </c>
      <c r="Q250" s="611"/>
      <c r="R250" s="612"/>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606"/>
      <c r="AY250" s="607"/>
      <c r="AZ250" s="608"/>
      <c r="BA250" s="609"/>
      <c r="BB250" s="356"/>
      <c r="BC250" s="315"/>
      <c r="BD250" s="315"/>
      <c r="BE250" s="315"/>
      <c r="BF250" s="316"/>
    </row>
    <row r="251" spans="2:58" ht="20.25" customHeight="1" x14ac:dyDescent="0.4">
      <c r="B251" s="545"/>
      <c r="C251" s="406"/>
      <c r="D251" s="407"/>
      <c r="E251" s="408"/>
      <c r="F251" s="94"/>
      <c r="G251" s="308"/>
      <c r="H251" s="313"/>
      <c r="I251" s="311"/>
      <c r="J251" s="311"/>
      <c r="K251" s="312"/>
      <c r="L251" s="317"/>
      <c r="M251" s="318"/>
      <c r="N251" s="318"/>
      <c r="O251" s="319"/>
      <c r="P251" s="530" t="s">
        <v>15</v>
      </c>
      <c r="Q251" s="531"/>
      <c r="R251" s="532"/>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533">
        <f>IF($BB$3="４週",SUM(S251:AT251),IF($BB$3="暦月",SUM(S251:AW251),""))</f>
        <v>0</v>
      </c>
      <c r="AY251" s="534"/>
      <c r="AZ251" s="535">
        <f>IF($BB$3="４週",AX251/4,IF($BB$3="暦月",'通所介護（100名）'!AX251/('通所介護（100名）'!$BB$8/7),""))</f>
        <v>0</v>
      </c>
      <c r="BA251" s="536"/>
      <c r="BB251" s="357"/>
      <c r="BC251" s="318"/>
      <c r="BD251" s="318"/>
      <c r="BE251" s="318"/>
      <c r="BF251" s="319"/>
    </row>
    <row r="252" spans="2:58" ht="20.25" customHeight="1" x14ac:dyDescent="0.4">
      <c r="B252" s="545"/>
      <c r="C252" s="409"/>
      <c r="D252" s="410"/>
      <c r="E252" s="411"/>
      <c r="F252" s="122">
        <f>C250</f>
        <v>0</v>
      </c>
      <c r="G252" s="309"/>
      <c r="H252" s="313"/>
      <c r="I252" s="311"/>
      <c r="J252" s="311"/>
      <c r="K252" s="312"/>
      <c r="L252" s="320"/>
      <c r="M252" s="321"/>
      <c r="N252" s="321"/>
      <c r="O252" s="322"/>
      <c r="P252" s="537" t="s">
        <v>50</v>
      </c>
      <c r="Q252" s="538"/>
      <c r="R252" s="53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540">
        <f>IF($BB$3="４週",SUM(S252:AT252),IF($BB$3="暦月",SUM(S252:AW252),""))</f>
        <v>0</v>
      </c>
      <c r="AY252" s="541"/>
      <c r="AZ252" s="542">
        <f>IF($BB$3="４週",AX252/4,IF($BB$3="暦月",'通所介護（100名）'!AX252/('通所介護（100名）'!$BB$8/7),""))</f>
        <v>0</v>
      </c>
      <c r="BA252" s="543"/>
      <c r="BB252" s="417"/>
      <c r="BC252" s="321"/>
      <c r="BD252" s="321"/>
      <c r="BE252" s="321"/>
      <c r="BF252" s="322"/>
    </row>
    <row r="253" spans="2:58" ht="20.25" customHeight="1" x14ac:dyDescent="0.4">
      <c r="B253" s="545">
        <f>B250+1</f>
        <v>78</v>
      </c>
      <c r="C253" s="403"/>
      <c r="D253" s="404"/>
      <c r="E253" s="405"/>
      <c r="F253" s="120"/>
      <c r="G253" s="307"/>
      <c r="H253" s="310"/>
      <c r="I253" s="311"/>
      <c r="J253" s="311"/>
      <c r="K253" s="312"/>
      <c r="L253" s="314"/>
      <c r="M253" s="315"/>
      <c r="N253" s="315"/>
      <c r="O253" s="316"/>
      <c r="P253" s="610" t="s">
        <v>49</v>
      </c>
      <c r="Q253" s="611"/>
      <c r="R253" s="612"/>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606"/>
      <c r="AY253" s="607"/>
      <c r="AZ253" s="608"/>
      <c r="BA253" s="609"/>
      <c r="BB253" s="356"/>
      <c r="BC253" s="315"/>
      <c r="BD253" s="315"/>
      <c r="BE253" s="315"/>
      <c r="BF253" s="316"/>
    </row>
    <row r="254" spans="2:58" ht="20.25" customHeight="1" x14ac:dyDescent="0.4">
      <c r="B254" s="545"/>
      <c r="C254" s="406"/>
      <c r="D254" s="407"/>
      <c r="E254" s="408"/>
      <c r="F254" s="94"/>
      <c r="G254" s="308"/>
      <c r="H254" s="313"/>
      <c r="I254" s="311"/>
      <c r="J254" s="311"/>
      <c r="K254" s="312"/>
      <c r="L254" s="317"/>
      <c r="M254" s="318"/>
      <c r="N254" s="318"/>
      <c r="O254" s="319"/>
      <c r="P254" s="530" t="s">
        <v>15</v>
      </c>
      <c r="Q254" s="531"/>
      <c r="R254" s="532"/>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533">
        <f>IF($BB$3="４週",SUM(S254:AT254),IF($BB$3="暦月",SUM(S254:AW254),""))</f>
        <v>0</v>
      </c>
      <c r="AY254" s="534"/>
      <c r="AZ254" s="535">
        <f>IF($BB$3="４週",AX254/4,IF($BB$3="暦月",'通所介護（100名）'!AX254/('通所介護（100名）'!$BB$8/7),""))</f>
        <v>0</v>
      </c>
      <c r="BA254" s="536"/>
      <c r="BB254" s="357"/>
      <c r="BC254" s="318"/>
      <c r="BD254" s="318"/>
      <c r="BE254" s="318"/>
      <c r="BF254" s="319"/>
    </row>
    <row r="255" spans="2:58" ht="20.25" customHeight="1" x14ac:dyDescent="0.4">
      <c r="B255" s="545"/>
      <c r="C255" s="409"/>
      <c r="D255" s="410"/>
      <c r="E255" s="411"/>
      <c r="F255" s="122">
        <f>C253</f>
        <v>0</v>
      </c>
      <c r="G255" s="309"/>
      <c r="H255" s="313"/>
      <c r="I255" s="311"/>
      <c r="J255" s="311"/>
      <c r="K255" s="312"/>
      <c r="L255" s="320"/>
      <c r="M255" s="321"/>
      <c r="N255" s="321"/>
      <c r="O255" s="322"/>
      <c r="P255" s="537" t="s">
        <v>50</v>
      </c>
      <c r="Q255" s="538"/>
      <c r="R255" s="53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540">
        <f>IF($BB$3="４週",SUM(S255:AT255),IF($BB$3="暦月",SUM(S255:AW255),""))</f>
        <v>0</v>
      </c>
      <c r="AY255" s="541"/>
      <c r="AZ255" s="542">
        <f>IF($BB$3="４週",AX255/4,IF($BB$3="暦月",'通所介護（100名）'!AX255/('通所介護（100名）'!$BB$8/7),""))</f>
        <v>0</v>
      </c>
      <c r="BA255" s="543"/>
      <c r="BB255" s="417"/>
      <c r="BC255" s="321"/>
      <c r="BD255" s="321"/>
      <c r="BE255" s="321"/>
      <c r="BF255" s="322"/>
    </row>
    <row r="256" spans="2:58" ht="20.25" customHeight="1" x14ac:dyDescent="0.4">
      <c r="B256" s="545">
        <f>B253+1</f>
        <v>79</v>
      </c>
      <c r="C256" s="403"/>
      <c r="D256" s="404"/>
      <c r="E256" s="405"/>
      <c r="F256" s="120"/>
      <c r="G256" s="307"/>
      <c r="H256" s="310"/>
      <c r="I256" s="311"/>
      <c r="J256" s="311"/>
      <c r="K256" s="312"/>
      <c r="L256" s="314"/>
      <c r="M256" s="315"/>
      <c r="N256" s="315"/>
      <c r="O256" s="316"/>
      <c r="P256" s="610" t="s">
        <v>49</v>
      </c>
      <c r="Q256" s="611"/>
      <c r="R256" s="612"/>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606"/>
      <c r="AY256" s="607"/>
      <c r="AZ256" s="608"/>
      <c r="BA256" s="609"/>
      <c r="BB256" s="356"/>
      <c r="BC256" s="315"/>
      <c r="BD256" s="315"/>
      <c r="BE256" s="315"/>
      <c r="BF256" s="316"/>
    </row>
    <row r="257" spans="2:58" ht="20.25" customHeight="1" x14ac:dyDescent="0.4">
      <c r="B257" s="545"/>
      <c r="C257" s="406"/>
      <c r="D257" s="407"/>
      <c r="E257" s="408"/>
      <c r="F257" s="94"/>
      <c r="G257" s="308"/>
      <c r="H257" s="313"/>
      <c r="I257" s="311"/>
      <c r="J257" s="311"/>
      <c r="K257" s="312"/>
      <c r="L257" s="317"/>
      <c r="M257" s="318"/>
      <c r="N257" s="318"/>
      <c r="O257" s="319"/>
      <c r="P257" s="530" t="s">
        <v>15</v>
      </c>
      <c r="Q257" s="531"/>
      <c r="R257" s="532"/>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533">
        <f>IF($BB$3="４週",SUM(S257:AT257),IF($BB$3="暦月",SUM(S257:AW257),""))</f>
        <v>0</v>
      </c>
      <c r="AY257" s="534"/>
      <c r="AZ257" s="535">
        <f>IF($BB$3="４週",AX257/4,IF($BB$3="暦月",'通所介護（100名）'!AX257/('通所介護（100名）'!$BB$8/7),""))</f>
        <v>0</v>
      </c>
      <c r="BA257" s="536"/>
      <c r="BB257" s="357"/>
      <c r="BC257" s="318"/>
      <c r="BD257" s="318"/>
      <c r="BE257" s="318"/>
      <c r="BF257" s="319"/>
    </row>
    <row r="258" spans="2:58" ht="20.25" customHeight="1" x14ac:dyDescent="0.4">
      <c r="B258" s="545"/>
      <c r="C258" s="409"/>
      <c r="D258" s="410"/>
      <c r="E258" s="411"/>
      <c r="F258" s="122">
        <f>C256</f>
        <v>0</v>
      </c>
      <c r="G258" s="309"/>
      <c r="H258" s="313"/>
      <c r="I258" s="311"/>
      <c r="J258" s="311"/>
      <c r="K258" s="312"/>
      <c r="L258" s="320"/>
      <c r="M258" s="321"/>
      <c r="N258" s="321"/>
      <c r="O258" s="322"/>
      <c r="P258" s="537" t="s">
        <v>50</v>
      </c>
      <c r="Q258" s="538"/>
      <c r="R258" s="53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540">
        <f>IF($BB$3="４週",SUM(S258:AT258),IF($BB$3="暦月",SUM(S258:AW258),""))</f>
        <v>0</v>
      </c>
      <c r="AY258" s="541"/>
      <c r="AZ258" s="542">
        <f>IF($BB$3="４週",AX258/4,IF($BB$3="暦月",'通所介護（100名）'!AX258/('通所介護（100名）'!$BB$8/7),""))</f>
        <v>0</v>
      </c>
      <c r="BA258" s="543"/>
      <c r="BB258" s="417"/>
      <c r="BC258" s="321"/>
      <c r="BD258" s="321"/>
      <c r="BE258" s="321"/>
      <c r="BF258" s="322"/>
    </row>
    <row r="259" spans="2:58" ht="20.25" customHeight="1" x14ac:dyDescent="0.4">
      <c r="B259" s="545">
        <f>B256+1</f>
        <v>80</v>
      </c>
      <c r="C259" s="403"/>
      <c r="D259" s="404"/>
      <c r="E259" s="405"/>
      <c r="F259" s="120"/>
      <c r="G259" s="307"/>
      <c r="H259" s="310"/>
      <c r="I259" s="311"/>
      <c r="J259" s="311"/>
      <c r="K259" s="312"/>
      <c r="L259" s="314"/>
      <c r="M259" s="315"/>
      <c r="N259" s="315"/>
      <c r="O259" s="316"/>
      <c r="P259" s="610" t="s">
        <v>49</v>
      </c>
      <c r="Q259" s="611"/>
      <c r="R259" s="612"/>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606"/>
      <c r="AY259" s="607"/>
      <c r="AZ259" s="608"/>
      <c r="BA259" s="609"/>
      <c r="BB259" s="356"/>
      <c r="BC259" s="315"/>
      <c r="BD259" s="315"/>
      <c r="BE259" s="315"/>
      <c r="BF259" s="316"/>
    </row>
    <row r="260" spans="2:58" ht="20.25" customHeight="1" x14ac:dyDescent="0.4">
      <c r="B260" s="545"/>
      <c r="C260" s="406"/>
      <c r="D260" s="407"/>
      <c r="E260" s="408"/>
      <c r="F260" s="94"/>
      <c r="G260" s="308"/>
      <c r="H260" s="313"/>
      <c r="I260" s="311"/>
      <c r="J260" s="311"/>
      <c r="K260" s="312"/>
      <c r="L260" s="317"/>
      <c r="M260" s="318"/>
      <c r="N260" s="318"/>
      <c r="O260" s="319"/>
      <c r="P260" s="530" t="s">
        <v>15</v>
      </c>
      <c r="Q260" s="531"/>
      <c r="R260" s="532"/>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533">
        <f>IF($BB$3="４週",SUM(S260:AT260),IF($BB$3="暦月",SUM(S260:AW260),""))</f>
        <v>0</v>
      </c>
      <c r="AY260" s="534"/>
      <c r="AZ260" s="535">
        <f>IF($BB$3="４週",AX260/4,IF($BB$3="暦月",'通所介護（100名）'!AX260/('通所介護（100名）'!$BB$8/7),""))</f>
        <v>0</v>
      </c>
      <c r="BA260" s="536"/>
      <c r="BB260" s="357"/>
      <c r="BC260" s="318"/>
      <c r="BD260" s="318"/>
      <c r="BE260" s="318"/>
      <c r="BF260" s="319"/>
    </row>
    <row r="261" spans="2:58" ht="20.25" customHeight="1" x14ac:dyDescent="0.4">
      <c r="B261" s="545"/>
      <c r="C261" s="409"/>
      <c r="D261" s="410"/>
      <c r="E261" s="411"/>
      <c r="F261" s="122">
        <f>C259</f>
        <v>0</v>
      </c>
      <c r="G261" s="309"/>
      <c r="H261" s="313"/>
      <c r="I261" s="311"/>
      <c r="J261" s="311"/>
      <c r="K261" s="312"/>
      <c r="L261" s="320"/>
      <c r="M261" s="321"/>
      <c r="N261" s="321"/>
      <c r="O261" s="322"/>
      <c r="P261" s="537" t="s">
        <v>50</v>
      </c>
      <c r="Q261" s="538"/>
      <c r="R261" s="53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540">
        <f>IF($BB$3="４週",SUM(S261:AT261),IF($BB$3="暦月",SUM(S261:AW261),""))</f>
        <v>0</v>
      </c>
      <c r="AY261" s="541"/>
      <c r="AZ261" s="542">
        <f>IF($BB$3="４週",AX261/4,IF($BB$3="暦月",'通所介護（100名）'!AX261/('通所介護（100名）'!$BB$8/7),""))</f>
        <v>0</v>
      </c>
      <c r="BA261" s="543"/>
      <c r="BB261" s="417"/>
      <c r="BC261" s="321"/>
      <c r="BD261" s="321"/>
      <c r="BE261" s="321"/>
      <c r="BF261" s="322"/>
    </row>
    <row r="262" spans="2:58" ht="20.25" customHeight="1" x14ac:dyDescent="0.4">
      <c r="B262" s="545">
        <f>B259+1</f>
        <v>81</v>
      </c>
      <c r="C262" s="403"/>
      <c r="D262" s="404"/>
      <c r="E262" s="405"/>
      <c r="F262" s="120"/>
      <c r="G262" s="307"/>
      <c r="H262" s="310"/>
      <c r="I262" s="311"/>
      <c r="J262" s="311"/>
      <c r="K262" s="312"/>
      <c r="L262" s="314"/>
      <c r="M262" s="315"/>
      <c r="N262" s="315"/>
      <c r="O262" s="316"/>
      <c r="P262" s="610" t="s">
        <v>49</v>
      </c>
      <c r="Q262" s="611"/>
      <c r="R262" s="612"/>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606"/>
      <c r="AY262" s="607"/>
      <c r="AZ262" s="608"/>
      <c r="BA262" s="609"/>
      <c r="BB262" s="356"/>
      <c r="BC262" s="315"/>
      <c r="BD262" s="315"/>
      <c r="BE262" s="315"/>
      <c r="BF262" s="316"/>
    </row>
    <row r="263" spans="2:58" ht="20.25" customHeight="1" x14ac:dyDescent="0.4">
      <c r="B263" s="545"/>
      <c r="C263" s="406"/>
      <c r="D263" s="407"/>
      <c r="E263" s="408"/>
      <c r="F263" s="94"/>
      <c r="G263" s="308"/>
      <c r="H263" s="313"/>
      <c r="I263" s="311"/>
      <c r="J263" s="311"/>
      <c r="K263" s="312"/>
      <c r="L263" s="317"/>
      <c r="M263" s="318"/>
      <c r="N263" s="318"/>
      <c r="O263" s="319"/>
      <c r="P263" s="530" t="s">
        <v>15</v>
      </c>
      <c r="Q263" s="531"/>
      <c r="R263" s="532"/>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533">
        <f>IF($BB$3="４週",SUM(S263:AT263),IF($BB$3="暦月",SUM(S263:AW263),""))</f>
        <v>0</v>
      </c>
      <c r="AY263" s="534"/>
      <c r="AZ263" s="535">
        <f>IF($BB$3="４週",AX263/4,IF($BB$3="暦月",'通所介護（100名）'!AX263/('通所介護（100名）'!$BB$8/7),""))</f>
        <v>0</v>
      </c>
      <c r="BA263" s="536"/>
      <c r="BB263" s="357"/>
      <c r="BC263" s="318"/>
      <c r="BD263" s="318"/>
      <c r="BE263" s="318"/>
      <c r="BF263" s="319"/>
    </row>
    <row r="264" spans="2:58" ht="20.25" customHeight="1" x14ac:dyDescent="0.4">
      <c r="B264" s="545"/>
      <c r="C264" s="409"/>
      <c r="D264" s="410"/>
      <c r="E264" s="411"/>
      <c r="F264" s="122">
        <f>C262</f>
        <v>0</v>
      </c>
      <c r="G264" s="309"/>
      <c r="H264" s="313"/>
      <c r="I264" s="311"/>
      <c r="J264" s="311"/>
      <c r="K264" s="312"/>
      <c r="L264" s="320"/>
      <c r="M264" s="321"/>
      <c r="N264" s="321"/>
      <c r="O264" s="322"/>
      <c r="P264" s="537" t="s">
        <v>50</v>
      </c>
      <c r="Q264" s="538"/>
      <c r="R264" s="53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540">
        <f>IF($BB$3="４週",SUM(S264:AT264),IF($BB$3="暦月",SUM(S264:AW264),""))</f>
        <v>0</v>
      </c>
      <c r="AY264" s="541"/>
      <c r="AZ264" s="542">
        <f>IF($BB$3="４週",AX264/4,IF($BB$3="暦月",'通所介護（100名）'!AX264/('通所介護（100名）'!$BB$8/7),""))</f>
        <v>0</v>
      </c>
      <c r="BA264" s="543"/>
      <c r="BB264" s="417"/>
      <c r="BC264" s="321"/>
      <c r="BD264" s="321"/>
      <c r="BE264" s="321"/>
      <c r="BF264" s="322"/>
    </row>
    <row r="265" spans="2:58" ht="20.25" customHeight="1" x14ac:dyDescent="0.4">
      <c r="B265" s="545">
        <f>B262+1</f>
        <v>82</v>
      </c>
      <c r="C265" s="403"/>
      <c r="D265" s="404"/>
      <c r="E265" s="405"/>
      <c r="F265" s="120"/>
      <c r="G265" s="307"/>
      <c r="H265" s="310"/>
      <c r="I265" s="311"/>
      <c r="J265" s="311"/>
      <c r="K265" s="312"/>
      <c r="L265" s="314"/>
      <c r="M265" s="315"/>
      <c r="N265" s="315"/>
      <c r="O265" s="316"/>
      <c r="P265" s="610" t="s">
        <v>49</v>
      </c>
      <c r="Q265" s="611"/>
      <c r="R265" s="612"/>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606"/>
      <c r="AY265" s="607"/>
      <c r="AZ265" s="608"/>
      <c r="BA265" s="609"/>
      <c r="BB265" s="356"/>
      <c r="BC265" s="315"/>
      <c r="BD265" s="315"/>
      <c r="BE265" s="315"/>
      <c r="BF265" s="316"/>
    </row>
    <row r="266" spans="2:58" ht="20.25" customHeight="1" x14ac:dyDescent="0.4">
      <c r="B266" s="545"/>
      <c r="C266" s="406"/>
      <c r="D266" s="407"/>
      <c r="E266" s="408"/>
      <c r="F266" s="94"/>
      <c r="G266" s="308"/>
      <c r="H266" s="313"/>
      <c r="I266" s="311"/>
      <c r="J266" s="311"/>
      <c r="K266" s="312"/>
      <c r="L266" s="317"/>
      <c r="M266" s="318"/>
      <c r="N266" s="318"/>
      <c r="O266" s="319"/>
      <c r="P266" s="530" t="s">
        <v>15</v>
      </c>
      <c r="Q266" s="531"/>
      <c r="R266" s="532"/>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533">
        <f>IF($BB$3="４週",SUM(S266:AT266),IF($BB$3="暦月",SUM(S266:AW266),""))</f>
        <v>0</v>
      </c>
      <c r="AY266" s="534"/>
      <c r="AZ266" s="535">
        <f>IF($BB$3="４週",AX266/4,IF($BB$3="暦月",'通所介護（100名）'!AX266/('通所介護（100名）'!$BB$8/7),""))</f>
        <v>0</v>
      </c>
      <c r="BA266" s="536"/>
      <c r="BB266" s="357"/>
      <c r="BC266" s="318"/>
      <c r="BD266" s="318"/>
      <c r="BE266" s="318"/>
      <c r="BF266" s="319"/>
    </row>
    <row r="267" spans="2:58" ht="20.25" customHeight="1" x14ac:dyDescent="0.4">
      <c r="B267" s="545"/>
      <c r="C267" s="409"/>
      <c r="D267" s="410"/>
      <c r="E267" s="411"/>
      <c r="F267" s="122">
        <f>C265</f>
        <v>0</v>
      </c>
      <c r="G267" s="309"/>
      <c r="H267" s="313"/>
      <c r="I267" s="311"/>
      <c r="J267" s="311"/>
      <c r="K267" s="312"/>
      <c r="L267" s="320"/>
      <c r="M267" s="321"/>
      <c r="N267" s="321"/>
      <c r="O267" s="322"/>
      <c r="P267" s="537" t="s">
        <v>50</v>
      </c>
      <c r="Q267" s="538"/>
      <c r="R267" s="53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540">
        <f>IF($BB$3="４週",SUM(S267:AT267),IF($BB$3="暦月",SUM(S267:AW267),""))</f>
        <v>0</v>
      </c>
      <c r="AY267" s="541"/>
      <c r="AZ267" s="542">
        <f>IF($BB$3="４週",AX267/4,IF($BB$3="暦月",'通所介護（100名）'!AX267/('通所介護（100名）'!$BB$8/7),""))</f>
        <v>0</v>
      </c>
      <c r="BA267" s="543"/>
      <c r="BB267" s="417"/>
      <c r="BC267" s="321"/>
      <c r="BD267" s="321"/>
      <c r="BE267" s="321"/>
      <c r="BF267" s="322"/>
    </row>
    <row r="268" spans="2:58" ht="20.25" customHeight="1" x14ac:dyDescent="0.4">
      <c r="B268" s="545">
        <f>B265+1</f>
        <v>83</v>
      </c>
      <c r="C268" s="403"/>
      <c r="D268" s="404"/>
      <c r="E268" s="405"/>
      <c r="F268" s="120"/>
      <c r="G268" s="307"/>
      <c r="H268" s="310"/>
      <c r="I268" s="311"/>
      <c r="J268" s="311"/>
      <c r="K268" s="312"/>
      <c r="L268" s="314"/>
      <c r="M268" s="315"/>
      <c r="N268" s="315"/>
      <c r="O268" s="316"/>
      <c r="P268" s="610" t="s">
        <v>49</v>
      </c>
      <c r="Q268" s="611"/>
      <c r="R268" s="612"/>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606"/>
      <c r="AY268" s="607"/>
      <c r="AZ268" s="608"/>
      <c r="BA268" s="609"/>
      <c r="BB268" s="356"/>
      <c r="BC268" s="315"/>
      <c r="BD268" s="315"/>
      <c r="BE268" s="315"/>
      <c r="BF268" s="316"/>
    </row>
    <row r="269" spans="2:58" ht="20.25" customHeight="1" x14ac:dyDescent="0.4">
      <c r="B269" s="545"/>
      <c r="C269" s="406"/>
      <c r="D269" s="407"/>
      <c r="E269" s="408"/>
      <c r="F269" s="94"/>
      <c r="G269" s="308"/>
      <c r="H269" s="313"/>
      <c r="I269" s="311"/>
      <c r="J269" s="311"/>
      <c r="K269" s="312"/>
      <c r="L269" s="317"/>
      <c r="M269" s="318"/>
      <c r="N269" s="318"/>
      <c r="O269" s="319"/>
      <c r="P269" s="530" t="s">
        <v>15</v>
      </c>
      <c r="Q269" s="531"/>
      <c r="R269" s="532"/>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533">
        <f>IF($BB$3="４週",SUM(S269:AT269),IF($BB$3="暦月",SUM(S269:AW269),""))</f>
        <v>0</v>
      </c>
      <c r="AY269" s="534"/>
      <c r="AZ269" s="535">
        <f>IF($BB$3="４週",AX269/4,IF($BB$3="暦月",'通所介護（100名）'!AX269/('通所介護（100名）'!$BB$8/7),""))</f>
        <v>0</v>
      </c>
      <c r="BA269" s="536"/>
      <c r="BB269" s="357"/>
      <c r="BC269" s="318"/>
      <c r="BD269" s="318"/>
      <c r="BE269" s="318"/>
      <c r="BF269" s="319"/>
    </row>
    <row r="270" spans="2:58" ht="20.25" customHeight="1" x14ac:dyDescent="0.4">
      <c r="B270" s="545"/>
      <c r="C270" s="409"/>
      <c r="D270" s="410"/>
      <c r="E270" s="411"/>
      <c r="F270" s="122">
        <f>C268</f>
        <v>0</v>
      </c>
      <c r="G270" s="309"/>
      <c r="H270" s="313"/>
      <c r="I270" s="311"/>
      <c r="J270" s="311"/>
      <c r="K270" s="312"/>
      <c r="L270" s="320"/>
      <c r="M270" s="321"/>
      <c r="N270" s="321"/>
      <c r="O270" s="322"/>
      <c r="P270" s="537" t="s">
        <v>50</v>
      </c>
      <c r="Q270" s="538"/>
      <c r="R270" s="53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540">
        <f>IF($BB$3="４週",SUM(S270:AT270),IF($BB$3="暦月",SUM(S270:AW270),""))</f>
        <v>0</v>
      </c>
      <c r="AY270" s="541"/>
      <c r="AZ270" s="542">
        <f>IF($BB$3="４週",AX270/4,IF($BB$3="暦月",'通所介護（100名）'!AX270/('通所介護（100名）'!$BB$8/7),""))</f>
        <v>0</v>
      </c>
      <c r="BA270" s="543"/>
      <c r="BB270" s="417"/>
      <c r="BC270" s="321"/>
      <c r="BD270" s="321"/>
      <c r="BE270" s="321"/>
      <c r="BF270" s="322"/>
    </row>
    <row r="271" spans="2:58" ht="20.25" customHeight="1" x14ac:dyDescent="0.4">
      <c r="B271" s="545">
        <f>B268+1</f>
        <v>84</v>
      </c>
      <c r="C271" s="403"/>
      <c r="D271" s="404"/>
      <c r="E271" s="405"/>
      <c r="F271" s="120"/>
      <c r="G271" s="307"/>
      <c r="H271" s="310"/>
      <c r="I271" s="311"/>
      <c r="J271" s="311"/>
      <c r="K271" s="312"/>
      <c r="L271" s="314"/>
      <c r="M271" s="315"/>
      <c r="N271" s="315"/>
      <c r="O271" s="316"/>
      <c r="P271" s="610" t="s">
        <v>49</v>
      </c>
      <c r="Q271" s="611"/>
      <c r="R271" s="612"/>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606"/>
      <c r="AY271" s="607"/>
      <c r="AZ271" s="608"/>
      <c r="BA271" s="609"/>
      <c r="BB271" s="356"/>
      <c r="BC271" s="315"/>
      <c r="BD271" s="315"/>
      <c r="BE271" s="315"/>
      <c r="BF271" s="316"/>
    </row>
    <row r="272" spans="2:58" ht="20.25" customHeight="1" x14ac:dyDescent="0.4">
      <c r="B272" s="545"/>
      <c r="C272" s="406"/>
      <c r="D272" s="407"/>
      <c r="E272" s="408"/>
      <c r="F272" s="94"/>
      <c r="G272" s="308"/>
      <c r="H272" s="313"/>
      <c r="I272" s="311"/>
      <c r="J272" s="311"/>
      <c r="K272" s="312"/>
      <c r="L272" s="317"/>
      <c r="M272" s="318"/>
      <c r="N272" s="318"/>
      <c r="O272" s="319"/>
      <c r="P272" s="530" t="s">
        <v>15</v>
      </c>
      <c r="Q272" s="531"/>
      <c r="R272" s="532"/>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533">
        <f>IF($BB$3="４週",SUM(S272:AT272),IF($BB$3="暦月",SUM(S272:AW272),""))</f>
        <v>0</v>
      </c>
      <c r="AY272" s="534"/>
      <c r="AZ272" s="535">
        <f>IF($BB$3="４週",AX272/4,IF($BB$3="暦月",'通所介護（100名）'!AX272/('通所介護（100名）'!$BB$8/7),""))</f>
        <v>0</v>
      </c>
      <c r="BA272" s="536"/>
      <c r="BB272" s="357"/>
      <c r="BC272" s="318"/>
      <c r="BD272" s="318"/>
      <c r="BE272" s="318"/>
      <c r="BF272" s="319"/>
    </row>
    <row r="273" spans="2:58" ht="20.25" customHeight="1" x14ac:dyDescent="0.4">
      <c r="B273" s="545"/>
      <c r="C273" s="409"/>
      <c r="D273" s="410"/>
      <c r="E273" s="411"/>
      <c r="F273" s="122">
        <f>C271</f>
        <v>0</v>
      </c>
      <c r="G273" s="309"/>
      <c r="H273" s="313"/>
      <c r="I273" s="311"/>
      <c r="J273" s="311"/>
      <c r="K273" s="312"/>
      <c r="L273" s="320"/>
      <c r="M273" s="321"/>
      <c r="N273" s="321"/>
      <c r="O273" s="322"/>
      <c r="P273" s="537" t="s">
        <v>50</v>
      </c>
      <c r="Q273" s="538"/>
      <c r="R273" s="53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540">
        <f>IF($BB$3="４週",SUM(S273:AT273),IF($BB$3="暦月",SUM(S273:AW273),""))</f>
        <v>0</v>
      </c>
      <c r="AY273" s="541"/>
      <c r="AZ273" s="542">
        <f>IF($BB$3="４週",AX273/4,IF($BB$3="暦月",'通所介護（100名）'!AX273/('通所介護（100名）'!$BB$8/7),""))</f>
        <v>0</v>
      </c>
      <c r="BA273" s="543"/>
      <c r="BB273" s="417"/>
      <c r="BC273" s="321"/>
      <c r="BD273" s="321"/>
      <c r="BE273" s="321"/>
      <c r="BF273" s="322"/>
    </row>
    <row r="274" spans="2:58" ht="20.25" customHeight="1" x14ac:dyDescent="0.4">
      <c r="B274" s="545">
        <f>B271+1</f>
        <v>85</v>
      </c>
      <c r="C274" s="403"/>
      <c r="D274" s="404"/>
      <c r="E274" s="405"/>
      <c r="F274" s="120"/>
      <c r="G274" s="307"/>
      <c r="H274" s="310"/>
      <c r="I274" s="311"/>
      <c r="J274" s="311"/>
      <c r="K274" s="312"/>
      <c r="L274" s="314"/>
      <c r="M274" s="315"/>
      <c r="N274" s="315"/>
      <c r="O274" s="316"/>
      <c r="P274" s="610" t="s">
        <v>49</v>
      </c>
      <c r="Q274" s="611"/>
      <c r="R274" s="612"/>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606"/>
      <c r="AY274" s="607"/>
      <c r="AZ274" s="608"/>
      <c r="BA274" s="609"/>
      <c r="BB274" s="356"/>
      <c r="BC274" s="315"/>
      <c r="BD274" s="315"/>
      <c r="BE274" s="315"/>
      <c r="BF274" s="316"/>
    </row>
    <row r="275" spans="2:58" ht="20.25" customHeight="1" x14ac:dyDescent="0.4">
      <c r="B275" s="545"/>
      <c r="C275" s="406"/>
      <c r="D275" s="407"/>
      <c r="E275" s="408"/>
      <c r="F275" s="94"/>
      <c r="G275" s="308"/>
      <c r="H275" s="313"/>
      <c r="I275" s="311"/>
      <c r="J275" s="311"/>
      <c r="K275" s="312"/>
      <c r="L275" s="317"/>
      <c r="M275" s="318"/>
      <c r="N275" s="318"/>
      <c r="O275" s="319"/>
      <c r="P275" s="530" t="s">
        <v>15</v>
      </c>
      <c r="Q275" s="531"/>
      <c r="R275" s="532"/>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533">
        <f>IF($BB$3="４週",SUM(S275:AT275),IF($BB$3="暦月",SUM(S275:AW275),""))</f>
        <v>0</v>
      </c>
      <c r="AY275" s="534"/>
      <c r="AZ275" s="535">
        <f>IF($BB$3="４週",AX275/4,IF($BB$3="暦月",'通所介護（100名）'!AX275/('通所介護（100名）'!$BB$8/7),""))</f>
        <v>0</v>
      </c>
      <c r="BA275" s="536"/>
      <c r="BB275" s="357"/>
      <c r="BC275" s="318"/>
      <c r="BD275" s="318"/>
      <c r="BE275" s="318"/>
      <c r="BF275" s="319"/>
    </row>
    <row r="276" spans="2:58" ht="20.25" customHeight="1" x14ac:dyDescent="0.4">
      <c r="B276" s="545"/>
      <c r="C276" s="409"/>
      <c r="D276" s="410"/>
      <c r="E276" s="411"/>
      <c r="F276" s="122">
        <f>C274</f>
        <v>0</v>
      </c>
      <c r="G276" s="309"/>
      <c r="H276" s="313"/>
      <c r="I276" s="311"/>
      <c r="J276" s="311"/>
      <c r="K276" s="312"/>
      <c r="L276" s="320"/>
      <c r="M276" s="321"/>
      <c r="N276" s="321"/>
      <c r="O276" s="322"/>
      <c r="P276" s="537" t="s">
        <v>50</v>
      </c>
      <c r="Q276" s="538"/>
      <c r="R276" s="53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540">
        <f>IF($BB$3="４週",SUM(S276:AT276),IF($BB$3="暦月",SUM(S276:AW276),""))</f>
        <v>0</v>
      </c>
      <c r="AY276" s="541"/>
      <c r="AZ276" s="542">
        <f>IF($BB$3="４週",AX276/4,IF($BB$3="暦月",'通所介護（100名）'!AX276/('通所介護（100名）'!$BB$8/7),""))</f>
        <v>0</v>
      </c>
      <c r="BA276" s="543"/>
      <c r="BB276" s="417"/>
      <c r="BC276" s="321"/>
      <c r="BD276" s="321"/>
      <c r="BE276" s="321"/>
      <c r="BF276" s="322"/>
    </row>
    <row r="277" spans="2:58" ht="20.25" customHeight="1" x14ac:dyDescent="0.4">
      <c r="B277" s="545">
        <f>B274+1</f>
        <v>86</v>
      </c>
      <c r="C277" s="403"/>
      <c r="D277" s="404"/>
      <c r="E277" s="405"/>
      <c r="F277" s="120"/>
      <c r="G277" s="307"/>
      <c r="H277" s="310"/>
      <c r="I277" s="311"/>
      <c r="J277" s="311"/>
      <c r="K277" s="312"/>
      <c r="L277" s="314"/>
      <c r="M277" s="315"/>
      <c r="N277" s="315"/>
      <c r="O277" s="316"/>
      <c r="P277" s="610" t="s">
        <v>49</v>
      </c>
      <c r="Q277" s="611"/>
      <c r="R277" s="612"/>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606"/>
      <c r="AY277" s="607"/>
      <c r="AZ277" s="608"/>
      <c r="BA277" s="609"/>
      <c r="BB277" s="356"/>
      <c r="BC277" s="315"/>
      <c r="BD277" s="315"/>
      <c r="BE277" s="315"/>
      <c r="BF277" s="316"/>
    </row>
    <row r="278" spans="2:58" ht="20.25" customHeight="1" x14ac:dyDescent="0.4">
      <c r="B278" s="545"/>
      <c r="C278" s="406"/>
      <c r="D278" s="407"/>
      <c r="E278" s="408"/>
      <c r="F278" s="94"/>
      <c r="G278" s="308"/>
      <c r="H278" s="313"/>
      <c r="I278" s="311"/>
      <c r="J278" s="311"/>
      <c r="K278" s="312"/>
      <c r="L278" s="317"/>
      <c r="M278" s="318"/>
      <c r="N278" s="318"/>
      <c r="O278" s="319"/>
      <c r="P278" s="530" t="s">
        <v>15</v>
      </c>
      <c r="Q278" s="531"/>
      <c r="R278" s="532"/>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533">
        <f>IF($BB$3="４週",SUM(S278:AT278),IF($BB$3="暦月",SUM(S278:AW278),""))</f>
        <v>0</v>
      </c>
      <c r="AY278" s="534"/>
      <c r="AZ278" s="535">
        <f>IF($BB$3="４週",AX278/4,IF($BB$3="暦月",'通所介護（100名）'!AX278/('通所介護（100名）'!$BB$8/7),""))</f>
        <v>0</v>
      </c>
      <c r="BA278" s="536"/>
      <c r="BB278" s="357"/>
      <c r="BC278" s="318"/>
      <c r="BD278" s="318"/>
      <c r="BE278" s="318"/>
      <c r="BF278" s="319"/>
    </row>
    <row r="279" spans="2:58" ht="20.25" customHeight="1" x14ac:dyDescent="0.4">
      <c r="B279" s="545"/>
      <c r="C279" s="409"/>
      <c r="D279" s="410"/>
      <c r="E279" s="411"/>
      <c r="F279" s="122">
        <f>C277</f>
        <v>0</v>
      </c>
      <c r="G279" s="309"/>
      <c r="H279" s="313"/>
      <c r="I279" s="311"/>
      <c r="J279" s="311"/>
      <c r="K279" s="312"/>
      <c r="L279" s="320"/>
      <c r="M279" s="321"/>
      <c r="N279" s="321"/>
      <c r="O279" s="322"/>
      <c r="P279" s="537" t="s">
        <v>50</v>
      </c>
      <c r="Q279" s="538"/>
      <c r="R279" s="53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540">
        <f>IF($BB$3="４週",SUM(S279:AT279),IF($BB$3="暦月",SUM(S279:AW279),""))</f>
        <v>0</v>
      </c>
      <c r="AY279" s="541"/>
      <c r="AZ279" s="542">
        <f>IF($BB$3="４週",AX279/4,IF($BB$3="暦月",'通所介護（100名）'!AX279/('通所介護（100名）'!$BB$8/7),""))</f>
        <v>0</v>
      </c>
      <c r="BA279" s="543"/>
      <c r="BB279" s="417"/>
      <c r="BC279" s="321"/>
      <c r="BD279" s="321"/>
      <c r="BE279" s="321"/>
      <c r="BF279" s="322"/>
    </row>
    <row r="280" spans="2:58" ht="20.25" customHeight="1" x14ac:dyDescent="0.4">
      <c r="B280" s="545">
        <f>B277+1</f>
        <v>87</v>
      </c>
      <c r="C280" s="403"/>
      <c r="D280" s="404"/>
      <c r="E280" s="405"/>
      <c r="F280" s="120"/>
      <c r="G280" s="307"/>
      <c r="H280" s="310"/>
      <c r="I280" s="311"/>
      <c r="J280" s="311"/>
      <c r="K280" s="312"/>
      <c r="L280" s="314"/>
      <c r="M280" s="315"/>
      <c r="N280" s="315"/>
      <c r="O280" s="316"/>
      <c r="P280" s="610" t="s">
        <v>49</v>
      </c>
      <c r="Q280" s="611"/>
      <c r="R280" s="612"/>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606"/>
      <c r="AY280" s="607"/>
      <c r="AZ280" s="608"/>
      <c r="BA280" s="609"/>
      <c r="BB280" s="356"/>
      <c r="BC280" s="315"/>
      <c r="BD280" s="315"/>
      <c r="BE280" s="315"/>
      <c r="BF280" s="316"/>
    </row>
    <row r="281" spans="2:58" ht="20.25" customHeight="1" x14ac:dyDescent="0.4">
      <c r="B281" s="545"/>
      <c r="C281" s="406"/>
      <c r="D281" s="407"/>
      <c r="E281" s="408"/>
      <c r="F281" s="94"/>
      <c r="G281" s="308"/>
      <c r="H281" s="313"/>
      <c r="I281" s="311"/>
      <c r="J281" s="311"/>
      <c r="K281" s="312"/>
      <c r="L281" s="317"/>
      <c r="M281" s="318"/>
      <c r="N281" s="318"/>
      <c r="O281" s="319"/>
      <c r="P281" s="530" t="s">
        <v>15</v>
      </c>
      <c r="Q281" s="531"/>
      <c r="R281" s="532"/>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533">
        <f>IF($BB$3="４週",SUM(S281:AT281),IF($BB$3="暦月",SUM(S281:AW281),""))</f>
        <v>0</v>
      </c>
      <c r="AY281" s="534"/>
      <c r="AZ281" s="535">
        <f>IF($BB$3="４週",AX281/4,IF($BB$3="暦月",'通所介護（100名）'!AX281/('通所介護（100名）'!$BB$8/7),""))</f>
        <v>0</v>
      </c>
      <c r="BA281" s="536"/>
      <c r="BB281" s="357"/>
      <c r="BC281" s="318"/>
      <c r="BD281" s="318"/>
      <c r="BE281" s="318"/>
      <c r="BF281" s="319"/>
    </row>
    <row r="282" spans="2:58" ht="20.25" customHeight="1" x14ac:dyDescent="0.4">
      <c r="B282" s="545"/>
      <c r="C282" s="409"/>
      <c r="D282" s="410"/>
      <c r="E282" s="411"/>
      <c r="F282" s="122">
        <f>C280</f>
        <v>0</v>
      </c>
      <c r="G282" s="309"/>
      <c r="H282" s="313"/>
      <c r="I282" s="311"/>
      <c r="J282" s="311"/>
      <c r="K282" s="312"/>
      <c r="L282" s="320"/>
      <c r="M282" s="321"/>
      <c r="N282" s="321"/>
      <c r="O282" s="322"/>
      <c r="P282" s="537" t="s">
        <v>50</v>
      </c>
      <c r="Q282" s="538"/>
      <c r="R282" s="53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540">
        <f>IF($BB$3="４週",SUM(S282:AT282),IF($BB$3="暦月",SUM(S282:AW282),""))</f>
        <v>0</v>
      </c>
      <c r="AY282" s="541"/>
      <c r="AZ282" s="542">
        <f>IF($BB$3="４週",AX282/4,IF($BB$3="暦月",'通所介護（100名）'!AX282/('通所介護（100名）'!$BB$8/7),""))</f>
        <v>0</v>
      </c>
      <c r="BA282" s="543"/>
      <c r="BB282" s="417"/>
      <c r="BC282" s="321"/>
      <c r="BD282" s="321"/>
      <c r="BE282" s="321"/>
      <c r="BF282" s="322"/>
    </row>
    <row r="283" spans="2:58" ht="20.25" customHeight="1" x14ac:dyDescent="0.4">
      <c r="B283" s="545">
        <f>B280+1</f>
        <v>88</v>
      </c>
      <c r="C283" s="403"/>
      <c r="D283" s="404"/>
      <c r="E283" s="405"/>
      <c r="F283" s="120"/>
      <c r="G283" s="307"/>
      <c r="H283" s="310"/>
      <c r="I283" s="311"/>
      <c r="J283" s="311"/>
      <c r="K283" s="312"/>
      <c r="L283" s="314"/>
      <c r="M283" s="315"/>
      <c r="N283" s="315"/>
      <c r="O283" s="316"/>
      <c r="P283" s="610" t="s">
        <v>49</v>
      </c>
      <c r="Q283" s="611"/>
      <c r="R283" s="612"/>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606"/>
      <c r="AY283" s="607"/>
      <c r="AZ283" s="608"/>
      <c r="BA283" s="609"/>
      <c r="BB283" s="356"/>
      <c r="BC283" s="315"/>
      <c r="BD283" s="315"/>
      <c r="BE283" s="315"/>
      <c r="BF283" s="316"/>
    </row>
    <row r="284" spans="2:58" ht="20.25" customHeight="1" x14ac:dyDescent="0.4">
      <c r="B284" s="545"/>
      <c r="C284" s="406"/>
      <c r="D284" s="407"/>
      <c r="E284" s="408"/>
      <c r="F284" s="94"/>
      <c r="G284" s="308"/>
      <c r="H284" s="313"/>
      <c r="I284" s="311"/>
      <c r="J284" s="311"/>
      <c r="K284" s="312"/>
      <c r="L284" s="317"/>
      <c r="M284" s="318"/>
      <c r="N284" s="318"/>
      <c r="O284" s="319"/>
      <c r="P284" s="530" t="s">
        <v>15</v>
      </c>
      <c r="Q284" s="531"/>
      <c r="R284" s="532"/>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533">
        <f>IF($BB$3="４週",SUM(S284:AT284),IF($BB$3="暦月",SUM(S284:AW284),""))</f>
        <v>0</v>
      </c>
      <c r="AY284" s="534"/>
      <c r="AZ284" s="535">
        <f>IF($BB$3="４週",AX284/4,IF($BB$3="暦月",'通所介護（100名）'!AX284/('通所介護（100名）'!$BB$8/7),""))</f>
        <v>0</v>
      </c>
      <c r="BA284" s="536"/>
      <c r="BB284" s="357"/>
      <c r="BC284" s="318"/>
      <c r="BD284" s="318"/>
      <c r="BE284" s="318"/>
      <c r="BF284" s="319"/>
    </row>
    <row r="285" spans="2:58" ht="20.25" customHeight="1" x14ac:dyDescent="0.4">
      <c r="B285" s="545"/>
      <c r="C285" s="409"/>
      <c r="D285" s="410"/>
      <c r="E285" s="411"/>
      <c r="F285" s="122">
        <f>C283</f>
        <v>0</v>
      </c>
      <c r="G285" s="309"/>
      <c r="H285" s="313"/>
      <c r="I285" s="311"/>
      <c r="J285" s="311"/>
      <c r="K285" s="312"/>
      <c r="L285" s="320"/>
      <c r="M285" s="321"/>
      <c r="N285" s="321"/>
      <c r="O285" s="322"/>
      <c r="P285" s="537" t="s">
        <v>50</v>
      </c>
      <c r="Q285" s="538"/>
      <c r="R285" s="53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540">
        <f>IF($BB$3="４週",SUM(S285:AT285),IF($BB$3="暦月",SUM(S285:AW285),""))</f>
        <v>0</v>
      </c>
      <c r="AY285" s="541"/>
      <c r="AZ285" s="542">
        <f>IF($BB$3="４週",AX285/4,IF($BB$3="暦月",'通所介護（100名）'!AX285/('通所介護（100名）'!$BB$8/7),""))</f>
        <v>0</v>
      </c>
      <c r="BA285" s="543"/>
      <c r="BB285" s="417"/>
      <c r="BC285" s="321"/>
      <c r="BD285" s="321"/>
      <c r="BE285" s="321"/>
      <c r="BF285" s="322"/>
    </row>
    <row r="286" spans="2:58" ht="20.25" customHeight="1" x14ac:dyDescent="0.4">
      <c r="B286" s="545">
        <f>B283+1</f>
        <v>89</v>
      </c>
      <c r="C286" s="403"/>
      <c r="D286" s="404"/>
      <c r="E286" s="405"/>
      <c r="F286" s="120"/>
      <c r="G286" s="307"/>
      <c r="H286" s="310"/>
      <c r="I286" s="311"/>
      <c r="J286" s="311"/>
      <c r="K286" s="312"/>
      <c r="L286" s="314"/>
      <c r="M286" s="315"/>
      <c r="N286" s="315"/>
      <c r="O286" s="316"/>
      <c r="P286" s="610" t="s">
        <v>49</v>
      </c>
      <c r="Q286" s="611"/>
      <c r="R286" s="612"/>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606"/>
      <c r="AY286" s="607"/>
      <c r="AZ286" s="608"/>
      <c r="BA286" s="609"/>
      <c r="BB286" s="356"/>
      <c r="BC286" s="315"/>
      <c r="BD286" s="315"/>
      <c r="BE286" s="315"/>
      <c r="BF286" s="316"/>
    </row>
    <row r="287" spans="2:58" ht="20.25" customHeight="1" x14ac:dyDescent="0.4">
      <c r="B287" s="545"/>
      <c r="C287" s="406"/>
      <c r="D287" s="407"/>
      <c r="E287" s="408"/>
      <c r="F287" s="94"/>
      <c r="G287" s="308"/>
      <c r="H287" s="313"/>
      <c r="I287" s="311"/>
      <c r="J287" s="311"/>
      <c r="K287" s="312"/>
      <c r="L287" s="317"/>
      <c r="M287" s="318"/>
      <c r="N287" s="318"/>
      <c r="O287" s="319"/>
      <c r="P287" s="530" t="s">
        <v>15</v>
      </c>
      <c r="Q287" s="531"/>
      <c r="R287" s="532"/>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533">
        <f>IF($BB$3="４週",SUM(S287:AT287),IF($BB$3="暦月",SUM(S287:AW287),""))</f>
        <v>0</v>
      </c>
      <c r="AY287" s="534"/>
      <c r="AZ287" s="535">
        <f>IF($BB$3="４週",AX287/4,IF($BB$3="暦月",'通所介護（100名）'!AX287/('通所介護（100名）'!$BB$8/7),""))</f>
        <v>0</v>
      </c>
      <c r="BA287" s="536"/>
      <c r="BB287" s="357"/>
      <c r="BC287" s="318"/>
      <c r="BD287" s="318"/>
      <c r="BE287" s="318"/>
      <c r="BF287" s="319"/>
    </row>
    <row r="288" spans="2:58" ht="20.25" customHeight="1" x14ac:dyDescent="0.4">
      <c r="B288" s="545"/>
      <c r="C288" s="409"/>
      <c r="D288" s="410"/>
      <c r="E288" s="411"/>
      <c r="F288" s="122">
        <f>C286</f>
        <v>0</v>
      </c>
      <c r="G288" s="309"/>
      <c r="H288" s="313"/>
      <c r="I288" s="311"/>
      <c r="J288" s="311"/>
      <c r="K288" s="312"/>
      <c r="L288" s="320"/>
      <c r="M288" s="321"/>
      <c r="N288" s="321"/>
      <c r="O288" s="322"/>
      <c r="P288" s="537" t="s">
        <v>50</v>
      </c>
      <c r="Q288" s="538"/>
      <c r="R288" s="53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540">
        <f>IF($BB$3="４週",SUM(S288:AT288),IF($BB$3="暦月",SUM(S288:AW288),""))</f>
        <v>0</v>
      </c>
      <c r="AY288" s="541"/>
      <c r="AZ288" s="542">
        <f>IF($BB$3="４週",AX288/4,IF($BB$3="暦月",'通所介護（100名）'!AX288/('通所介護（100名）'!$BB$8/7),""))</f>
        <v>0</v>
      </c>
      <c r="BA288" s="543"/>
      <c r="BB288" s="417"/>
      <c r="BC288" s="321"/>
      <c r="BD288" s="321"/>
      <c r="BE288" s="321"/>
      <c r="BF288" s="322"/>
    </row>
    <row r="289" spans="2:58" ht="20.25" customHeight="1" x14ac:dyDescent="0.4">
      <c r="B289" s="545">
        <f>B286+1</f>
        <v>90</v>
      </c>
      <c r="C289" s="403"/>
      <c r="D289" s="404"/>
      <c r="E289" s="405"/>
      <c r="F289" s="120"/>
      <c r="G289" s="307"/>
      <c r="H289" s="310"/>
      <c r="I289" s="311"/>
      <c r="J289" s="311"/>
      <c r="K289" s="312"/>
      <c r="L289" s="314"/>
      <c r="M289" s="315"/>
      <c r="N289" s="315"/>
      <c r="O289" s="316"/>
      <c r="P289" s="610" t="s">
        <v>49</v>
      </c>
      <c r="Q289" s="611"/>
      <c r="R289" s="612"/>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606"/>
      <c r="AY289" s="607"/>
      <c r="AZ289" s="608"/>
      <c r="BA289" s="609"/>
      <c r="BB289" s="356"/>
      <c r="BC289" s="315"/>
      <c r="BD289" s="315"/>
      <c r="BE289" s="315"/>
      <c r="BF289" s="316"/>
    </row>
    <row r="290" spans="2:58" ht="20.25" customHeight="1" x14ac:dyDescent="0.4">
      <c r="B290" s="545"/>
      <c r="C290" s="406"/>
      <c r="D290" s="407"/>
      <c r="E290" s="408"/>
      <c r="F290" s="94"/>
      <c r="G290" s="308"/>
      <c r="H290" s="313"/>
      <c r="I290" s="311"/>
      <c r="J290" s="311"/>
      <c r="K290" s="312"/>
      <c r="L290" s="317"/>
      <c r="M290" s="318"/>
      <c r="N290" s="318"/>
      <c r="O290" s="319"/>
      <c r="P290" s="530" t="s">
        <v>15</v>
      </c>
      <c r="Q290" s="531"/>
      <c r="R290" s="532"/>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533">
        <f>IF($BB$3="４週",SUM(S290:AT290),IF($BB$3="暦月",SUM(S290:AW290),""))</f>
        <v>0</v>
      </c>
      <c r="AY290" s="534"/>
      <c r="AZ290" s="535">
        <f>IF($BB$3="４週",AX290/4,IF($BB$3="暦月",'通所介護（100名）'!AX290/('通所介護（100名）'!$BB$8/7),""))</f>
        <v>0</v>
      </c>
      <c r="BA290" s="536"/>
      <c r="BB290" s="357"/>
      <c r="BC290" s="318"/>
      <c r="BD290" s="318"/>
      <c r="BE290" s="318"/>
      <c r="BF290" s="319"/>
    </row>
    <row r="291" spans="2:58" ht="20.25" customHeight="1" x14ac:dyDescent="0.4">
      <c r="B291" s="545"/>
      <c r="C291" s="409"/>
      <c r="D291" s="410"/>
      <c r="E291" s="411"/>
      <c r="F291" s="122">
        <f>C289</f>
        <v>0</v>
      </c>
      <c r="G291" s="309"/>
      <c r="H291" s="313"/>
      <c r="I291" s="311"/>
      <c r="J291" s="311"/>
      <c r="K291" s="312"/>
      <c r="L291" s="320"/>
      <c r="M291" s="321"/>
      <c r="N291" s="321"/>
      <c r="O291" s="322"/>
      <c r="P291" s="537" t="s">
        <v>50</v>
      </c>
      <c r="Q291" s="538"/>
      <c r="R291" s="53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540">
        <f>IF($BB$3="４週",SUM(S291:AT291),IF($BB$3="暦月",SUM(S291:AW291),""))</f>
        <v>0</v>
      </c>
      <c r="AY291" s="541"/>
      <c r="AZ291" s="542">
        <f>IF($BB$3="４週",AX291/4,IF($BB$3="暦月",'通所介護（100名）'!AX291/('通所介護（100名）'!$BB$8/7),""))</f>
        <v>0</v>
      </c>
      <c r="BA291" s="543"/>
      <c r="BB291" s="417"/>
      <c r="BC291" s="321"/>
      <c r="BD291" s="321"/>
      <c r="BE291" s="321"/>
      <c r="BF291" s="322"/>
    </row>
    <row r="292" spans="2:58" ht="20.25" customHeight="1" x14ac:dyDescent="0.4">
      <c r="B292" s="545">
        <f>B289+1</f>
        <v>91</v>
      </c>
      <c r="C292" s="403"/>
      <c r="D292" s="404"/>
      <c r="E292" s="405"/>
      <c r="F292" s="120"/>
      <c r="G292" s="307"/>
      <c r="H292" s="310"/>
      <c r="I292" s="311"/>
      <c r="J292" s="311"/>
      <c r="K292" s="312"/>
      <c r="L292" s="314"/>
      <c r="M292" s="315"/>
      <c r="N292" s="315"/>
      <c r="O292" s="316"/>
      <c r="P292" s="610" t="s">
        <v>49</v>
      </c>
      <c r="Q292" s="611"/>
      <c r="R292" s="612"/>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606"/>
      <c r="AY292" s="607"/>
      <c r="AZ292" s="608"/>
      <c r="BA292" s="609"/>
      <c r="BB292" s="356"/>
      <c r="BC292" s="315"/>
      <c r="BD292" s="315"/>
      <c r="BE292" s="315"/>
      <c r="BF292" s="316"/>
    </row>
    <row r="293" spans="2:58" ht="20.25" customHeight="1" x14ac:dyDescent="0.4">
      <c r="B293" s="545"/>
      <c r="C293" s="406"/>
      <c r="D293" s="407"/>
      <c r="E293" s="408"/>
      <c r="F293" s="94"/>
      <c r="G293" s="308"/>
      <c r="H293" s="313"/>
      <c r="I293" s="311"/>
      <c r="J293" s="311"/>
      <c r="K293" s="312"/>
      <c r="L293" s="317"/>
      <c r="M293" s="318"/>
      <c r="N293" s="318"/>
      <c r="O293" s="319"/>
      <c r="P293" s="530" t="s">
        <v>15</v>
      </c>
      <c r="Q293" s="531"/>
      <c r="R293" s="532"/>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533">
        <f>IF($BB$3="４週",SUM(S293:AT293),IF($BB$3="暦月",SUM(S293:AW293),""))</f>
        <v>0</v>
      </c>
      <c r="AY293" s="534"/>
      <c r="AZ293" s="535">
        <f>IF($BB$3="４週",AX293/4,IF($BB$3="暦月",'通所介護（100名）'!AX293/('通所介護（100名）'!$BB$8/7),""))</f>
        <v>0</v>
      </c>
      <c r="BA293" s="536"/>
      <c r="BB293" s="357"/>
      <c r="BC293" s="318"/>
      <c r="BD293" s="318"/>
      <c r="BE293" s="318"/>
      <c r="BF293" s="319"/>
    </row>
    <row r="294" spans="2:58" ht="20.25" customHeight="1" x14ac:dyDescent="0.4">
      <c r="B294" s="545"/>
      <c r="C294" s="409"/>
      <c r="D294" s="410"/>
      <c r="E294" s="411"/>
      <c r="F294" s="122">
        <f>C292</f>
        <v>0</v>
      </c>
      <c r="G294" s="309"/>
      <c r="H294" s="313"/>
      <c r="I294" s="311"/>
      <c r="J294" s="311"/>
      <c r="K294" s="312"/>
      <c r="L294" s="320"/>
      <c r="M294" s="321"/>
      <c r="N294" s="321"/>
      <c r="O294" s="322"/>
      <c r="P294" s="537" t="s">
        <v>50</v>
      </c>
      <c r="Q294" s="538"/>
      <c r="R294" s="53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540">
        <f>IF($BB$3="４週",SUM(S294:AT294),IF($BB$3="暦月",SUM(S294:AW294),""))</f>
        <v>0</v>
      </c>
      <c r="AY294" s="541"/>
      <c r="AZ294" s="542">
        <f>IF($BB$3="４週",AX294/4,IF($BB$3="暦月",'通所介護（100名）'!AX294/('通所介護（100名）'!$BB$8/7),""))</f>
        <v>0</v>
      </c>
      <c r="BA294" s="543"/>
      <c r="BB294" s="417"/>
      <c r="BC294" s="321"/>
      <c r="BD294" s="321"/>
      <c r="BE294" s="321"/>
      <c r="BF294" s="322"/>
    </row>
    <row r="295" spans="2:58" ht="20.25" customHeight="1" x14ac:dyDescent="0.4">
      <c r="B295" s="545">
        <f>B292+1</f>
        <v>92</v>
      </c>
      <c r="C295" s="403"/>
      <c r="D295" s="404"/>
      <c r="E295" s="405"/>
      <c r="F295" s="120"/>
      <c r="G295" s="307"/>
      <c r="H295" s="310"/>
      <c r="I295" s="311"/>
      <c r="J295" s="311"/>
      <c r="K295" s="312"/>
      <c r="L295" s="314"/>
      <c r="M295" s="315"/>
      <c r="N295" s="315"/>
      <c r="O295" s="316"/>
      <c r="P295" s="610" t="s">
        <v>49</v>
      </c>
      <c r="Q295" s="611"/>
      <c r="R295" s="612"/>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606"/>
      <c r="AY295" s="607"/>
      <c r="AZ295" s="608"/>
      <c r="BA295" s="609"/>
      <c r="BB295" s="356"/>
      <c r="BC295" s="315"/>
      <c r="BD295" s="315"/>
      <c r="BE295" s="315"/>
      <c r="BF295" s="316"/>
    </row>
    <row r="296" spans="2:58" ht="20.25" customHeight="1" x14ac:dyDescent="0.4">
      <c r="B296" s="545"/>
      <c r="C296" s="406"/>
      <c r="D296" s="407"/>
      <c r="E296" s="408"/>
      <c r="F296" s="94"/>
      <c r="G296" s="308"/>
      <c r="H296" s="313"/>
      <c r="I296" s="311"/>
      <c r="J296" s="311"/>
      <c r="K296" s="312"/>
      <c r="L296" s="317"/>
      <c r="M296" s="318"/>
      <c r="N296" s="318"/>
      <c r="O296" s="319"/>
      <c r="P296" s="530" t="s">
        <v>15</v>
      </c>
      <c r="Q296" s="531"/>
      <c r="R296" s="532"/>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533">
        <f>IF($BB$3="４週",SUM(S296:AT296),IF($BB$3="暦月",SUM(S296:AW296),""))</f>
        <v>0</v>
      </c>
      <c r="AY296" s="534"/>
      <c r="AZ296" s="535">
        <f>IF($BB$3="４週",AX296/4,IF($BB$3="暦月",'通所介護（100名）'!AX296/('通所介護（100名）'!$BB$8/7),""))</f>
        <v>0</v>
      </c>
      <c r="BA296" s="536"/>
      <c r="BB296" s="357"/>
      <c r="BC296" s="318"/>
      <c r="BD296" s="318"/>
      <c r="BE296" s="318"/>
      <c r="BF296" s="319"/>
    </row>
    <row r="297" spans="2:58" ht="20.25" customHeight="1" x14ac:dyDescent="0.4">
      <c r="B297" s="545"/>
      <c r="C297" s="409"/>
      <c r="D297" s="410"/>
      <c r="E297" s="411"/>
      <c r="F297" s="122">
        <f>C295</f>
        <v>0</v>
      </c>
      <c r="G297" s="309"/>
      <c r="H297" s="313"/>
      <c r="I297" s="311"/>
      <c r="J297" s="311"/>
      <c r="K297" s="312"/>
      <c r="L297" s="320"/>
      <c r="M297" s="321"/>
      <c r="N297" s="321"/>
      <c r="O297" s="322"/>
      <c r="P297" s="537" t="s">
        <v>50</v>
      </c>
      <c r="Q297" s="538"/>
      <c r="R297" s="53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540">
        <f>IF($BB$3="４週",SUM(S297:AT297),IF($BB$3="暦月",SUM(S297:AW297),""))</f>
        <v>0</v>
      </c>
      <c r="AY297" s="541"/>
      <c r="AZ297" s="542">
        <f>IF($BB$3="４週",AX297/4,IF($BB$3="暦月",'通所介護（100名）'!AX297/('通所介護（100名）'!$BB$8/7),""))</f>
        <v>0</v>
      </c>
      <c r="BA297" s="543"/>
      <c r="BB297" s="417"/>
      <c r="BC297" s="321"/>
      <c r="BD297" s="321"/>
      <c r="BE297" s="321"/>
      <c r="BF297" s="322"/>
    </row>
    <row r="298" spans="2:58" ht="20.25" customHeight="1" x14ac:dyDescent="0.4">
      <c r="B298" s="545">
        <f>B295+1</f>
        <v>93</v>
      </c>
      <c r="C298" s="403"/>
      <c r="D298" s="404"/>
      <c r="E298" s="405"/>
      <c r="F298" s="120"/>
      <c r="G298" s="307"/>
      <c r="H298" s="310"/>
      <c r="I298" s="311"/>
      <c r="J298" s="311"/>
      <c r="K298" s="312"/>
      <c r="L298" s="314"/>
      <c r="M298" s="315"/>
      <c r="N298" s="315"/>
      <c r="O298" s="316"/>
      <c r="P298" s="610" t="s">
        <v>49</v>
      </c>
      <c r="Q298" s="611"/>
      <c r="R298" s="612"/>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606"/>
      <c r="AY298" s="607"/>
      <c r="AZ298" s="608"/>
      <c r="BA298" s="609"/>
      <c r="BB298" s="356"/>
      <c r="BC298" s="315"/>
      <c r="BD298" s="315"/>
      <c r="BE298" s="315"/>
      <c r="BF298" s="316"/>
    </row>
    <row r="299" spans="2:58" ht="20.25" customHeight="1" x14ac:dyDescent="0.4">
      <c r="B299" s="545"/>
      <c r="C299" s="406"/>
      <c r="D299" s="407"/>
      <c r="E299" s="408"/>
      <c r="F299" s="94"/>
      <c r="G299" s="308"/>
      <c r="H299" s="313"/>
      <c r="I299" s="311"/>
      <c r="J299" s="311"/>
      <c r="K299" s="312"/>
      <c r="L299" s="317"/>
      <c r="M299" s="318"/>
      <c r="N299" s="318"/>
      <c r="O299" s="319"/>
      <c r="P299" s="530" t="s">
        <v>15</v>
      </c>
      <c r="Q299" s="531"/>
      <c r="R299" s="532"/>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533">
        <f>IF($BB$3="４週",SUM(S299:AT299),IF($BB$3="暦月",SUM(S299:AW299),""))</f>
        <v>0</v>
      </c>
      <c r="AY299" s="534"/>
      <c r="AZ299" s="535">
        <f>IF($BB$3="４週",AX299/4,IF($BB$3="暦月",'通所介護（100名）'!AX299/('通所介護（100名）'!$BB$8/7),""))</f>
        <v>0</v>
      </c>
      <c r="BA299" s="536"/>
      <c r="BB299" s="357"/>
      <c r="BC299" s="318"/>
      <c r="BD299" s="318"/>
      <c r="BE299" s="318"/>
      <c r="BF299" s="319"/>
    </row>
    <row r="300" spans="2:58" ht="20.25" customHeight="1" x14ac:dyDescent="0.4">
      <c r="B300" s="545"/>
      <c r="C300" s="409"/>
      <c r="D300" s="410"/>
      <c r="E300" s="411"/>
      <c r="F300" s="122">
        <f>C298</f>
        <v>0</v>
      </c>
      <c r="G300" s="309"/>
      <c r="H300" s="313"/>
      <c r="I300" s="311"/>
      <c r="J300" s="311"/>
      <c r="K300" s="312"/>
      <c r="L300" s="320"/>
      <c r="M300" s="321"/>
      <c r="N300" s="321"/>
      <c r="O300" s="322"/>
      <c r="P300" s="537" t="s">
        <v>50</v>
      </c>
      <c r="Q300" s="538"/>
      <c r="R300" s="53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540">
        <f>IF($BB$3="４週",SUM(S300:AT300),IF($BB$3="暦月",SUM(S300:AW300),""))</f>
        <v>0</v>
      </c>
      <c r="AY300" s="541"/>
      <c r="AZ300" s="542">
        <f>IF($BB$3="４週",AX300/4,IF($BB$3="暦月",'通所介護（100名）'!AX300/('通所介護（100名）'!$BB$8/7),""))</f>
        <v>0</v>
      </c>
      <c r="BA300" s="543"/>
      <c r="BB300" s="417"/>
      <c r="BC300" s="321"/>
      <c r="BD300" s="321"/>
      <c r="BE300" s="321"/>
      <c r="BF300" s="322"/>
    </row>
    <row r="301" spans="2:58" ht="20.25" customHeight="1" x14ac:dyDescent="0.4">
      <c r="B301" s="545">
        <f>B298+1</f>
        <v>94</v>
      </c>
      <c r="C301" s="403"/>
      <c r="D301" s="404"/>
      <c r="E301" s="405"/>
      <c r="F301" s="120"/>
      <c r="G301" s="307"/>
      <c r="H301" s="310"/>
      <c r="I301" s="311"/>
      <c r="J301" s="311"/>
      <c r="K301" s="312"/>
      <c r="L301" s="314"/>
      <c r="M301" s="315"/>
      <c r="N301" s="315"/>
      <c r="O301" s="316"/>
      <c r="P301" s="610" t="s">
        <v>49</v>
      </c>
      <c r="Q301" s="611"/>
      <c r="R301" s="612"/>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606"/>
      <c r="AY301" s="607"/>
      <c r="AZ301" s="608"/>
      <c r="BA301" s="609"/>
      <c r="BB301" s="356"/>
      <c r="BC301" s="315"/>
      <c r="BD301" s="315"/>
      <c r="BE301" s="315"/>
      <c r="BF301" s="316"/>
    </row>
    <row r="302" spans="2:58" ht="20.25" customHeight="1" x14ac:dyDescent="0.4">
      <c r="B302" s="545"/>
      <c r="C302" s="406"/>
      <c r="D302" s="407"/>
      <c r="E302" s="408"/>
      <c r="F302" s="94"/>
      <c r="G302" s="308"/>
      <c r="H302" s="313"/>
      <c r="I302" s="311"/>
      <c r="J302" s="311"/>
      <c r="K302" s="312"/>
      <c r="L302" s="317"/>
      <c r="M302" s="318"/>
      <c r="N302" s="318"/>
      <c r="O302" s="319"/>
      <c r="P302" s="530" t="s">
        <v>15</v>
      </c>
      <c r="Q302" s="531"/>
      <c r="R302" s="532"/>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533">
        <f>IF($BB$3="４週",SUM(S302:AT302),IF($BB$3="暦月",SUM(S302:AW302),""))</f>
        <v>0</v>
      </c>
      <c r="AY302" s="534"/>
      <c r="AZ302" s="535">
        <f>IF($BB$3="４週",AX302/4,IF($BB$3="暦月",'通所介護（100名）'!AX302/('通所介護（100名）'!$BB$8/7),""))</f>
        <v>0</v>
      </c>
      <c r="BA302" s="536"/>
      <c r="BB302" s="357"/>
      <c r="BC302" s="318"/>
      <c r="BD302" s="318"/>
      <c r="BE302" s="318"/>
      <c r="BF302" s="319"/>
    </row>
    <row r="303" spans="2:58" ht="20.25" customHeight="1" x14ac:dyDescent="0.4">
      <c r="B303" s="545"/>
      <c r="C303" s="409"/>
      <c r="D303" s="410"/>
      <c r="E303" s="411"/>
      <c r="F303" s="122">
        <f>C301</f>
        <v>0</v>
      </c>
      <c r="G303" s="309"/>
      <c r="H303" s="313"/>
      <c r="I303" s="311"/>
      <c r="J303" s="311"/>
      <c r="K303" s="312"/>
      <c r="L303" s="320"/>
      <c r="M303" s="321"/>
      <c r="N303" s="321"/>
      <c r="O303" s="322"/>
      <c r="P303" s="537" t="s">
        <v>50</v>
      </c>
      <c r="Q303" s="538"/>
      <c r="R303" s="53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540">
        <f>IF($BB$3="４週",SUM(S303:AT303),IF($BB$3="暦月",SUM(S303:AW303),""))</f>
        <v>0</v>
      </c>
      <c r="AY303" s="541"/>
      <c r="AZ303" s="542">
        <f>IF($BB$3="４週",AX303/4,IF($BB$3="暦月",'通所介護（100名）'!AX303/('通所介護（100名）'!$BB$8/7),""))</f>
        <v>0</v>
      </c>
      <c r="BA303" s="543"/>
      <c r="BB303" s="417"/>
      <c r="BC303" s="321"/>
      <c r="BD303" s="321"/>
      <c r="BE303" s="321"/>
      <c r="BF303" s="322"/>
    </row>
    <row r="304" spans="2:58" ht="20.25" customHeight="1" x14ac:dyDescent="0.4">
      <c r="B304" s="545">
        <f>B301+1</f>
        <v>95</v>
      </c>
      <c r="C304" s="403"/>
      <c r="D304" s="404"/>
      <c r="E304" s="405"/>
      <c r="F304" s="120"/>
      <c r="G304" s="307"/>
      <c r="H304" s="310"/>
      <c r="I304" s="311"/>
      <c r="J304" s="311"/>
      <c r="K304" s="312"/>
      <c r="L304" s="314"/>
      <c r="M304" s="315"/>
      <c r="N304" s="315"/>
      <c r="O304" s="316"/>
      <c r="P304" s="610" t="s">
        <v>49</v>
      </c>
      <c r="Q304" s="611"/>
      <c r="R304" s="612"/>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606"/>
      <c r="AY304" s="607"/>
      <c r="AZ304" s="608"/>
      <c r="BA304" s="609"/>
      <c r="BB304" s="356"/>
      <c r="BC304" s="315"/>
      <c r="BD304" s="315"/>
      <c r="BE304" s="315"/>
      <c r="BF304" s="316"/>
    </row>
    <row r="305" spans="2:58" ht="20.25" customHeight="1" x14ac:dyDescent="0.4">
      <c r="B305" s="545"/>
      <c r="C305" s="406"/>
      <c r="D305" s="407"/>
      <c r="E305" s="408"/>
      <c r="F305" s="94"/>
      <c r="G305" s="308"/>
      <c r="H305" s="313"/>
      <c r="I305" s="311"/>
      <c r="J305" s="311"/>
      <c r="K305" s="312"/>
      <c r="L305" s="317"/>
      <c r="M305" s="318"/>
      <c r="N305" s="318"/>
      <c r="O305" s="319"/>
      <c r="P305" s="530" t="s">
        <v>15</v>
      </c>
      <c r="Q305" s="531"/>
      <c r="R305" s="532"/>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533">
        <f>IF($BB$3="４週",SUM(S305:AT305),IF($BB$3="暦月",SUM(S305:AW305),""))</f>
        <v>0</v>
      </c>
      <c r="AY305" s="534"/>
      <c r="AZ305" s="535">
        <f>IF($BB$3="４週",AX305/4,IF($BB$3="暦月",'通所介護（100名）'!AX305/('通所介護（100名）'!$BB$8/7),""))</f>
        <v>0</v>
      </c>
      <c r="BA305" s="536"/>
      <c r="BB305" s="357"/>
      <c r="BC305" s="318"/>
      <c r="BD305" s="318"/>
      <c r="BE305" s="318"/>
      <c r="BF305" s="319"/>
    </row>
    <row r="306" spans="2:58" ht="20.25" customHeight="1" x14ac:dyDescent="0.4">
      <c r="B306" s="545"/>
      <c r="C306" s="409"/>
      <c r="D306" s="410"/>
      <c r="E306" s="411"/>
      <c r="F306" s="122">
        <f>C304</f>
        <v>0</v>
      </c>
      <c r="G306" s="309"/>
      <c r="H306" s="313"/>
      <c r="I306" s="311"/>
      <c r="J306" s="311"/>
      <c r="K306" s="312"/>
      <c r="L306" s="320"/>
      <c r="M306" s="321"/>
      <c r="N306" s="321"/>
      <c r="O306" s="322"/>
      <c r="P306" s="537" t="s">
        <v>50</v>
      </c>
      <c r="Q306" s="538"/>
      <c r="R306" s="53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540">
        <f>IF($BB$3="４週",SUM(S306:AT306),IF($BB$3="暦月",SUM(S306:AW306),""))</f>
        <v>0</v>
      </c>
      <c r="AY306" s="541"/>
      <c r="AZ306" s="542">
        <f>IF($BB$3="４週",AX306/4,IF($BB$3="暦月",'通所介護（100名）'!AX306/('通所介護（100名）'!$BB$8/7),""))</f>
        <v>0</v>
      </c>
      <c r="BA306" s="543"/>
      <c r="BB306" s="417"/>
      <c r="BC306" s="321"/>
      <c r="BD306" s="321"/>
      <c r="BE306" s="321"/>
      <c r="BF306" s="322"/>
    </row>
    <row r="307" spans="2:58" ht="20.25" customHeight="1" x14ac:dyDescent="0.4">
      <c r="B307" s="545">
        <f>B304+1</f>
        <v>96</v>
      </c>
      <c r="C307" s="403"/>
      <c r="D307" s="404"/>
      <c r="E307" s="405"/>
      <c r="F307" s="120"/>
      <c r="G307" s="307"/>
      <c r="H307" s="310"/>
      <c r="I307" s="311"/>
      <c r="J307" s="311"/>
      <c r="K307" s="312"/>
      <c r="L307" s="314"/>
      <c r="M307" s="315"/>
      <c r="N307" s="315"/>
      <c r="O307" s="316"/>
      <c r="P307" s="610" t="s">
        <v>49</v>
      </c>
      <c r="Q307" s="611"/>
      <c r="R307" s="612"/>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606"/>
      <c r="AY307" s="607"/>
      <c r="AZ307" s="608"/>
      <c r="BA307" s="609"/>
      <c r="BB307" s="356"/>
      <c r="BC307" s="315"/>
      <c r="BD307" s="315"/>
      <c r="BE307" s="315"/>
      <c r="BF307" s="316"/>
    </row>
    <row r="308" spans="2:58" ht="20.25" customHeight="1" x14ac:dyDescent="0.4">
      <c r="B308" s="545"/>
      <c r="C308" s="406"/>
      <c r="D308" s="407"/>
      <c r="E308" s="408"/>
      <c r="F308" s="94"/>
      <c r="G308" s="308"/>
      <c r="H308" s="313"/>
      <c r="I308" s="311"/>
      <c r="J308" s="311"/>
      <c r="K308" s="312"/>
      <c r="L308" s="317"/>
      <c r="M308" s="318"/>
      <c r="N308" s="318"/>
      <c r="O308" s="319"/>
      <c r="P308" s="530" t="s">
        <v>15</v>
      </c>
      <c r="Q308" s="531"/>
      <c r="R308" s="532"/>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533">
        <f>IF($BB$3="４週",SUM(S308:AT308),IF($BB$3="暦月",SUM(S308:AW308),""))</f>
        <v>0</v>
      </c>
      <c r="AY308" s="534"/>
      <c r="AZ308" s="535">
        <f>IF($BB$3="４週",AX308/4,IF($BB$3="暦月",'通所介護（100名）'!AX308/('通所介護（100名）'!$BB$8/7),""))</f>
        <v>0</v>
      </c>
      <c r="BA308" s="536"/>
      <c r="BB308" s="357"/>
      <c r="BC308" s="318"/>
      <c r="BD308" s="318"/>
      <c r="BE308" s="318"/>
      <c r="BF308" s="319"/>
    </row>
    <row r="309" spans="2:58" ht="20.25" customHeight="1" x14ac:dyDescent="0.4">
      <c r="B309" s="545"/>
      <c r="C309" s="409"/>
      <c r="D309" s="410"/>
      <c r="E309" s="411"/>
      <c r="F309" s="122">
        <f>C307</f>
        <v>0</v>
      </c>
      <c r="G309" s="309"/>
      <c r="H309" s="313"/>
      <c r="I309" s="311"/>
      <c r="J309" s="311"/>
      <c r="K309" s="312"/>
      <c r="L309" s="320"/>
      <c r="M309" s="321"/>
      <c r="N309" s="321"/>
      <c r="O309" s="322"/>
      <c r="P309" s="537" t="s">
        <v>50</v>
      </c>
      <c r="Q309" s="538"/>
      <c r="R309" s="53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540">
        <f>IF($BB$3="４週",SUM(S309:AT309),IF($BB$3="暦月",SUM(S309:AW309),""))</f>
        <v>0</v>
      </c>
      <c r="AY309" s="541"/>
      <c r="AZ309" s="542">
        <f>IF($BB$3="４週",AX309/4,IF($BB$3="暦月",'通所介護（100名）'!AX309/('通所介護（100名）'!$BB$8/7),""))</f>
        <v>0</v>
      </c>
      <c r="BA309" s="543"/>
      <c r="BB309" s="417"/>
      <c r="BC309" s="321"/>
      <c r="BD309" s="321"/>
      <c r="BE309" s="321"/>
      <c r="BF309" s="322"/>
    </row>
    <row r="310" spans="2:58" ht="20.25" customHeight="1" x14ac:dyDescent="0.4">
      <c r="B310" s="545">
        <f>B307+1</f>
        <v>97</v>
      </c>
      <c r="C310" s="403"/>
      <c r="D310" s="404"/>
      <c r="E310" s="405"/>
      <c r="F310" s="120"/>
      <c r="G310" s="307"/>
      <c r="H310" s="310"/>
      <c r="I310" s="311"/>
      <c r="J310" s="311"/>
      <c r="K310" s="312"/>
      <c r="L310" s="314"/>
      <c r="M310" s="315"/>
      <c r="N310" s="315"/>
      <c r="O310" s="316"/>
      <c r="P310" s="610" t="s">
        <v>49</v>
      </c>
      <c r="Q310" s="611"/>
      <c r="R310" s="612"/>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606"/>
      <c r="AY310" s="607"/>
      <c r="AZ310" s="608"/>
      <c r="BA310" s="609"/>
      <c r="BB310" s="356"/>
      <c r="BC310" s="315"/>
      <c r="BD310" s="315"/>
      <c r="BE310" s="315"/>
      <c r="BF310" s="316"/>
    </row>
    <row r="311" spans="2:58" ht="20.25" customHeight="1" x14ac:dyDescent="0.4">
      <c r="B311" s="545"/>
      <c r="C311" s="406"/>
      <c r="D311" s="407"/>
      <c r="E311" s="408"/>
      <c r="F311" s="94"/>
      <c r="G311" s="308"/>
      <c r="H311" s="313"/>
      <c r="I311" s="311"/>
      <c r="J311" s="311"/>
      <c r="K311" s="312"/>
      <c r="L311" s="317"/>
      <c r="M311" s="318"/>
      <c r="N311" s="318"/>
      <c r="O311" s="319"/>
      <c r="P311" s="530" t="s">
        <v>15</v>
      </c>
      <c r="Q311" s="531"/>
      <c r="R311" s="532"/>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533">
        <f>IF($BB$3="４週",SUM(S311:AT311),IF($BB$3="暦月",SUM(S311:AW311),""))</f>
        <v>0</v>
      </c>
      <c r="AY311" s="534"/>
      <c r="AZ311" s="535">
        <f>IF($BB$3="４週",AX311/4,IF($BB$3="暦月",'通所介護（100名）'!AX311/('通所介護（100名）'!$BB$8/7),""))</f>
        <v>0</v>
      </c>
      <c r="BA311" s="536"/>
      <c r="BB311" s="357"/>
      <c r="BC311" s="318"/>
      <c r="BD311" s="318"/>
      <c r="BE311" s="318"/>
      <c r="BF311" s="319"/>
    </row>
    <row r="312" spans="2:58" ht="20.25" customHeight="1" x14ac:dyDescent="0.4">
      <c r="B312" s="545"/>
      <c r="C312" s="409"/>
      <c r="D312" s="410"/>
      <c r="E312" s="411"/>
      <c r="F312" s="122">
        <f>C310</f>
        <v>0</v>
      </c>
      <c r="G312" s="309"/>
      <c r="H312" s="313"/>
      <c r="I312" s="311"/>
      <c r="J312" s="311"/>
      <c r="K312" s="312"/>
      <c r="L312" s="320"/>
      <c r="M312" s="321"/>
      <c r="N312" s="321"/>
      <c r="O312" s="322"/>
      <c r="P312" s="537" t="s">
        <v>50</v>
      </c>
      <c r="Q312" s="538"/>
      <c r="R312" s="53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540">
        <f>IF($BB$3="４週",SUM(S312:AT312),IF($BB$3="暦月",SUM(S312:AW312),""))</f>
        <v>0</v>
      </c>
      <c r="AY312" s="541"/>
      <c r="AZ312" s="542">
        <f>IF($BB$3="４週",AX312/4,IF($BB$3="暦月",'通所介護（100名）'!AX312/('通所介護（100名）'!$BB$8/7),""))</f>
        <v>0</v>
      </c>
      <c r="BA312" s="543"/>
      <c r="BB312" s="417"/>
      <c r="BC312" s="321"/>
      <c r="BD312" s="321"/>
      <c r="BE312" s="321"/>
      <c r="BF312" s="322"/>
    </row>
    <row r="313" spans="2:58" ht="20.25" customHeight="1" x14ac:dyDescent="0.4">
      <c r="B313" s="545">
        <f>B310+1</f>
        <v>98</v>
      </c>
      <c r="C313" s="403"/>
      <c r="D313" s="404"/>
      <c r="E313" s="405"/>
      <c r="F313" s="120"/>
      <c r="G313" s="307"/>
      <c r="H313" s="310"/>
      <c r="I313" s="311"/>
      <c r="J313" s="311"/>
      <c r="K313" s="312"/>
      <c r="L313" s="314"/>
      <c r="M313" s="315"/>
      <c r="N313" s="315"/>
      <c r="O313" s="316"/>
      <c r="P313" s="610" t="s">
        <v>49</v>
      </c>
      <c r="Q313" s="611"/>
      <c r="R313" s="612"/>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606"/>
      <c r="AY313" s="607"/>
      <c r="AZ313" s="608"/>
      <c r="BA313" s="609"/>
      <c r="BB313" s="356"/>
      <c r="BC313" s="315"/>
      <c r="BD313" s="315"/>
      <c r="BE313" s="315"/>
      <c r="BF313" s="316"/>
    </row>
    <row r="314" spans="2:58" ht="20.25" customHeight="1" x14ac:dyDescent="0.4">
      <c r="B314" s="545"/>
      <c r="C314" s="406"/>
      <c r="D314" s="407"/>
      <c r="E314" s="408"/>
      <c r="F314" s="94"/>
      <c r="G314" s="308"/>
      <c r="H314" s="313"/>
      <c r="I314" s="311"/>
      <c r="J314" s="311"/>
      <c r="K314" s="312"/>
      <c r="L314" s="317"/>
      <c r="M314" s="318"/>
      <c r="N314" s="318"/>
      <c r="O314" s="319"/>
      <c r="P314" s="530" t="s">
        <v>15</v>
      </c>
      <c r="Q314" s="531"/>
      <c r="R314" s="532"/>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533">
        <f>IF($BB$3="４週",SUM(S314:AT314),IF($BB$3="暦月",SUM(S314:AW314),""))</f>
        <v>0</v>
      </c>
      <c r="AY314" s="534"/>
      <c r="AZ314" s="535">
        <f>IF($BB$3="４週",AX314/4,IF($BB$3="暦月",'通所介護（100名）'!AX314/('通所介護（100名）'!$BB$8/7),""))</f>
        <v>0</v>
      </c>
      <c r="BA314" s="536"/>
      <c r="BB314" s="357"/>
      <c r="BC314" s="318"/>
      <c r="BD314" s="318"/>
      <c r="BE314" s="318"/>
      <c r="BF314" s="319"/>
    </row>
    <row r="315" spans="2:58" ht="20.25" customHeight="1" x14ac:dyDescent="0.4">
      <c r="B315" s="545"/>
      <c r="C315" s="409"/>
      <c r="D315" s="410"/>
      <c r="E315" s="411"/>
      <c r="F315" s="122">
        <f>C313</f>
        <v>0</v>
      </c>
      <c r="G315" s="309"/>
      <c r="H315" s="313"/>
      <c r="I315" s="311"/>
      <c r="J315" s="311"/>
      <c r="K315" s="312"/>
      <c r="L315" s="320"/>
      <c r="M315" s="321"/>
      <c r="N315" s="321"/>
      <c r="O315" s="322"/>
      <c r="P315" s="537" t="s">
        <v>50</v>
      </c>
      <c r="Q315" s="538"/>
      <c r="R315" s="53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540">
        <f>IF($BB$3="４週",SUM(S315:AT315),IF($BB$3="暦月",SUM(S315:AW315),""))</f>
        <v>0</v>
      </c>
      <c r="AY315" s="541"/>
      <c r="AZ315" s="542">
        <f>IF($BB$3="４週",AX315/4,IF($BB$3="暦月",'通所介護（100名）'!AX315/('通所介護（100名）'!$BB$8/7),""))</f>
        <v>0</v>
      </c>
      <c r="BA315" s="543"/>
      <c r="BB315" s="417"/>
      <c r="BC315" s="321"/>
      <c r="BD315" s="321"/>
      <c r="BE315" s="321"/>
      <c r="BF315" s="322"/>
    </row>
    <row r="316" spans="2:58" ht="20.25" customHeight="1" x14ac:dyDescent="0.4">
      <c r="B316" s="545">
        <f>B313+1</f>
        <v>99</v>
      </c>
      <c r="C316" s="403"/>
      <c r="D316" s="404"/>
      <c r="E316" s="405"/>
      <c r="F316" s="120"/>
      <c r="G316" s="307"/>
      <c r="H316" s="310"/>
      <c r="I316" s="311"/>
      <c r="J316" s="311"/>
      <c r="K316" s="312"/>
      <c r="L316" s="314"/>
      <c r="M316" s="315"/>
      <c r="N316" s="315"/>
      <c r="O316" s="316"/>
      <c r="P316" s="610" t="s">
        <v>49</v>
      </c>
      <c r="Q316" s="611"/>
      <c r="R316" s="612"/>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606"/>
      <c r="AY316" s="607"/>
      <c r="AZ316" s="608"/>
      <c r="BA316" s="609"/>
      <c r="BB316" s="356"/>
      <c r="BC316" s="315"/>
      <c r="BD316" s="315"/>
      <c r="BE316" s="315"/>
      <c r="BF316" s="316"/>
    </row>
    <row r="317" spans="2:58" ht="20.25" customHeight="1" x14ac:dyDescent="0.4">
      <c r="B317" s="545"/>
      <c r="C317" s="406"/>
      <c r="D317" s="407"/>
      <c r="E317" s="408"/>
      <c r="F317" s="94"/>
      <c r="G317" s="308"/>
      <c r="H317" s="313"/>
      <c r="I317" s="311"/>
      <c r="J317" s="311"/>
      <c r="K317" s="312"/>
      <c r="L317" s="317"/>
      <c r="M317" s="318"/>
      <c r="N317" s="318"/>
      <c r="O317" s="319"/>
      <c r="P317" s="530" t="s">
        <v>15</v>
      </c>
      <c r="Q317" s="531"/>
      <c r="R317" s="532"/>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533">
        <f>IF($BB$3="４週",SUM(S317:AT317),IF($BB$3="暦月",SUM(S317:AW317),""))</f>
        <v>0</v>
      </c>
      <c r="AY317" s="534"/>
      <c r="AZ317" s="535">
        <f>IF($BB$3="４週",AX317/4,IF($BB$3="暦月",'通所介護（100名）'!AX317/('通所介護（100名）'!$BB$8/7),""))</f>
        <v>0</v>
      </c>
      <c r="BA317" s="536"/>
      <c r="BB317" s="357"/>
      <c r="BC317" s="318"/>
      <c r="BD317" s="318"/>
      <c r="BE317" s="318"/>
      <c r="BF317" s="319"/>
    </row>
    <row r="318" spans="2:58" ht="20.25" customHeight="1" x14ac:dyDescent="0.4">
      <c r="B318" s="545"/>
      <c r="C318" s="409"/>
      <c r="D318" s="410"/>
      <c r="E318" s="411"/>
      <c r="F318" s="122">
        <f>C316</f>
        <v>0</v>
      </c>
      <c r="G318" s="309"/>
      <c r="H318" s="313"/>
      <c r="I318" s="311"/>
      <c r="J318" s="311"/>
      <c r="K318" s="312"/>
      <c r="L318" s="320"/>
      <c r="M318" s="321"/>
      <c r="N318" s="321"/>
      <c r="O318" s="322"/>
      <c r="P318" s="537" t="s">
        <v>50</v>
      </c>
      <c r="Q318" s="538"/>
      <c r="R318" s="53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540">
        <f>IF($BB$3="４週",SUM(S318:AT318),IF($BB$3="暦月",SUM(S318:AW318),""))</f>
        <v>0</v>
      </c>
      <c r="AY318" s="541"/>
      <c r="AZ318" s="542">
        <f>IF($BB$3="４週",AX318/4,IF($BB$3="暦月",'通所介護（100名）'!AX318/('通所介護（100名）'!$BB$8/7),""))</f>
        <v>0</v>
      </c>
      <c r="BA318" s="543"/>
      <c r="BB318" s="417"/>
      <c r="BC318" s="321"/>
      <c r="BD318" s="321"/>
      <c r="BE318" s="321"/>
      <c r="BF318" s="322"/>
    </row>
    <row r="319" spans="2:58" ht="20.25" customHeight="1" x14ac:dyDescent="0.4">
      <c r="B319" s="545">
        <f>B316+1</f>
        <v>100</v>
      </c>
      <c r="C319" s="403"/>
      <c r="D319" s="404"/>
      <c r="E319" s="405"/>
      <c r="F319" s="120"/>
      <c r="G319" s="307"/>
      <c r="H319" s="310"/>
      <c r="I319" s="311"/>
      <c r="J319" s="311"/>
      <c r="K319" s="312"/>
      <c r="L319" s="314"/>
      <c r="M319" s="315"/>
      <c r="N319" s="315"/>
      <c r="O319" s="316"/>
      <c r="P319" s="610" t="s">
        <v>49</v>
      </c>
      <c r="Q319" s="611"/>
      <c r="R319" s="612"/>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606"/>
      <c r="AY319" s="607"/>
      <c r="AZ319" s="608"/>
      <c r="BA319" s="609"/>
      <c r="BB319" s="356"/>
      <c r="BC319" s="315"/>
      <c r="BD319" s="315"/>
      <c r="BE319" s="315"/>
      <c r="BF319" s="316"/>
    </row>
    <row r="320" spans="2:58" ht="20.25" customHeight="1" x14ac:dyDescent="0.4">
      <c r="B320" s="545"/>
      <c r="C320" s="406"/>
      <c r="D320" s="407"/>
      <c r="E320" s="408"/>
      <c r="F320" s="94"/>
      <c r="G320" s="308"/>
      <c r="H320" s="313"/>
      <c r="I320" s="311"/>
      <c r="J320" s="311"/>
      <c r="K320" s="312"/>
      <c r="L320" s="317"/>
      <c r="M320" s="318"/>
      <c r="N320" s="318"/>
      <c r="O320" s="319"/>
      <c r="P320" s="530" t="s">
        <v>15</v>
      </c>
      <c r="Q320" s="531"/>
      <c r="R320" s="532"/>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533">
        <f>IF($BB$3="４週",SUM(S320:AT320),IF($BB$3="暦月",SUM(S320:AW320),""))</f>
        <v>0</v>
      </c>
      <c r="AY320" s="534"/>
      <c r="AZ320" s="535">
        <f>IF($BB$3="４週",AX320/4,IF($BB$3="暦月",'通所介護（100名）'!AX320/('通所介護（100名）'!$BB$8/7),""))</f>
        <v>0</v>
      </c>
      <c r="BA320" s="536"/>
      <c r="BB320" s="357"/>
      <c r="BC320" s="318"/>
      <c r="BD320" s="318"/>
      <c r="BE320" s="318"/>
      <c r="BF320" s="319"/>
    </row>
    <row r="321" spans="1:73" ht="20.25" customHeight="1" thickBot="1" x14ac:dyDescent="0.45">
      <c r="B321" s="545"/>
      <c r="C321" s="409"/>
      <c r="D321" s="410"/>
      <c r="E321" s="411"/>
      <c r="F321" s="122">
        <f>C319</f>
        <v>0</v>
      </c>
      <c r="G321" s="309"/>
      <c r="H321" s="313"/>
      <c r="I321" s="311"/>
      <c r="J321" s="311"/>
      <c r="K321" s="312"/>
      <c r="L321" s="320"/>
      <c r="M321" s="321"/>
      <c r="N321" s="321"/>
      <c r="O321" s="322"/>
      <c r="P321" s="537" t="s">
        <v>50</v>
      </c>
      <c r="Q321" s="538"/>
      <c r="R321" s="53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540">
        <f>IF($BB$3="４週",SUM(S321:AT321),IF($BB$3="暦月",SUM(S321:AW321),""))</f>
        <v>0</v>
      </c>
      <c r="AY321" s="541"/>
      <c r="AZ321" s="542">
        <f>IF($BB$3="４週",AX321/4,IF($BB$3="暦月",'通所介護（100名）'!AX321/('通所介護（100名）'!$BB$8/7),""))</f>
        <v>0</v>
      </c>
      <c r="BA321" s="543"/>
      <c r="BB321" s="417"/>
      <c r="BC321" s="321"/>
      <c r="BD321" s="321"/>
      <c r="BE321" s="321"/>
      <c r="BF321" s="322"/>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84"/>
      <c r="D323" s="284"/>
      <c r="E323" s="284"/>
      <c r="F323" s="284"/>
      <c r="G323" s="632" t="s">
        <v>179</v>
      </c>
      <c r="H323" s="632"/>
      <c r="I323" s="632"/>
      <c r="J323" s="632"/>
      <c r="K323" s="632"/>
      <c r="L323" s="632"/>
      <c r="M323" s="632"/>
      <c r="N323" s="632"/>
      <c r="O323" s="632"/>
      <c r="P323" s="632"/>
      <c r="Q323" s="632"/>
      <c r="R323" s="633"/>
      <c r="S323" s="269" t="str">
        <f>IF(SUMIF($F$22:$F$321, "生活相談員", S22:S321)=0,"",SUMIF($F$22:$F$321,"生活相談員",S22:S321))</f>
        <v/>
      </c>
      <c r="T323" s="270" t="str">
        <f>IF(SUMIF($F$22:$F$321, "生活相談員", T22:T321)=0,"",SUMIF($F$22:$F$321,"生活相談員",T22:T321))</f>
        <v/>
      </c>
      <c r="U323" s="270" t="str">
        <f t="shared" ref="U323:AW323" si="1">IF(SUMIF($F$22:$F$321, "生活相談員", U22:U321)=0,"",SUMIF($F$22:$F$321,"生活相談員",U22:U321))</f>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634" t="str">
        <f>IF(SUMIF($F$22:$F$321, "生活相談員", AX22:AY321)=0,"",SUMIF($F$22:$F$321,"生活相談員",AX22:AY321))</f>
        <v/>
      </c>
      <c r="AY323" s="635"/>
      <c r="AZ323" s="636" t="s">
        <v>214</v>
      </c>
      <c r="BA323" s="637"/>
      <c r="BB323" s="638"/>
      <c r="BC323" s="639"/>
      <c r="BD323" s="639"/>
      <c r="BE323" s="639"/>
      <c r="BF323" s="640"/>
    </row>
    <row r="324" spans="1:73" ht="20.25" customHeight="1" x14ac:dyDescent="0.4">
      <c r="B324" s="55"/>
      <c r="C324" s="285"/>
      <c r="D324" s="285"/>
      <c r="E324" s="285"/>
      <c r="F324" s="285"/>
      <c r="G324" s="647" t="s">
        <v>180</v>
      </c>
      <c r="H324" s="647"/>
      <c r="I324" s="647"/>
      <c r="J324" s="647"/>
      <c r="K324" s="647"/>
      <c r="L324" s="647"/>
      <c r="M324" s="647"/>
      <c r="N324" s="647"/>
      <c r="O324" s="647"/>
      <c r="P324" s="647"/>
      <c r="Q324" s="647"/>
      <c r="R324" s="648"/>
      <c r="S324" s="272" t="str">
        <f>IF(SUMIF($F$22:$F$321, "介護職員", S22:S321)=0,"",SUMIF($F$22:$F$321,"介護職員",S22:S321))</f>
        <v/>
      </c>
      <c r="T324" s="273" t="str">
        <f t="shared" ref="T324:AW324" si="2">IF(SUMIF($F$22:$F$321, "介護職員", T22:T321)=0,"",SUMIF($F$22:$F$321,"介護職員",T22:T321))</f>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IF(SUMIF($F$22:$F$321, "介護職員", AC22:AC321)=0,"",SUMIF($F$22:$F$321,"介護職員",AC22:AC321))</f>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649" t="str">
        <f>IF(SUMIF($F$22:$F$321, "介護職員", AX22:AX321)=0,"",SUMIF($F$22:$F$321, "介護職員", AX22:AX321))</f>
        <v/>
      </c>
      <c r="AY324" s="650"/>
      <c r="AZ324" s="651" t="s">
        <v>214</v>
      </c>
      <c r="BA324" s="652"/>
      <c r="BB324" s="641"/>
      <c r="BC324" s="642"/>
      <c r="BD324" s="642"/>
      <c r="BE324" s="642"/>
      <c r="BF324" s="643"/>
    </row>
    <row r="325" spans="1:73" ht="20.25" customHeight="1" x14ac:dyDescent="0.4">
      <c r="B325" s="55"/>
      <c r="C325" s="285"/>
      <c r="D325" s="285"/>
      <c r="E325" s="285"/>
      <c r="F325" s="285"/>
      <c r="G325" s="647" t="s">
        <v>181</v>
      </c>
      <c r="H325" s="647"/>
      <c r="I325" s="647"/>
      <c r="J325" s="647"/>
      <c r="K325" s="647"/>
      <c r="L325" s="647"/>
      <c r="M325" s="647"/>
      <c r="N325" s="647"/>
      <c r="O325" s="647"/>
      <c r="P325" s="647"/>
      <c r="Q325" s="647"/>
      <c r="R325" s="648"/>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653"/>
      <c r="AY325" s="654"/>
      <c r="AZ325" s="654"/>
      <c r="BA325" s="655"/>
      <c r="BB325" s="641"/>
      <c r="BC325" s="642"/>
      <c r="BD325" s="642"/>
      <c r="BE325" s="642"/>
      <c r="BF325" s="643"/>
    </row>
    <row r="326" spans="1:73" ht="20.25" customHeight="1" x14ac:dyDescent="0.4">
      <c r="B326" s="55"/>
      <c r="C326" s="285"/>
      <c r="D326" s="285"/>
      <c r="E326" s="285"/>
      <c r="F326" s="285"/>
      <c r="G326" s="647" t="s">
        <v>183</v>
      </c>
      <c r="H326" s="647"/>
      <c r="I326" s="647"/>
      <c r="J326" s="647"/>
      <c r="K326" s="647"/>
      <c r="L326" s="647"/>
      <c r="M326" s="647"/>
      <c r="N326" s="647"/>
      <c r="O326" s="647"/>
      <c r="P326" s="647"/>
      <c r="Q326" s="647"/>
      <c r="R326" s="648"/>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656"/>
      <c r="AY326" s="657"/>
      <c r="AZ326" s="657"/>
      <c r="BA326" s="658"/>
      <c r="BB326" s="641"/>
      <c r="BC326" s="642"/>
      <c r="BD326" s="642"/>
      <c r="BE326" s="642"/>
      <c r="BF326" s="643"/>
    </row>
    <row r="327" spans="1:73" ht="20.25" customHeight="1" thickBot="1" x14ac:dyDescent="0.45">
      <c r="B327" s="56"/>
      <c r="C327" s="286"/>
      <c r="D327" s="286"/>
      <c r="E327" s="286"/>
      <c r="F327" s="286"/>
      <c r="G327" s="625" t="s">
        <v>184</v>
      </c>
      <c r="H327" s="625"/>
      <c r="I327" s="625"/>
      <c r="J327" s="625"/>
      <c r="K327" s="625"/>
      <c r="L327" s="625"/>
      <c r="M327" s="625"/>
      <c r="N327" s="625"/>
      <c r="O327" s="625"/>
      <c r="P327" s="625"/>
      <c r="Q327" s="625"/>
      <c r="R327" s="626"/>
      <c r="S327" s="287" t="str">
        <f>IF(S326&lt;&gt;"",IF(S325&gt;15,((S325-15)/5+1)*S326,S326),"")</f>
        <v/>
      </c>
      <c r="T327" s="288" t="str">
        <f>IF(T326&lt;&gt;"",IF(T325&gt;15,((T325-15)/5+1)*T326,T326),"")</f>
        <v/>
      </c>
      <c r="U327" s="288" t="str">
        <f t="shared" ref="U327:AW327" si="3">IF(U326&lt;&gt;"",IF(U325&gt;15,((U325-15)/5+1)*U326,U326),"")</f>
        <v/>
      </c>
      <c r="V327" s="288" t="str">
        <f t="shared" si="3"/>
        <v/>
      </c>
      <c r="W327" s="288" t="str">
        <f t="shared" si="3"/>
        <v/>
      </c>
      <c r="X327" s="288" t="str">
        <f t="shared" si="3"/>
        <v/>
      </c>
      <c r="Y327" s="289" t="str">
        <f t="shared" si="3"/>
        <v/>
      </c>
      <c r="Z327" s="287" t="str">
        <f t="shared" si="3"/>
        <v/>
      </c>
      <c r="AA327" s="288" t="str">
        <f t="shared" si="3"/>
        <v/>
      </c>
      <c r="AB327" s="288" t="str">
        <f t="shared" si="3"/>
        <v/>
      </c>
      <c r="AC327" s="288" t="str">
        <f t="shared" si="3"/>
        <v/>
      </c>
      <c r="AD327" s="288" t="str">
        <f t="shared" si="3"/>
        <v/>
      </c>
      <c r="AE327" s="288" t="str">
        <f t="shared" si="3"/>
        <v/>
      </c>
      <c r="AF327" s="289" t="str">
        <f t="shared" si="3"/>
        <v/>
      </c>
      <c r="AG327" s="287" t="str">
        <f t="shared" si="3"/>
        <v/>
      </c>
      <c r="AH327" s="288" t="str">
        <f t="shared" si="3"/>
        <v/>
      </c>
      <c r="AI327" s="288" t="str">
        <f t="shared" si="3"/>
        <v/>
      </c>
      <c r="AJ327" s="288" t="str">
        <f t="shared" si="3"/>
        <v/>
      </c>
      <c r="AK327" s="288" t="str">
        <f t="shared" si="3"/>
        <v/>
      </c>
      <c r="AL327" s="288" t="str">
        <f t="shared" si="3"/>
        <v/>
      </c>
      <c r="AM327" s="289" t="str">
        <f t="shared" si="3"/>
        <v/>
      </c>
      <c r="AN327" s="287" t="str">
        <f t="shared" si="3"/>
        <v/>
      </c>
      <c r="AO327" s="288" t="str">
        <f t="shared" si="3"/>
        <v/>
      </c>
      <c r="AP327" s="288" t="str">
        <f t="shared" si="3"/>
        <v/>
      </c>
      <c r="AQ327" s="288" t="str">
        <f t="shared" si="3"/>
        <v/>
      </c>
      <c r="AR327" s="288" t="str">
        <f t="shared" si="3"/>
        <v/>
      </c>
      <c r="AS327" s="288" t="str">
        <f t="shared" si="3"/>
        <v/>
      </c>
      <c r="AT327" s="289" t="str">
        <f t="shared" si="3"/>
        <v/>
      </c>
      <c r="AU327" s="272" t="str">
        <f t="shared" si="3"/>
        <v/>
      </c>
      <c r="AV327" s="273" t="str">
        <f t="shared" si="3"/>
        <v/>
      </c>
      <c r="AW327" s="274" t="str">
        <f t="shared" si="3"/>
        <v/>
      </c>
      <c r="AX327" s="656"/>
      <c r="AY327" s="657"/>
      <c r="AZ327" s="657"/>
      <c r="BA327" s="658"/>
      <c r="BB327" s="641"/>
      <c r="BC327" s="642"/>
      <c r="BD327" s="642"/>
      <c r="BE327" s="642"/>
      <c r="BF327" s="643"/>
    </row>
    <row r="328" spans="1:73" ht="18.75" customHeight="1" x14ac:dyDescent="0.4">
      <c r="B328" s="564" t="s">
        <v>185</v>
      </c>
      <c r="C328" s="627"/>
      <c r="D328" s="627"/>
      <c r="E328" s="627"/>
      <c r="F328" s="627"/>
      <c r="G328" s="627"/>
      <c r="H328" s="627"/>
      <c r="I328" s="627"/>
      <c r="J328" s="627"/>
      <c r="K328" s="566"/>
      <c r="L328" s="628" t="s">
        <v>60</v>
      </c>
      <c r="M328" s="628"/>
      <c r="N328" s="628"/>
      <c r="O328" s="628"/>
      <c r="P328" s="628"/>
      <c r="Q328" s="628"/>
      <c r="R328" s="629"/>
      <c r="S328" s="290" t="str">
        <f>IF($L328="","",IF(COUNTIFS($F$22:$F$321,$L328,S$22:S$321,"&gt;0")=0,"",COUNTIFS($F$22:$F$321,$L328,S$22:S$321,"&gt;0")))</f>
        <v/>
      </c>
      <c r="T328" s="291" t="str">
        <f t="shared" ref="T328:AW332" si="4">IF($L328="","",IF(COUNTIFS($F$22:$F$321,$L328,T$22:T$321,"&gt;0")=0,"",COUNTIFS($F$22:$F$321,$L328,T$22:T$321,"&gt;0")))</f>
        <v/>
      </c>
      <c r="U328" s="291" t="str">
        <f t="shared" si="4"/>
        <v/>
      </c>
      <c r="V328" s="291" t="str">
        <f t="shared" si="4"/>
        <v/>
      </c>
      <c r="W328" s="291" t="str">
        <f t="shared" si="4"/>
        <v/>
      </c>
      <c r="X328" s="291" t="str">
        <f t="shared" si="4"/>
        <v/>
      </c>
      <c r="Y328" s="292" t="str">
        <f t="shared" si="4"/>
        <v/>
      </c>
      <c r="Z328" s="293" t="str">
        <f t="shared" si="4"/>
        <v/>
      </c>
      <c r="AA328" s="291" t="str">
        <f t="shared" si="4"/>
        <v/>
      </c>
      <c r="AB328" s="291" t="str">
        <f t="shared" si="4"/>
        <v/>
      </c>
      <c r="AC328" s="291" t="str">
        <f t="shared" si="4"/>
        <v/>
      </c>
      <c r="AD328" s="291" t="str">
        <f t="shared" si="4"/>
        <v/>
      </c>
      <c r="AE328" s="291" t="str">
        <f t="shared" si="4"/>
        <v/>
      </c>
      <c r="AF328" s="292" t="str">
        <f t="shared" si="4"/>
        <v/>
      </c>
      <c r="AG328" s="291" t="str">
        <f t="shared" si="4"/>
        <v/>
      </c>
      <c r="AH328" s="291" t="str">
        <f t="shared" si="4"/>
        <v/>
      </c>
      <c r="AI328" s="291" t="str">
        <f t="shared" si="4"/>
        <v/>
      </c>
      <c r="AJ328" s="291" t="str">
        <f t="shared" si="4"/>
        <v/>
      </c>
      <c r="AK328" s="291" t="str">
        <f t="shared" si="4"/>
        <v/>
      </c>
      <c r="AL328" s="291" t="str">
        <f t="shared" si="4"/>
        <v/>
      </c>
      <c r="AM328" s="292" t="str">
        <f t="shared" si="4"/>
        <v/>
      </c>
      <c r="AN328" s="291" t="str">
        <f t="shared" si="4"/>
        <v/>
      </c>
      <c r="AO328" s="291" t="str">
        <f t="shared" si="4"/>
        <v/>
      </c>
      <c r="AP328" s="291" t="str">
        <f t="shared" si="4"/>
        <v/>
      </c>
      <c r="AQ328" s="291" t="str">
        <f t="shared" si="4"/>
        <v/>
      </c>
      <c r="AR328" s="291" t="str">
        <f t="shared" si="4"/>
        <v/>
      </c>
      <c r="AS328" s="291" t="str">
        <f t="shared" si="4"/>
        <v/>
      </c>
      <c r="AT328" s="292" t="str">
        <f t="shared" si="4"/>
        <v/>
      </c>
      <c r="AU328" s="291" t="str">
        <f t="shared" si="4"/>
        <v/>
      </c>
      <c r="AV328" s="291" t="str">
        <f t="shared" si="4"/>
        <v/>
      </c>
      <c r="AW328" s="292" t="str">
        <f t="shared" si="4"/>
        <v/>
      </c>
      <c r="AX328" s="656"/>
      <c r="AY328" s="657"/>
      <c r="AZ328" s="657"/>
      <c r="BA328" s="658"/>
      <c r="BB328" s="641"/>
      <c r="BC328" s="642"/>
      <c r="BD328" s="642"/>
      <c r="BE328" s="642"/>
      <c r="BF328" s="643"/>
    </row>
    <row r="329" spans="1:73" ht="18.75" customHeight="1" x14ac:dyDescent="0.4">
      <c r="B329" s="564"/>
      <c r="C329" s="627"/>
      <c r="D329" s="627"/>
      <c r="E329" s="627"/>
      <c r="F329" s="627"/>
      <c r="G329" s="627"/>
      <c r="H329" s="627"/>
      <c r="I329" s="627"/>
      <c r="J329" s="627"/>
      <c r="K329" s="566"/>
      <c r="L329" s="630" t="s">
        <v>5</v>
      </c>
      <c r="M329" s="630"/>
      <c r="N329" s="630"/>
      <c r="O329" s="630"/>
      <c r="P329" s="630"/>
      <c r="Q329" s="630"/>
      <c r="R329" s="631"/>
      <c r="S329" s="272" t="str">
        <f>IF($L329="","",IF(COUNTIFS($F$22:$F$321,$L329,S$22:S$321,"&gt;0")=0,"",COUNTIFS($F$22:$F$321,$L329,S$22:S$321,"&gt;0")))</f>
        <v/>
      </c>
      <c r="T329" s="273" t="str">
        <f t="shared" si="4"/>
        <v/>
      </c>
      <c r="U329" s="273" t="str">
        <f t="shared" si="4"/>
        <v/>
      </c>
      <c r="V329" s="273" t="str">
        <f t="shared" si="4"/>
        <v/>
      </c>
      <c r="W329" s="273" t="str">
        <f t="shared" si="4"/>
        <v/>
      </c>
      <c r="X329" s="273" t="str">
        <f t="shared" si="4"/>
        <v/>
      </c>
      <c r="Y329" s="274" t="str">
        <f t="shared" si="4"/>
        <v/>
      </c>
      <c r="Z329" s="294" t="str">
        <f t="shared" si="4"/>
        <v/>
      </c>
      <c r="AA329" s="273" t="str">
        <f t="shared" si="4"/>
        <v/>
      </c>
      <c r="AB329" s="273" t="str">
        <f t="shared" si="4"/>
        <v/>
      </c>
      <c r="AC329" s="273" t="str">
        <f t="shared" si="4"/>
        <v/>
      </c>
      <c r="AD329" s="273" t="str">
        <f t="shared" si="4"/>
        <v/>
      </c>
      <c r="AE329" s="273" t="str">
        <f t="shared" si="4"/>
        <v/>
      </c>
      <c r="AF329" s="274" t="str">
        <f t="shared" si="4"/>
        <v/>
      </c>
      <c r="AG329" s="273" t="str">
        <f t="shared" si="4"/>
        <v/>
      </c>
      <c r="AH329" s="273" t="str">
        <f t="shared" si="4"/>
        <v/>
      </c>
      <c r="AI329" s="273" t="str">
        <f t="shared" si="4"/>
        <v/>
      </c>
      <c r="AJ329" s="273" t="str">
        <f t="shared" si="4"/>
        <v/>
      </c>
      <c r="AK329" s="273" t="str">
        <f t="shared" si="4"/>
        <v/>
      </c>
      <c r="AL329" s="273" t="str">
        <f t="shared" si="4"/>
        <v/>
      </c>
      <c r="AM329" s="274" t="str">
        <f t="shared" si="4"/>
        <v/>
      </c>
      <c r="AN329" s="273" t="str">
        <f t="shared" si="4"/>
        <v/>
      </c>
      <c r="AO329" s="273" t="str">
        <f t="shared" si="4"/>
        <v/>
      </c>
      <c r="AP329" s="273" t="str">
        <f t="shared" si="4"/>
        <v/>
      </c>
      <c r="AQ329" s="273" t="str">
        <f t="shared" si="4"/>
        <v/>
      </c>
      <c r="AR329" s="273" t="str">
        <f t="shared" si="4"/>
        <v/>
      </c>
      <c r="AS329" s="273" t="str">
        <f t="shared" si="4"/>
        <v/>
      </c>
      <c r="AT329" s="274" t="str">
        <f t="shared" si="4"/>
        <v/>
      </c>
      <c r="AU329" s="273" t="str">
        <f t="shared" si="4"/>
        <v/>
      </c>
      <c r="AV329" s="273" t="str">
        <f t="shared" si="4"/>
        <v/>
      </c>
      <c r="AW329" s="274" t="str">
        <f t="shared" si="4"/>
        <v/>
      </c>
      <c r="AX329" s="656"/>
      <c r="AY329" s="657"/>
      <c r="AZ329" s="657"/>
      <c r="BA329" s="658"/>
      <c r="BB329" s="641"/>
      <c r="BC329" s="642"/>
      <c r="BD329" s="642"/>
      <c r="BE329" s="642"/>
      <c r="BF329" s="643"/>
    </row>
    <row r="330" spans="1:73" ht="18.75" customHeight="1" x14ac:dyDescent="0.4">
      <c r="B330" s="564"/>
      <c r="C330" s="627"/>
      <c r="D330" s="627"/>
      <c r="E330" s="627"/>
      <c r="F330" s="627"/>
      <c r="G330" s="627"/>
      <c r="H330" s="627"/>
      <c r="I330" s="627"/>
      <c r="J330" s="627"/>
      <c r="K330" s="566"/>
      <c r="L330" s="630" t="s">
        <v>61</v>
      </c>
      <c r="M330" s="630"/>
      <c r="N330" s="630"/>
      <c r="O330" s="630"/>
      <c r="P330" s="630"/>
      <c r="Q330" s="630"/>
      <c r="R330" s="631"/>
      <c r="S330" s="272" t="str">
        <f>IF($L330="","",IF(COUNTIFS($F$22:$F$321,$L330,S$22:S$321,"&gt;0")=0,"",COUNTIFS($F$22:$F$321,$L330,S$22:S$321,"&gt;0")))</f>
        <v/>
      </c>
      <c r="T330" s="273" t="str">
        <f t="shared" si="4"/>
        <v/>
      </c>
      <c r="U330" s="273" t="str">
        <f t="shared" si="4"/>
        <v/>
      </c>
      <c r="V330" s="273" t="str">
        <f t="shared" si="4"/>
        <v/>
      </c>
      <c r="W330" s="273" t="str">
        <f t="shared" si="4"/>
        <v/>
      </c>
      <c r="X330" s="273" t="str">
        <f t="shared" si="4"/>
        <v/>
      </c>
      <c r="Y330" s="274" t="str">
        <f t="shared" si="4"/>
        <v/>
      </c>
      <c r="Z330" s="294" t="str">
        <f t="shared" si="4"/>
        <v/>
      </c>
      <c r="AA330" s="273" t="str">
        <f t="shared" si="4"/>
        <v/>
      </c>
      <c r="AB330" s="273" t="str">
        <f t="shared" si="4"/>
        <v/>
      </c>
      <c r="AC330" s="273" t="str">
        <f t="shared" si="4"/>
        <v/>
      </c>
      <c r="AD330" s="273" t="str">
        <f t="shared" si="4"/>
        <v/>
      </c>
      <c r="AE330" s="273" t="str">
        <f t="shared" si="4"/>
        <v/>
      </c>
      <c r="AF330" s="274" t="str">
        <f t="shared" si="4"/>
        <v/>
      </c>
      <c r="AG330" s="273" t="str">
        <f t="shared" si="4"/>
        <v/>
      </c>
      <c r="AH330" s="273" t="str">
        <f t="shared" si="4"/>
        <v/>
      </c>
      <c r="AI330" s="273" t="str">
        <f t="shared" si="4"/>
        <v/>
      </c>
      <c r="AJ330" s="273" t="str">
        <f t="shared" si="4"/>
        <v/>
      </c>
      <c r="AK330" s="273" t="str">
        <f t="shared" si="4"/>
        <v/>
      </c>
      <c r="AL330" s="273" t="str">
        <f t="shared" si="4"/>
        <v/>
      </c>
      <c r="AM330" s="274" t="str">
        <f t="shared" si="4"/>
        <v/>
      </c>
      <c r="AN330" s="273" t="str">
        <f t="shared" si="4"/>
        <v/>
      </c>
      <c r="AO330" s="273" t="str">
        <f t="shared" si="4"/>
        <v/>
      </c>
      <c r="AP330" s="273" t="str">
        <f t="shared" si="4"/>
        <v/>
      </c>
      <c r="AQ330" s="273" t="str">
        <f t="shared" si="4"/>
        <v/>
      </c>
      <c r="AR330" s="273" t="str">
        <f t="shared" si="4"/>
        <v/>
      </c>
      <c r="AS330" s="273" t="str">
        <f t="shared" si="4"/>
        <v/>
      </c>
      <c r="AT330" s="274" t="str">
        <f t="shared" si="4"/>
        <v/>
      </c>
      <c r="AU330" s="273" t="str">
        <f t="shared" si="4"/>
        <v/>
      </c>
      <c r="AV330" s="273" t="str">
        <f t="shared" si="4"/>
        <v/>
      </c>
      <c r="AW330" s="274" t="str">
        <f t="shared" si="4"/>
        <v/>
      </c>
      <c r="AX330" s="656"/>
      <c r="AY330" s="657"/>
      <c r="AZ330" s="657"/>
      <c r="BA330" s="658"/>
      <c r="BB330" s="641"/>
      <c r="BC330" s="642"/>
      <c r="BD330" s="642"/>
      <c r="BE330" s="642"/>
      <c r="BF330" s="643"/>
    </row>
    <row r="331" spans="1:73" ht="18.75" customHeight="1" x14ac:dyDescent="0.4">
      <c r="B331" s="564"/>
      <c r="C331" s="627"/>
      <c r="D331" s="627"/>
      <c r="E331" s="627"/>
      <c r="F331" s="627"/>
      <c r="G331" s="627"/>
      <c r="H331" s="627"/>
      <c r="I331" s="627"/>
      <c r="J331" s="627"/>
      <c r="K331" s="566"/>
      <c r="L331" s="630" t="s">
        <v>62</v>
      </c>
      <c r="M331" s="630"/>
      <c r="N331" s="630"/>
      <c r="O331" s="630"/>
      <c r="P331" s="630"/>
      <c r="Q331" s="630"/>
      <c r="R331" s="631"/>
      <c r="S331" s="272" t="str">
        <f>IF($L331="","",IF(COUNTIFS($F$22:$F$321,$L331,S$22:S$321,"&gt;0")=0,"",COUNTIFS($F$22:$F$321,$L331,S$22:S$321,"&gt;0")))</f>
        <v/>
      </c>
      <c r="T331" s="273" t="str">
        <f t="shared" si="4"/>
        <v/>
      </c>
      <c r="U331" s="273" t="str">
        <f t="shared" si="4"/>
        <v/>
      </c>
      <c r="V331" s="273" t="str">
        <f t="shared" si="4"/>
        <v/>
      </c>
      <c r="W331" s="273" t="str">
        <f t="shared" si="4"/>
        <v/>
      </c>
      <c r="X331" s="273" t="str">
        <f t="shared" si="4"/>
        <v/>
      </c>
      <c r="Y331" s="274" t="str">
        <f t="shared" si="4"/>
        <v/>
      </c>
      <c r="Z331" s="294" t="str">
        <f t="shared" si="4"/>
        <v/>
      </c>
      <c r="AA331" s="273" t="str">
        <f t="shared" si="4"/>
        <v/>
      </c>
      <c r="AB331" s="273" t="str">
        <f t="shared" si="4"/>
        <v/>
      </c>
      <c r="AC331" s="273" t="str">
        <f t="shared" si="4"/>
        <v/>
      </c>
      <c r="AD331" s="273" t="str">
        <f t="shared" si="4"/>
        <v/>
      </c>
      <c r="AE331" s="273" t="str">
        <f t="shared" si="4"/>
        <v/>
      </c>
      <c r="AF331" s="274" t="str">
        <f t="shared" si="4"/>
        <v/>
      </c>
      <c r="AG331" s="273" t="str">
        <f t="shared" si="4"/>
        <v/>
      </c>
      <c r="AH331" s="273" t="str">
        <f t="shared" si="4"/>
        <v/>
      </c>
      <c r="AI331" s="273" t="str">
        <f t="shared" si="4"/>
        <v/>
      </c>
      <c r="AJ331" s="273" t="str">
        <f t="shared" si="4"/>
        <v/>
      </c>
      <c r="AK331" s="273" t="str">
        <f t="shared" si="4"/>
        <v/>
      </c>
      <c r="AL331" s="273" t="str">
        <f t="shared" si="4"/>
        <v/>
      </c>
      <c r="AM331" s="274" t="str">
        <f t="shared" si="4"/>
        <v/>
      </c>
      <c r="AN331" s="273" t="str">
        <f t="shared" si="4"/>
        <v/>
      </c>
      <c r="AO331" s="273" t="str">
        <f t="shared" si="4"/>
        <v/>
      </c>
      <c r="AP331" s="273" t="str">
        <f t="shared" si="4"/>
        <v/>
      </c>
      <c r="AQ331" s="273" t="str">
        <f t="shared" si="4"/>
        <v/>
      </c>
      <c r="AR331" s="273" t="str">
        <f t="shared" si="4"/>
        <v/>
      </c>
      <c r="AS331" s="273" t="str">
        <f t="shared" si="4"/>
        <v/>
      </c>
      <c r="AT331" s="274" t="str">
        <f t="shared" si="4"/>
        <v/>
      </c>
      <c r="AU331" s="273" t="str">
        <f t="shared" si="4"/>
        <v/>
      </c>
      <c r="AV331" s="273" t="str">
        <f t="shared" si="4"/>
        <v/>
      </c>
      <c r="AW331" s="274" t="str">
        <f t="shared" si="4"/>
        <v/>
      </c>
      <c r="AX331" s="656"/>
      <c r="AY331" s="657"/>
      <c r="AZ331" s="657"/>
      <c r="BA331" s="658"/>
      <c r="BB331" s="641"/>
      <c r="BC331" s="642"/>
      <c r="BD331" s="642"/>
      <c r="BE331" s="642"/>
      <c r="BF331" s="643"/>
    </row>
    <row r="332" spans="1:73" ht="18.75" customHeight="1" thickBot="1" x14ac:dyDescent="0.45">
      <c r="B332" s="567"/>
      <c r="C332" s="568"/>
      <c r="D332" s="568"/>
      <c r="E332" s="568"/>
      <c r="F332" s="568"/>
      <c r="G332" s="568"/>
      <c r="H332" s="568"/>
      <c r="I332" s="568"/>
      <c r="J332" s="568"/>
      <c r="K332" s="569"/>
      <c r="L332" s="387"/>
      <c r="M332" s="387"/>
      <c r="N332" s="387"/>
      <c r="O332" s="387"/>
      <c r="P332" s="387"/>
      <c r="Q332" s="387"/>
      <c r="R332" s="388"/>
      <c r="S332" s="295" t="str">
        <f>IF($L332="","",IF(COUNTIFS($F$22:$F$321,$L332,S$22:S$321,"&gt;0")=0,"",COUNTIFS($F$22:$F$321,$L332,S$22:S$321,"&gt;0")))</f>
        <v/>
      </c>
      <c r="T332" s="296" t="str">
        <f t="shared" si="4"/>
        <v/>
      </c>
      <c r="U332" s="296" t="str">
        <f t="shared" si="4"/>
        <v/>
      </c>
      <c r="V332" s="296" t="str">
        <f t="shared" si="4"/>
        <v/>
      </c>
      <c r="W332" s="296" t="str">
        <f t="shared" si="4"/>
        <v/>
      </c>
      <c r="X332" s="296" t="str">
        <f t="shared" si="4"/>
        <v/>
      </c>
      <c r="Y332" s="297" t="str">
        <f t="shared" si="4"/>
        <v/>
      </c>
      <c r="Z332" s="298" t="str">
        <f t="shared" si="4"/>
        <v/>
      </c>
      <c r="AA332" s="296" t="str">
        <f t="shared" si="4"/>
        <v/>
      </c>
      <c r="AB332" s="296" t="str">
        <f t="shared" si="4"/>
        <v/>
      </c>
      <c r="AC332" s="296" t="str">
        <f t="shared" si="4"/>
        <v/>
      </c>
      <c r="AD332" s="296" t="str">
        <f t="shared" si="4"/>
        <v/>
      </c>
      <c r="AE332" s="296" t="str">
        <f t="shared" si="4"/>
        <v/>
      </c>
      <c r="AF332" s="297" t="str">
        <f t="shared" si="4"/>
        <v/>
      </c>
      <c r="AG332" s="296" t="str">
        <f t="shared" si="4"/>
        <v/>
      </c>
      <c r="AH332" s="296" t="str">
        <f t="shared" si="4"/>
        <v/>
      </c>
      <c r="AI332" s="296" t="str">
        <f t="shared" si="4"/>
        <v/>
      </c>
      <c r="AJ332" s="296" t="str">
        <f t="shared" si="4"/>
        <v/>
      </c>
      <c r="AK332" s="296" t="str">
        <f t="shared" si="4"/>
        <v/>
      </c>
      <c r="AL332" s="296" t="str">
        <f t="shared" si="4"/>
        <v/>
      </c>
      <c r="AM332" s="297" t="str">
        <f t="shared" si="4"/>
        <v/>
      </c>
      <c r="AN332" s="296" t="str">
        <f t="shared" si="4"/>
        <v/>
      </c>
      <c r="AO332" s="296" t="str">
        <f t="shared" si="4"/>
        <v/>
      </c>
      <c r="AP332" s="296" t="str">
        <f t="shared" si="4"/>
        <v/>
      </c>
      <c r="AQ332" s="296" t="str">
        <f t="shared" si="4"/>
        <v/>
      </c>
      <c r="AR332" s="296" t="str">
        <f t="shared" si="4"/>
        <v/>
      </c>
      <c r="AS332" s="296" t="str">
        <f t="shared" si="4"/>
        <v/>
      </c>
      <c r="AT332" s="297" t="str">
        <f t="shared" si="4"/>
        <v/>
      </c>
      <c r="AU332" s="296" t="str">
        <f t="shared" si="4"/>
        <v/>
      </c>
      <c r="AV332" s="296" t="str">
        <f t="shared" si="4"/>
        <v/>
      </c>
      <c r="AW332" s="297" t="str">
        <f t="shared" si="4"/>
        <v/>
      </c>
      <c r="AX332" s="659"/>
      <c r="AY332" s="660"/>
      <c r="AZ332" s="660"/>
      <c r="BA332" s="661"/>
      <c r="BB332" s="644"/>
      <c r="BC332" s="645"/>
      <c r="BD332" s="645"/>
      <c r="BE332" s="645"/>
      <c r="BF332" s="646"/>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cfRule type="expression" dxfId="2375" priority="2102">
      <formula>INDIRECT(ADDRESS(ROW(),COLUMN()))=TRUNC(INDIRECT(ADDRESS(ROW(),COLUMN())))</formula>
    </cfRule>
  </conditionalFormatting>
  <conditionalFormatting sqref="S23">
    <cfRule type="expression" dxfId="2374" priority="2101">
      <formula>INDIRECT(ADDRESS(ROW(),COLUMN()))=TRUNC(INDIRECT(ADDRESS(ROW(),COLUMN())))</formula>
    </cfRule>
  </conditionalFormatting>
  <conditionalFormatting sqref="T24:Y24">
    <cfRule type="expression" dxfId="2373" priority="2100">
      <formula>INDIRECT(ADDRESS(ROW(),COLUMN()))=TRUNC(INDIRECT(ADDRESS(ROW(),COLUMN())))</formula>
    </cfRule>
  </conditionalFormatting>
  <conditionalFormatting sqref="T23:Y23">
    <cfRule type="expression" dxfId="2372" priority="2099">
      <formula>INDIRECT(ADDRESS(ROW(),COLUMN()))=TRUNC(INDIRECT(ADDRESS(ROW(),COLUMN())))</formula>
    </cfRule>
  </conditionalFormatting>
  <conditionalFormatting sqref="AX23:BA24">
    <cfRule type="expression" dxfId="2371" priority="2098">
      <formula>INDIRECT(ADDRESS(ROW(),COLUMN()))=TRUNC(INDIRECT(ADDRESS(ROW(),COLUMN())))</formula>
    </cfRule>
  </conditionalFormatting>
  <conditionalFormatting sqref="AX26:BA27">
    <cfRule type="expression" dxfId="2370" priority="2097">
      <formula>INDIRECT(ADDRESS(ROW(),COLUMN()))=TRUNC(INDIRECT(ADDRESS(ROW(),COLUMN())))</formula>
    </cfRule>
  </conditionalFormatting>
  <conditionalFormatting sqref="AX29:BA30">
    <cfRule type="expression" dxfId="2369" priority="2096">
      <formula>INDIRECT(ADDRESS(ROW(),COLUMN()))=TRUNC(INDIRECT(ADDRESS(ROW(),COLUMN())))</formula>
    </cfRule>
  </conditionalFormatting>
  <conditionalFormatting sqref="AX32:BA33">
    <cfRule type="expression" dxfId="2368" priority="2095">
      <formula>INDIRECT(ADDRESS(ROW(),COLUMN()))=TRUNC(INDIRECT(ADDRESS(ROW(),COLUMN())))</formula>
    </cfRule>
  </conditionalFormatting>
  <conditionalFormatting sqref="AX35:BA36">
    <cfRule type="expression" dxfId="2367" priority="2094">
      <formula>INDIRECT(ADDRESS(ROW(),COLUMN()))=TRUNC(INDIRECT(ADDRESS(ROW(),COLUMN())))</formula>
    </cfRule>
  </conditionalFormatting>
  <conditionalFormatting sqref="AX38:BA39">
    <cfRule type="expression" dxfId="2366" priority="2093">
      <formula>INDIRECT(ADDRESS(ROW(),COLUMN()))=TRUNC(INDIRECT(ADDRESS(ROW(),COLUMN())))</formula>
    </cfRule>
  </conditionalFormatting>
  <conditionalFormatting sqref="AX41:BA42">
    <cfRule type="expression" dxfId="2365" priority="2092">
      <formula>INDIRECT(ADDRESS(ROW(),COLUMN()))=TRUNC(INDIRECT(ADDRESS(ROW(),COLUMN())))</formula>
    </cfRule>
  </conditionalFormatting>
  <conditionalFormatting sqref="AX44:BA45">
    <cfRule type="expression" dxfId="2364" priority="2091">
      <formula>INDIRECT(ADDRESS(ROW(),COLUMN()))=TRUNC(INDIRECT(ADDRESS(ROW(),COLUMN())))</formula>
    </cfRule>
  </conditionalFormatting>
  <conditionalFormatting sqref="AX47:BA48">
    <cfRule type="expression" dxfId="2363" priority="2090">
      <formula>INDIRECT(ADDRESS(ROW(),COLUMN()))=TRUNC(INDIRECT(ADDRESS(ROW(),COLUMN())))</formula>
    </cfRule>
  </conditionalFormatting>
  <conditionalFormatting sqref="AX50:BA51">
    <cfRule type="expression" dxfId="2362" priority="2089">
      <formula>INDIRECT(ADDRESS(ROW(),COLUMN()))=TRUNC(INDIRECT(ADDRESS(ROW(),COLUMN())))</formula>
    </cfRule>
  </conditionalFormatting>
  <conditionalFormatting sqref="AX53:BA54">
    <cfRule type="expression" dxfId="2361" priority="2088">
      <formula>INDIRECT(ADDRESS(ROW(),COLUMN()))=TRUNC(INDIRECT(ADDRESS(ROW(),COLUMN())))</formula>
    </cfRule>
  </conditionalFormatting>
  <conditionalFormatting sqref="AX56:BA57">
    <cfRule type="expression" dxfId="2360" priority="2087">
      <formula>INDIRECT(ADDRESS(ROW(),COLUMN()))=TRUNC(INDIRECT(ADDRESS(ROW(),COLUMN())))</formula>
    </cfRule>
  </conditionalFormatting>
  <conditionalFormatting sqref="AX59:BA60">
    <cfRule type="expression" dxfId="2359" priority="2086">
      <formula>INDIRECT(ADDRESS(ROW(),COLUMN()))=TRUNC(INDIRECT(ADDRESS(ROW(),COLUMN())))</formula>
    </cfRule>
  </conditionalFormatting>
  <conditionalFormatting sqref="BC14:BD14">
    <cfRule type="expression" dxfId="2358" priority="2085">
      <formula>INDIRECT(ADDRESS(ROW(),COLUMN()))=TRUNC(INDIRECT(ADDRESS(ROW(),COLUMN())))</formula>
    </cfRule>
  </conditionalFormatting>
  <conditionalFormatting sqref="Z24">
    <cfRule type="expression" dxfId="2357" priority="2084">
      <formula>INDIRECT(ADDRESS(ROW(),COLUMN()))=TRUNC(INDIRECT(ADDRESS(ROW(),COLUMN())))</formula>
    </cfRule>
  </conditionalFormatting>
  <conditionalFormatting sqref="Z23">
    <cfRule type="expression" dxfId="2356" priority="2083">
      <formula>INDIRECT(ADDRESS(ROW(),COLUMN()))=TRUNC(INDIRECT(ADDRESS(ROW(),COLUMN())))</formula>
    </cfRule>
  </conditionalFormatting>
  <conditionalFormatting sqref="AA24:AF24">
    <cfRule type="expression" dxfId="2355" priority="2082">
      <formula>INDIRECT(ADDRESS(ROW(),COLUMN()))=TRUNC(INDIRECT(ADDRESS(ROW(),COLUMN())))</formula>
    </cfRule>
  </conditionalFormatting>
  <conditionalFormatting sqref="AA23:AF23">
    <cfRule type="expression" dxfId="2354" priority="2081">
      <formula>INDIRECT(ADDRESS(ROW(),COLUMN()))=TRUNC(INDIRECT(ADDRESS(ROW(),COLUMN())))</formula>
    </cfRule>
  </conditionalFormatting>
  <conditionalFormatting sqref="AG24">
    <cfRule type="expression" dxfId="2353" priority="2080">
      <formula>INDIRECT(ADDRESS(ROW(),COLUMN()))=TRUNC(INDIRECT(ADDRESS(ROW(),COLUMN())))</formula>
    </cfRule>
  </conditionalFormatting>
  <conditionalFormatting sqref="AG23">
    <cfRule type="expression" dxfId="2352" priority="2079">
      <formula>INDIRECT(ADDRESS(ROW(),COLUMN()))=TRUNC(INDIRECT(ADDRESS(ROW(),COLUMN())))</formula>
    </cfRule>
  </conditionalFormatting>
  <conditionalFormatting sqref="AH24:AM24">
    <cfRule type="expression" dxfId="2351" priority="2078">
      <formula>INDIRECT(ADDRESS(ROW(),COLUMN()))=TRUNC(INDIRECT(ADDRESS(ROW(),COLUMN())))</formula>
    </cfRule>
  </conditionalFormatting>
  <conditionalFormatting sqref="AH23:AM23">
    <cfRule type="expression" dxfId="2350" priority="2077">
      <formula>INDIRECT(ADDRESS(ROW(),COLUMN()))=TRUNC(INDIRECT(ADDRESS(ROW(),COLUMN())))</formula>
    </cfRule>
  </conditionalFormatting>
  <conditionalFormatting sqref="AN24">
    <cfRule type="expression" dxfId="2349" priority="2076">
      <formula>INDIRECT(ADDRESS(ROW(),COLUMN()))=TRUNC(INDIRECT(ADDRESS(ROW(),COLUMN())))</formula>
    </cfRule>
  </conditionalFormatting>
  <conditionalFormatting sqref="AN23">
    <cfRule type="expression" dxfId="2348" priority="2075">
      <formula>INDIRECT(ADDRESS(ROW(),COLUMN()))=TRUNC(INDIRECT(ADDRESS(ROW(),COLUMN())))</formula>
    </cfRule>
  </conditionalFormatting>
  <conditionalFormatting sqref="AO24:AT24">
    <cfRule type="expression" dxfId="2347" priority="2074">
      <formula>INDIRECT(ADDRESS(ROW(),COLUMN()))=TRUNC(INDIRECT(ADDRESS(ROW(),COLUMN())))</formula>
    </cfRule>
  </conditionalFormatting>
  <conditionalFormatting sqref="AO23:AT23">
    <cfRule type="expression" dxfId="2346" priority="2073">
      <formula>INDIRECT(ADDRESS(ROW(),COLUMN()))=TRUNC(INDIRECT(ADDRESS(ROW(),COLUMN())))</formula>
    </cfRule>
  </conditionalFormatting>
  <conditionalFormatting sqref="AU24">
    <cfRule type="expression" dxfId="2345" priority="2072">
      <formula>INDIRECT(ADDRESS(ROW(),COLUMN()))=TRUNC(INDIRECT(ADDRESS(ROW(),COLUMN())))</formula>
    </cfRule>
  </conditionalFormatting>
  <conditionalFormatting sqref="AU23">
    <cfRule type="expression" dxfId="2344" priority="2071">
      <formula>INDIRECT(ADDRESS(ROW(),COLUMN()))=TRUNC(INDIRECT(ADDRESS(ROW(),COLUMN())))</formula>
    </cfRule>
  </conditionalFormatting>
  <conditionalFormatting sqref="AV24:AW24">
    <cfRule type="expression" dxfId="2343" priority="2070">
      <formula>INDIRECT(ADDRESS(ROW(),COLUMN()))=TRUNC(INDIRECT(ADDRESS(ROW(),COLUMN())))</formula>
    </cfRule>
  </conditionalFormatting>
  <conditionalFormatting sqref="AV23:AW23">
    <cfRule type="expression" dxfId="2342" priority="2069">
      <formula>INDIRECT(ADDRESS(ROW(),COLUMN()))=TRUNC(INDIRECT(ADDRESS(ROW(),COLUMN())))</formula>
    </cfRule>
  </conditionalFormatting>
  <conditionalFormatting sqref="S27">
    <cfRule type="expression" dxfId="2341" priority="2068">
      <formula>INDIRECT(ADDRESS(ROW(),COLUMN()))=TRUNC(INDIRECT(ADDRESS(ROW(),COLUMN())))</formula>
    </cfRule>
  </conditionalFormatting>
  <conditionalFormatting sqref="S26">
    <cfRule type="expression" dxfId="2340" priority="2067">
      <formula>INDIRECT(ADDRESS(ROW(),COLUMN()))=TRUNC(INDIRECT(ADDRESS(ROW(),COLUMN())))</formula>
    </cfRule>
  </conditionalFormatting>
  <conditionalFormatting sqref="T27:Y27">
    <cfRule type="expression" dxfId="2339" priority="2066">
      <formula>INDIRECT(ADDRESS(ROW(),COLUMN()))=TRUNC(INDIRECT(ADDRESS(ROW(),COLUMN())))</formula>
    </cfRule>
  </conditionalFormatting>
  <conditionalFormatting sqref="T26:Y26">
    <cfRule type="expression" dxfId="2338" priority="2065">
      <formula>INDIRECT(ADDRESS(ROW(),COLUMN()))=TRUNC(INDIRECT(ADDRESS(ROW(),COLUMN())))</formula>
    </cfRule>
  </conditionalFormatting>
  <conditionalFormatting sqref="Z27">
    <cfRule type="expression" dxfId="2337" priority="2064">
      <formula>INDIRECT(ADDRESS(ROW(),COLUMN()))=TRUNC(INDIRECT(ADDRESS(ROW(),COLUMN())))</formula>
    </cfRule>
  </conditionalFormatting>
  <conditionalFormatting sqref="Z26">
    <cfRule type="expression" dxfId="2336" priority="2063">
      <formula>INDIRECT(ADDRESS(ROW(),COLUMN()))=TRUNC(INDIRECT(ADDRESS(ROW(),COLUMN())))</formula>
    </cfRule>
  </conditionalFormatting>
  <conditionalFormatting sqref="AA27:AF27">
    <cfRule type="expression" dxfId="2335" priority="2062">
      <formula>INDIRECT(ADDRESS(ROW(),COLUMN()))=TRUNC(INDIRECT(ADDRESS(ROW(),COLUMN())))</formula>
    </cfRule>
  </conditionalFormatting>
  <conditionalFormatting sqref="AA26:AF26">
    <cfRule type="expression" dxfId="2334" priority="2061">
      <formula>INDIRECT(ADDRESS(ROW(),COLUMN()))=TRUNC(INDIRECT(ADDRESS(ROW(),COLUMN())))</formula>
    </cfRule>
  </conditionalFormatting>
  <conditionalFormatting sqref="AG27">
    <cfRule type="expression" dxfId="2333" priority="2060">
      <formula>INDIRECT(ADDRESS(ROW(),COLUMN()))=TRUNC(INDIRECT(ADDRESS(ROW(),COLUMN())))</formula>
    </cfRule>
  </conditionalFormatting>
  <conditionalFormatting sqref="AG26">
    <cfRule type="expression" dxfId="2332" priority="2059">
      <formula>INDIRECT(ADDRESS(ROW(),COLUMN()))=TRUNC(INDIRECT(ADDRESS(ROW(),COLUMN())))</formula>
    </cfRule>
  </conditionalFormatting>
  <conditionalFormatting sqref="AH27:AM27">
    <cfRule type="expression" dxfId="2331" priority="2058">
      <formula>INDIRECT(ADDRESS(ROW(),COLUMN()))=TRUNC(INDIRECT(ADDRESS(ROW(),COLUMN())))</formula>
    </cfRule>
  </conditionalFormatting>
  <conditionalFormatting sqref="AH26:AM26">
    <cfRule type="expression" dxfId="2330" priority="2057">
      <formula>INDIRECT(ADDRESS(ROW(),COLUMN()))=TRUNC(INDIRECT(ADDRESS(ROW(),COLUMN())))</formula>
    </cfRule>
  </conditionalFormatting>
  <conditionalFormatting sqref="AN27">
    <cfRule type="expression" dxfId="2329" priority="2056">
      <formula>INDIRECT(ADDRESS(ROW(),COLUMN()))=TRUNC(INDIRECT(ADDRESS(ROW(),COLUMN())))</formula>
    </cfRule>
  </conditionalFormatting>
  <conditionalFormatting sqref="AN26">
    <cfRule type="expression" dxfId="2328" priority="2055">
      <formula>INDIRECT(ADDRESS(ROW(),COLUMN()))=TRUNC(INDIRECT(ADDRESS(ROW(),COLUMN())))</formula>
    </cfRule>
  </conditionalFormatting>
  <conditionalFormatting sqref="AO27:AT27">
    <cfRule type="expression" dxfId="2327" priority="2054">
      <formula>INDIRECT(ADDRESS(ROW(),COLUMN()))=TRUNC(INDIRECT(ADDRESS(ROW(),COLUMN())))</formula>
    </cfRule>
  </conditionalFormatting>
  <conditionalFormatting sqref="AO26:AT26">
    <cfRule type="expression" dxfId="2326" priority="2053">
      <formula>INDIRECT(ADDRESS(ROW(),COLUMN()))=TRUNC(INDIRECT(ADDRESS(ROW(),COLUMN())))</formula>
    </cfRule>
  </conditionalFormatting>
  <conditionalFormatting sqref="AU27">
    <cfRule type="expression" dxfId="2325" priority="2052">
      <formula>INDIRECT(ADDRESS(ROW(),COLUMN()))=TRUNC(INDIRECT(ADDRESS(ROW(),COLUMN())))</formula>
    </cfRule>
  </conditionalFormatting>
  <conditionalFormatting sqref="AU26">
    <cfRule type="expression" dxfId="2324" priority="2051">
      <formula>INDIRECT(ADDRESS(ROW(),COLUMN()))=TRUNC(INDIRECT(ADDRESS(ROW(),COLUMN())))</formula>
    </cfRule>
  </conditionalFormatting>
  <conditionalFormatting sqref="AV27:AW27">
    <cfRule type="expression" dxfId="2323" priority="2050">
      <formula>INDIRECT(ADDRESS(ROW(),COLUMN()))=TRUNC(INDIRECT(ADDRESS(ROW(),COLUMN())))</formula>
    </cfRule>
  </conditionalFormatting>
  <conditionalFormatting sqref="AV26:AW26">
    <cfRule type="expression" dxfId="2322" priority="2049">
      <formula>INDIRECT(ADDRESS(ROW(),COLUMN()))=TRUNC(INDIRECT(ADDRESS(ROW(),COLUMN())))</formula>
    </cfRule>
  </conditionalFormatting>
  <conditionalFormatting sqref="S30">
    <cfRule type="expression" dxfId="2321" priority="2048">
      <formula>INDIRECT(ADDRESS(ROW(),COLUMN()))=TRUNC(INDIRECT(ADDRESS(ROW(),COLUMN())))</formula>
    </cfRule>
  </conditionalFormatting>
  <conditionalFormatting sqref="S29">
    <cfRule type="expression" dxfId="2320" priority="2047">
      <formula>INDIRECT(ADDRESS(ROW(),COLUMN()))=TRUNC(INDIRECT(ADDRESS(ROW(),COLUMN())))</formula>
    </cfRule>
  </conditionalFormatting>
  <conditionalFormatting sqref="T30:Y30">
    <cfRule type="expression" dxfId="2319" priority="2046">
      <formula>INDIRECT(ADDRESS(ROW(),COLUMN()))=TRUNC(INDIRECT(ADDRESS(ROW(),COLUMN())))</formula>
    </cfRule>
  </conditionalFormatting>
  <conditionalFormatting sqref="T29:Y29">
    <cfRule type="expression" dxfId="2318" priority="2045">
      <formula>INDIRECT(ADDRESS(ROW(),COLUMN()))=TRUNC(INDIRECT(ADDRESS(ROW(),COLUMN())))</formula>
    </cfRule>
  </conditionalFormatting>
  <conditionalFormatting sqref="Z30">
    <cfRule type="expression" dxfId="2317" priority="2044">
      <formula>INDIRECT(ADDRESS(ROW(),COLUMN()))=TRUNC(INDIRECT(ADDRESS(ROW(),COLUMN())))</formula>
    </cfRule>
  </conditionalFormatting>
  <conditionalFormatting sqref="Z29">
    <cfRule type="expression" dxfId="2316" priority="2043">
      <formula>INDIRECT(ADDRESS(ROW(),COLUMN()))=TRUNC(INDIRECT(ADDRESS(ROW(),COLUMN())))</formula>
    </cfRule>
  </conditionalFormatting>
  <conditionalFormatting sqref="AA30:AF30">
    <cfRule type="expression" dxfId="2315" priority="2042">
      <formula>INDIRECT(ADDRESS(ROW(),COLUMN()))=TRUNC(INDIRECT(ADDRESS(ROW(),COLUMN())))</formula>
    </cfRule>
  </conditionalFormatting>
  <conditionalFormatting sqref="AA29:AF29">
    <cfRule type="expression" dxfId="2314" priority="2041">
      <formula>INDIRECT(ADDRESS(ROW(),COLUMN()))=TRUNC(INDIRECT(ADDRESS(ROW(),COLUMN())))</formula>
    </cfRule>
  </conditionalFormatting>
  <conditionalFormatting sqref="AG30">
    <cfRule type="expression" dxfId="2313" priority="2040">
      <formula>INDIRECT(ADDRESS(ROW(),COLUMN()))=TRUNC(INDIRECT(ADDRESS(ROW(),COLUMN())))</formula>
    </cfRule>
  </conditionalFormatting>
  <conditionalFormatting sqref="AG29">
    <cfRule type="expression" dxfId="2312" priority="2039">
      <formula>INDIRECT(ADDRESS(ROW(),COLUMN()))=TRUNC(INDIRECT(ADDRESS(ROW(),COLUMN())))</formula>
    </cfRule>
  </conditionalFormatting>
  <conditionalFormatting sqref="AH30:AM30">
    <cfRule type="expression" dxfId="2311" priority="2038">
      <formula>INDIRECT(ADDRESS(ROW(),COLUMN()))=TRUNC(INDIRECT(ADDRESS(ROW(),COLUMN())))</formula>
    </cfRule>
  </conditionalFormatting>
  <conditionalFormatting sqref="AH29:AM29">
    <cfRule type="expression" dxfId="2310" priority="2037">
      <formula>INDIRECT(ADDRESS(ROW(),COLUMN()))=TRUNC(INDIRECT(ADDRESS(ROW(),COLUMN())))</formula>
    </cfRule>
  </conditionalFormatting>
  <conditionalFormatting sqref="AN30">
    <cfRule type="expression" dxfId="2309" priority="2036">
      <formula>INDIRECT(ADDRESS(ROW(),COLUMN()))=TRUNC(INDIRECT(ADDRESS(ROW(),COLUMN())))</formula>
    </cfRule>
  </conditionalFormatting>
  <conditionalFormatting sqref="AN29">
    <cfRule type="expression" dxfId="2308" priority="2035">
      <formula>INDIRECT(ADDRESS(ROW(),COLUMN()))=TRUNC(INDIRECT(ADDRESS(ROW(),COLUMN())))</formula>
    </cfRule>
  </conditionalFormatting>
  <conditionalFormatting sqref="AO30:AT30">
    <cfRule type="expression" dxfId="2307" priority="2034">
      <formula>INDIRECT(ADDRESS(ROW(),COLUMN()))=TRUNC(INDIRECT(ADDRESS(ROW(),COLUMN())))</formula>
    </cfRule>
  </conditionalFormatting>
  <conditionalFormatting sqref="AO29:AT29">
    <cfRule type="expression" dxfId="2306" priority="2033">
      <formula>INDIRECT(ADDRESS(ROW(),COLUMN()))=TRUNC(INDIRECT(ADDRESS(ROW(),COLUMN())))</formula>
    </cfRule>
  </conditionalFormatting>
  <conditionalFormatting sqref="AU30">
    <cfRule type="expression" dxfId="2305" priority="2032">
      <formula>INDIRECT(ADDRESS(ROW(),COLUMN()))=TRUNC(INDIRECT(ADDRESS(ROW(),COLUMN())))</formula>
    </cfRule>
  </conditionalFormatting>
  <conditionalFormatting sqref="AU29">
    <cfRule type="expression" dxfId="2304" priority="2031">
      <formula>INDIRECT(ADDRESS(ROW(),COLUMN()))=TRUNC(INDIRECT(ADDRESS(ROW(),COLUMN())))</formula>
    </cfRule>
  </conditionalFormatting>
  <conditionalFormatting sqref="AV30:AW30">
    <cfRule type="expression" dxfId="2303" priority="2030">
      <formula>INDIRECT(ADDRESS(ROW(),COLUMN()))=TRUNC(INDIRECT(ADDRESS(ROW(),COLUMN())))</formula>
    </cfRule>
  </conditionalFormatting>
  <conditionalFormatting sqref="AV29:AW29">
    <cfRule type="expression" dxfId="2302" priority="2029">
      <formula>INDIRECT(ADDRESS(ROW(),COLUMN()))=TRUNC(INDIRECT(ADDRESS(ROW(),COLUMN())))</formula>
    </cfRule>
  </conditionalFormatting>
  <conditionalFormatting sqref="S33">
    <cfRule type="expression" dxfId="2301" priority="2028">
      <formula>INDIRECT(ADDRESS(ROW(),COLUMN()))=TRUNC(INDIRECT(ADDRESS(ROW(),COLUMN())))</formula>
    </cfRule>
  </conditionalFormatting>
  <conditionalFormatting sqref="S32">
    <cfRule type="expression" dxfId="2300" priority="2027">
      <formula>INDIRECT(ADDRESS(ROW(),COLUMN()))=TRUNC(INDIRECT(ADDRESS(ROW(),COLUMN())))</formula>
    </cfRule>
  </conditionalFormatting>
  <conditionalFormatting sqref="T33:Y33">
    <cfRule type="expression" dxfId="2299" priority="2026">
      <formula>INDIRECT(ADDRESS(ROW(),COLUMN()))=TRUNC(INDIRECT(ADDRESS(ROW(),COLUMN())))</formula>
    </cfRule>
  </conditionalFormatting>
  <conditionalFormatting sqref="T32:Y32">
    <cfRule type="expression" dxfId="2298" priority="2025">
      <formula>INDIRECT(ADDRESS(ROW(),COLUMN()))=TRUNC(INDIRECT(ADDRESS(ROW(),COLUMN())))</formula>
    </cfRule>
  </conditionalFormatting>
  <conditionalFormatting sqref="Z33">
    <cfRule type="expression" dxfId="2297" priority="2024">
      <formula>INDIRECT(ADDRESS(ROW(),COLUMN()))=TRUNC(INDIRECT(ADDRESS(ROW(),COLUMN())))</formula>
    </cfRule>
  </conditionalFormatting>
  <conditionalFormatting sqref="Z32">
    <cfRule type="expression" dxfId="2296" priority="2023">
      <formula>INDIRECT(ADDRESS(ROW(),COLUMN()))=TRUNC(INDIRECT(ADDRESS(ROW(),COLUMN())))</formula>
    </cfRule>
  </conditionalFormatting>
  <conditionalFormatting sqref="AA33:AF33">
    <cfRule type="expression" dxfId="2295" priority="2022">
      <formula>INDIRECT(ADDRESS(ROW(),COLUMN()))=TRUNC(INDIRECT(ADDRESS(ROW(),COLUMN())))</formula>
    </cfRule>
  </conditionalFormatting>
  <conditionalFormatting sqref="AA32:AF32">
    <cfRule type="expression" dxfId="2294" priority="2021">
      <formula>INDIRECT(ADDRESS(ROW(),COLUMN()))=TRUNC(INDIRECT(ADDRESS(ROW(),COLUMN())))</formula>
    </cfRule>
  </conditionalFormatting>
  <conditionalFormatting sqref="AG33">
    <cfRule type="expression" dxfId="2293" priority="2020">
      <formula>INDIRECT(ADDRESS(ROW(),COLUMN()))=TRUNC(INDIRECT(ADDRESS(ROW(),COLUMN())))</formula>
    </cfRule>
  </conditionalFormatting>
  <conditionalFormatting sqref="AG32">
    <cfRule type="expression" dxfId="2292" priority="2019">
      <formula>INDIRECT(ADDRESS(ROW(),COLUMN()))=TRUNC(INDIRECT(ADDRESS(ROW(),COLUMN())))</formula>
    </cfRule>
  </conditionalFormatting>
  <conditionalFormatting sqref="AH33:AM33">
    <cfRule type="expression" dxfId="2291" priority="2018">
      <formula>INDIRECT(ADDRESS(ROW(),COLUMN()))=TRUNC(INDIRECT(ADDRESS(ROW(),COLUMN())))</formula>
    </cfRule>
  </conditionalFormatting>
  <conditionalFormatting sqref="AH32:AM32">
    <cfRule type="expression" dxfId="2290" priority="2017">
      <formula>INDIRECT(ADDRESS(ROW(),COLUMN()))=TRUNC(INDIRECT(ADDRESS(ROW(),COLUMN())))</formula>
    </cfRule>
  </conditionalFormatting>
  <conditionalFormatting sqref="AN33">
    <cfRule type="expression" dxfId="2289" priority="2016">
      <formula>INDIRECT(ADDRESS(ROW(),COLUMN()))=TRUNC(INDIRECT(ADDRESS(ROW(),COLUMN())))</formula>
    </cfRule>
  </conditionalFormatting>
  <conditionalFormatting sqref="AN32">
    <cfRule type="expression" dxfId="2288" priority="2015">
      <formula>INDIRECT(ADDRESS(ROW(),COLUMN()))=TRUNC(INDIRECT(ADDRESS(ROW(),COLUMN())))</formula>
    </cfRule>
  </conditionalFormatting>
  <conditionalFormatting sqref="AO33:AT33">
    <cfRule type="expression" dxfId="2287" priority="2014">
      <formula>INDIRECT(ADDRESS(ROW(),COLUMN()))=TRUNC(INDIRECT(ADDRESS(ROW(),COLUMN())))</formula>
    </cfRule>
  </conditionalFormatting>
  <conditionalFormatting sqref="AO32:AT32">
    <cfRule type="expression" dxfId="2286" priority="2013">
      <formula>INDIRECT(ADDRESS(ROW(),COLUMN()))=TRUNC(INDIRECT(ADDRESS(ROW(),COLUMN())))</formula>
    </cfRule>
  </conditionalFormatting>
  <conditionalFormatting sqref="AU33">
    <cfRule type="expression" dxfId="2285" priority="2012">
      <formula>INDIRECT(ADDRESS(ROW(),COLUMN()))=TRUNC(INDIRECT(ADDRESS(ROW(),COLUMN())))</formula>
    </cfRule>
  </conditionalFormatting>
  <conditionalFormatting sqref="AU32">
    <cfRule type="expression" dxfId="2284" priority="2011">
      <formula>INDIRECT(ADDRESS(ROW(),COLUMN()))=TRUNC(INDIRECT(ADDRESS(ROW(),COLUMN())))</formula>
    </cfRule>
  </conditionalFormatting>
  <conditionalFormatting sqref="AV33:AW33">
    <cfRule type="expression" dxfId="2283" priority="2010">
      <formula>INDIRECT(ADDRESS(ROW(),COLUMN()))=TRUNC(INDIRECT(ADDRESS(ROW(),COLUMN())))</formula>
    </cfRule>
  </conditionalFormatting>
  <conditionalFormatting sqref="AV32:AW32">
    <cfRule type="expression" dxfId="2282" priority="2009">
      <formula>INDIRECT(ADDRESS(ROW(),COLUMN()))=TRUNC(INDIRECT(ADDRESS(ROW(),COLUMN())))</formula>
    </cfRule>
  </conditionalFormatting>
  <conditionalFormatting sqref="S36">
    <cfRule type="expression" dxfId="2281" priority="2008">
      <formula>INDIRECT(ADDRESS(ROW(),COLUMN()))=TRUNC(INDIRECT(ADDRESS(ROW(),COLUMN())))</formula>
    </cfRule>
  </conditionalFormatting>
  <conditionalFormatting sqref="S35">
    <cfRule type="expression" dxfId="2280" priority="2007">
      <formula>INDIRECT(ADDRESS(ROW(),COLUMN()))=TRUNC(INDIRECT(ADDRESS(ROW(),COLUMN())))</formula>
    </cfRule>
  </conditionalFormatting>
  <conditionalFormatting sqref="T36:Y36">
    <cfRule type="expression" dxfId="2279" priority="2006">
      <formula>INDIRECT(ADDRESS(ROW(),COLUMN()))=TRUNC(INDIRECT(ADDRESS(ROW(),COLUMN())))</formula>
    </cfRule>
  </conditionalFormatting>
  <conditionalFormatting sqref="T35:Y35">
    <cfRule type="expression" dxfId="2278" priority="2005">
      <formula>INDIRECT(ADDRESS(ROW(),COLUMN()))=TRUNC(INDIRECT(ADDRESS(ROW(),COLUMN())))</formula>
    </cfRule>
  </conditionalFormatting>
  <conditionalFormatting sqref="Z36">
    <cfRule type="expression" dxfId="2277" priority="2004">
      <formula>INDIRECT(ADDRESS(ROW(),COLUMN()))=TRUNC(INDIRECT(ADDRESS(ROW(),COLUMN())))</formula>
    </cfRule>
  </conditionalFormatting>
  <conditionalFormatting sqref="Z35">
    <cfRule type="expression" dxfId="2276" priority="2003">
      <formula>INDIRECT(ADDRESS(ROW(),COLUMN()))=TRUNC(INDIRECT(ADDRESS(ROW(),COLUMN())))</formula>
    </cfRule>
  </conditionalFormatting>
  <conditionalFormatting sqref="AA36:AF36">
    <cfRule type="expression" dxfId="2275" priority="2002">
      <formula>INDIRECT(ADDRESS(ROW(),COLUMN()))=TRUNC(INDIRECT(ADDRESS(ROW(),COLUMN())))</formula>
    </cfRule>
  </conditionalFormatting>
  <conditionalFormatting sqref="AA35:AF35">
    <cfRule type="expression" dxfId="2274" priority="2001">
      <formula>INDIRECT(ADDRESS(ROW(),COLUMN()))=TRUNC(INDIRECT(ADDRESS(ROW(),COLUMN())))</formula>
    </cfRule>
  </conditionalFormatting>
  <conditionalFormatting sqref="AG36">
    <cfRule type="expression" dxfId="2273" priority="2000">
      <formula>INDIRECT(ADDRESS(ROW(),COLUMN()))=TRUNC(INDIRECT(ADDRESS(ROW(),COLUMN())))</formula>
    </cfRule>
  </conditionalFormatting>
  <conditionalFormatting sqref="AG35">
    <cfRule type="expression" dxfId="2272" priority="1999">
      <formula>INDIRECT(ADDRESS(ROW(),COLUMN()))=TRUNC(INDIRECT(ADDRESS(ROW(),COLUMN())))</formula>
    </cfRule>
  </conditionalFormatting>
  <conditionalFormatting sqref="AH36:AM36">
    <cfRule type="expression" dxfId="2271" priority="1998">
      <formula>INDIRECT(ADDRESS(ROW(),COLUMN()))=TRUNC(INDIRECT(ADDRESS(ROW(),COLUMN())))</formula>
    </cfRule>
  </conditionalFormatting>
  <conditionalFormatting sqref="AH35:AM35">
    <cfRule type="expression" dxfId="2270" priority="1997">
      <formula>INDIRECT(ADDRESS(ROW(),COLUMN()))=TRUNC(INDIRECT(ADDRESS(ROW(),COLUMN())))</formula>
    </cfRule>
  </conditionalFormatting>
  <conditionalFormatting sqref="AN36">
    <cfRule type="expression" dxfId="2269" priority="1996">
      <formula>INDIRECT(ADDRESS(ROW(),COLUMN()))=TRUNC(INDIRECT(ADDRESS(ROW(),COLUMN())))</formula>
    </cfRule>
  </conditionalFormatting>
  <conditionalFormatting sqref="AN35">
    <cfRule type="expression" dxfId="2268" priority="1995">
      <formula>INDIRECT(ADDRESS(ROW(),COLUMN()))=TRUNC(INDIRECT(ADDRESS(ROW(),COLUMN())))</formula>
    </cfRule>
  </conditionalFormatting>
  <conditionalFormatting sqref="AO36:AT36">
    <cfRule type="expression" dxfId="2267" priority="1994">
      <formula>INDIRECT(ADDRESS(ROW(),COLUMN()))=TRUNC(INDIRECT(ADDRESS(ROW(),COLUMN())))</formula>
    </cfRule>
  </conditionalFormatting>
  <conditionalFormatting sqref="AO35:AT35">
    <cfRule type="expression" dxfId="2266" priority="1993">
      <formula>INDIRECT(ADDRESS(ROW(),COLUMN()))=TRUNC(INDIRECT(ADDRESS(ROW(),COLUMN())))</formula>
    </cfRule>
  </conditionalFormatting>
  <conditionalFormatting sqref="AU36">
    <cfRule type="expression" dxfId="2265" priority="1992">
      <formula>INDIRECT(ADDRESS(ROW(),COLUMN()))=TRUNC(INDIRECT(ADDRESS(ROW(),COLUMN())))</formula>
    </cfRule>
  </conditionalFormatting>
  <conditionalFormatting sqref="AU35">
    <cfRule type="expression" dxfId="2264" priority="1991">
      <formula>INDIRECT(ADDRESS(ROW(),COLUMN()))=TRUNC(INDIRECT(ADDRESS(ROW(),COLUMN())))</formula>
    </cfRule>
  </conditionalFormatting>
  <conditionalFormatting sqref="AV36:AW36">
    <cfRule type="expression" dxfId="2263" priority="1990">
      <formula>INDIRECT(ADDRESS(ROW(),COLUMN()))=TRUNC(INDIRECT(ADDRESS(ROW(),COLUMN())))</formula>
    </cfRule>
  </conditionalFormatting>
  <conditionalFormatting sqref="AV35:AW35">
    <cfRule type="expression" dxfId="2262" priority="1989">
      <formula>INDIRECT(ADDRESS(ROW(),COLUMN()))=TRUNC(INDIRECT(ADDRESS(ROW(),COLUMN())))</formula>
    </cfRule>
  </conditionalFormatting>
  <conditionalFormatting sqref="S39">
    <cfRule type="expression" dxfId="2261" priority="1988">
      <formula>INDIRECT(ADDRESS(ROW(),COLUMN()))=TRUNC(INDIRECT(ADDRESS(ROW(),COLUMN())))</formula>
    </cfRule>
  </conditionalFormatting>
  <conditionalFormatting sqref="S38">
    <cfRule type="expression" dxfId="2260" priority="1987">
      <formula>INDIRECT(ADDRESS(ROW(),COLUMN()))=TRUNC(INDIRECT(ADDRESS(ROW(),COLUMN())))</formula>
    </cfRule>
  </conditionalFormatting>
  <conditionalFormatting sqref="T39:Y39">
    <cfRule type="expression" dxfId="2259" priority="1986">
      <formula>INDIRECT(ADDRESS(ROW(),COLUMN()))=TRUNC(INDIRECT(ADDRESS(ROW(),COLUMN())))</formula>
    </cfRule>
  </conditionalFormatting>
  <conditionalFormatting sqref="T38:Y38">
    <cfRule type="expression" dxfId="2258" priority="1985">
      <formula>INDIRECT(ADDRESS(ROW(),COLUMN()))=TRUNC(INDIRECT(ADDRESS(ROW(),COLUMN())))</formula>
    </cfRule>
  </conditionalFormatting>
  <conditionalFormatting sqref="Z39">
    <cfRule type="expression" dxfId="2257" priority="1984">
      <formula>INDIRECT(ADDRESS(ROW(),COLUMN()))=TRUNC(INDIRECT(ADDRESS(ROW(),COLUMN())))</formula>
    </cfRule>
  </conditionalFormatting>
  <conditionalFormatting sqref="Z38">
    <cfRule type="expression" dxfId="2256" priority="1983">
      <formula>INDIRECT(ADDRESS(ROW(),COLUMN()))=TRUNC(INDIRECT(ADDRESS(ROW(),COLUMN())))</formula>
    </cfRule>
  </conditionalFormatting>
  <conditionalFormatting sqref="AA39:AF39">
    <cfRule type="expression" dxfId="2255" priority="1982">
      <formula>INDIRECT(ADDRESS(ROW(),COLUMN()))=TRUNC(INDIRECT(ADDRESS(ROW(),COLUMN())))</formula>
    </cfRule>
  </conditionalFormatting>
  <conditionalFormatting sqref="AA38:AF38">
    <cfRule type="expression" dxfId="2254" priority="1981">
      <formula>INDIRECT(ADDRESS(ROW(),COLUMN()))=TRUNC(INDIRECT(ADDRESS(ROW(),COLUMN())))</formula>
    </cfRule>
  </conditionalFormatting>
  <conditionalFormatting sqref="AG39">
    <cfRule type="expression" dxfId="2253" priority="1980">
      <formula>INDIRECT(ADDRESS(ROW(),COLUMN()))=TRUNC(INDIRECT(ADDRESS(ROW(),COLUMN())))</formula>
    </cfRule>
  </conditionalFormatting>
  <conditionalFormatting sqref="AG38">
    <cfRule type="expression" dxfId="2252" priority="1979">
      <formula>INDIRECT(ADDRESS(ROW(),COLUMN()))=TRUNC(INDIRECT(ADDRESS(ROW(),COLUMN())))</formula>
    </cfRule>
  </conditionalFormatting>
  <conditionalFormatting sqref="AH39:AM39">
    <cfRule type="expression" dxfId="2251" priority="1978">
      <formula>INDIRECT(ADDRESS(ROW(),COLUMN()))=TRUNC(INDIRECT(ADDRESS(ROW(),COLUMN())))</formula>
    </cfRule>
  </conditionalFormatting>
  <conditionalFormatting sqref="AH38:AM38">
    <cfRule type="expression" dxfId="2250" priority="1977">
      <formula>INDIRECT(ADDRESS(ROW(),COLUMN()))=TRUNC(INDIRECT(ADDRESS(ROW(),COLUMN())))</formula>
    </cfRule>
  </conditionalFormatting>
  <conditionalFormatting sqref="AN39">
    <cfRule type="expression" dxfId="2249" priority="1976">
      <formula>INDIRECT(ADDRESS(ROW(),COLUMN()))=TRUNC(INDIRECT(ADDRESS(ROW(),COLUMN())))</formula>
    </cfRule>
  </conditionalFormatting>
  <conditionalFormatting sqref="AN38">
    <cfRule type="expression" dxfId="2248" priority="1975">
      <formula>INDIRECT(ADDRESS(ROW(),COLUMN()))=TRUNC(INDIRECT(ADDRESS(ROW(),COLUMN())))</formula>
    </cfRule>
  </conditionalFormatting>
  <conditionalFormatting sqref="AO39:AT39">
    <cfRule type="expression" dxfId="2247" priority="1974">
      <formula>INDIRECT(ADDRESS(ROW(),COLUMN()))=TRUNC(INDIRECT(ADDRESS(ROW(),COLUMN())))</formula>
    </cfRule>
  </conditionalFormatting>
  <conditionalFormatting sqref="AO38:AT38">
    <cfRule type="expression" dxfId="2246" priority="1973">
      <formula>INDIRECT(ADDRESS(ROW(),COLUMN()))=TRUNC(INDIRECT(ADDRESS(ROW(),COLUMN())))</formula>
    </cfRule>
  </conditionalFormatting>
  <conditionalFormatting sqref="AU39">
    <cfRule type="expression" dxfId="2245" priority="1972">
      <formula>INDIRECT(ADDRESS(ROW(),COLUMN()))=TRUNC(INDIRECT(ADDRESS(ROW(),COLUMN())))</formula>
    </cfRule>
  </conditionalFormatting>
  <conditionalFormatting sqref="AU38">
    <cfRule type="expression" dxfId="2244" priority="1971">
      <formula>INDIRECT(ADDRESS(ROW(),COLUMN()))=TRUNC(INDIRECT(ADDRESS(ROW(),COLUMN())))</formula>
    </cfRule>
  </conditionalFormatting>
  <conditionalFormatting sqref="AV39:AW39">
    <cfRule type="expression" dxfId="2243" priority="1970">
      <formula>INDIRECT(ADDRESS(ROW(),COLUMN()))=TRUNC(INDIRECT(ADDRESS(ROW(),COLUMN())))</formula>
    </cfRule>
  </conditionalFormatting>
  <conditionalFormatting sqref="AV38:AW38">
    <cfRule type="expression" dxfId="2242" priority="1969">
      <formula>INDIRECT(ADDRESS(ROW(),COLUMN()))=TRUNC(INDIRECT(ADDRESS(ROW(),COLUMN())))</formula>
    </cfRule>
  </conditionalFormatting>
  <conditionalFormatting sqref="S42">
    <cfRule type="expression" dxfId="2241" priority="1968">
      <formula>INDIRECT(ADDRESS(ROW(),COLUMN()))=TRUNC(INDIRECT(ADDRESS(ROW(),COLUMN())))</formula>
    </cfRule>
  </conditionalFormatting>
  <conditionalFormatting sqref="S41">
    <cfRule type="expression" dxfId="2240" priority="1967">
      <formula>INDIRECT(ADDRESS(ROW(),COLUMN()))=TRUNC(INDIRECT(ADDRESS(ROW(),COLUMN())))</formula>
    </cfRule>
  </conditionalFormatting>
  <conditionalFormatting sqref="T42:Y42">
    <cfRule type="expression" dxfId="2239" priority="1966">
      <formula>INDIRECT(ADDRESS(ROW(),COLUMN()))=TRUNC(INDIRECT(ADDRESS(ROW(),COLUMN())))</formula>
    </cfRule>
  </conditionalFormatting>
  <conditionalFormatting sqref="T41:Y41">
    <cfRule type="expression" dxfId="2238" priority="1965">
      <formula>INDIRECT(ADDRESS(ROW(),COLUMN()))=TRUNC(INDIRECT(ADDRESS(ROW(),COLUMN())))</formula>
    </cfRule>
  </conditionalFormatting>
  <conditionalFormatting sqref="Z42">
    <cfRule type="expression" dxfId="2237" priority="1964">
      <formula>INDIRECT(ADDRESS(ROW(),COLUMN()))=TRUNC(INDIRECT(ADDRESS(ROW(),COLUMN())))</formula>
    </cfRule>
  </conditionalFormatting>
  <conditionalFormatting sqref="Z41">
    <cfRule type="expression" dxfId="2236" priority="1963">
      <formula>INDIRECT(ADDRESS(ROW(),COLUMN()))=TRUNC(INDIRECT(ADDRESS(ROW(),COLUMN())))</formula>
    </cfRule>
  </conditionalFormatting>
  <conditionalFormatting sqref="AA42:AF42">
    <cfRule type="expression" dxfId="2235" priority="1962">
      <formula>INDIRECT(ADDRESS(ROW(),COLUMN()))=TRUNC(INDIRECT(ADDRESS(ROW(),COLUMN())))</formula>
    </cfRule>
  </conditionalFormatting>
  <conditionalFormatting sqref="AA41:AF41">
    <cfRule type="expression" dxfId="2234" priority="1961">
      <formula>INDIRECT(ADDRESS(ROW(),COLUMN()))=TRUNC(INDIRECT(ADDRESS(ROW(),COLUMN())))</formula>
    </cfRule>
  </conditionalFormatting>
  <conditionalFormatting sqref="AG42">
    <cfRule type="expression" dxfId="2233" priority="1960">
      <formula>INDIRECT(ADDRESS(ROW(),COLUMN()))=TRUNC(INDIRECT(ADDRESS(ROW(),COLUMN())))</formula>
    </cfRule>
  </conditionalFormatting>
  <conditionalFormatting sqref="AG41">
    <cfRule type="expression" dxfId="2232" priority="1959">
      <formula>INDIRECT(ADDRESS(ROW(),COLUMN()))=TRUNC(INDIRECT(ADDRESS(ROW(),COLUMN())))</formula>
    </cfRule>
  </conditionalFormatting>
  <conditionalFormatting sqref="AH42:AM42">
    <cfRule type="expression" dxfId="2231" priority="1958">
      <formula>INDIRECT(ADDRESS(ROW(),COLUMN()))=TRUNC(INDIRECT(ADDRESS(ROW(),COLUMN())))</formula>
    </cfRule>
  </conditionalFormatting>
  <conditionalFormatting sqref="AH41:AM41">
    <cfRule type="expression" dxfId="2230" priority="1957">
      <formula>INDIRECT(ADDRESS(ROW(),COLUMN()))=TRUNC(INDIRECT(ADDRESS(ROW(),COLUMN())))</formula>
    </cfRule>
  </conditionalFormatting>
  <conditionalFormatting sqref="AN42">
    <cfRule type="expression" dxfId="2229" priority="1956">
      <formula>INDIRECT(ADDRESS(ROW(),COLUMN()))=TRUNC(INDIRECT(ADDRESS(ROW(),COLUMN())))</formula>
    </cfRule>
  </conditionalFormatting>
  <conditionalFormatting sqref="AN41">
    <cfRule type="expression" dxfId="2228" priority="1955">
      <formula>INDIRECT(ADDRESS(ROW(),COLUMN()))=TRUNC(INDIRECT(ADDRESS(ROW(),COLUMN())))</formula>
    </cfRule>
  </conditionalFormatting>
  <conditionalFormatting sqref="AO42:AT42">
    <cfRule type="expression" dxfId="2227" priority="1954">
      <formula>INDIRECT(ADDRESS(ROW(),COLUMN()))=TRUNC(INDIRECT(ADDRESS(ROW(),COLUMN())))</formula>
    </cfRule>
  </conditionalFormatting>
  <conditionalFormatting sqref="AO41:AT41">
    <cfRule type="expression" dxfId="2226" priority="1953">
      <formula>INDIRECT(ADDRESS(ROW(),COLUMN()))=TRUNC(INDIRECT(ADDRESS(ROW(),COLUMN())))</formula>
    </cfRule>
  </conditionalFormatting>
  <conditionalFormatting sqref="AU42">
    <cfRule type="expression" dxfId="2225" priority="1952">
      <formula>INDIRECT(ADDRESS(ROW(),COLUMN()))=TRUNC(INDIRECT(ADDRESS(ROW(),COLUMN())))</formula>
    </cfRule>
  </conditionalFormatting>
  <conditionalFormatting sqref="AU41">
    <cfRule type="expression" dxfId="2224" priority="1951">
      <formula>INDIRECT(ADDRESS(ROW(),COLUMN()))=TRUNC(INDIRECT(ADDRESS(ROW(),COLUMN())))</formula>
    </cfRule>
  </conditionalFormatting>
  <conditionalFormatting sqref="AV42:AW42">
    <cfRule type="expression" dxfId="2223" priority="1950">
      <formula>INDIRECT(ADDRESS(ROW(),COLUMN()))=TRUNC(INDIRECT(ADDRESS(ROW(),COLUMN())))</formula>
    </cfRule>
  </conditionalFormatting>
  <conditionalFormatting sqref="AV41:AW41">
    <cfRule type="expression" dxfId="2222" priority="1949">
      <formula>INDIRECT(ADDRESS(ROW(),COLUMN()))=TRUNC(INDIRECT(ADDRESS(ROW(),COLUMN())))</formula>
    </cfRule>
  </conditionalFormatting>
  <conditionalFormatting sqref="S45">
    <cfRule type="expression" dxfId="2221" priority="1948">
      <formula>INDIRECT(ADDRESS(ROW(),COLUMN()))=TRUNC(INDIRECT(ADDRESS(ROW(),COLUMN())))</formula>
    </cfRule>
  </conditionalFormatting>
  <conditionalFormatting sqref="S44">
    <cfRule type="expression" dxfId="2220" priority="1947">
      <formula>INDIRECT(ADDRESS(ROW(),COLUMN()))=TRUNC(INDIRECT(ADDRESS(ROW(),COLUMN())))</formula>
    </cfRule>
  </conditionalFormatting>
  <conditionalFormatting sqref="T45:Y45">
    <cfRule type="expression" dxfId="2219" priority="1946">
      <formula>INDIRECT(ADDRESS(ROW(),COLUMN()))=TRUNC(INDIRECT(ADDRESS(ROW(),COLUMN())))</formula>
    </cfRule>
  </conditionalFormatting>
  <conditionalFormatting sqref="T44:Y44">
    <cfRule type="expression" dxfId="2218" priority="1945">
      <formula>INDIRECT(ADDRESS(ROW(),COLUMN()))=TRUNC(INDIRECT(ADDRESS(ROW(),COLUMN())))</formula>
    </cfRule>
  </conditionalFormatting>
  <conditionalFormatting sqref="Z45">
    <cfRule type="expression" dxfId="2217" priority="1944">
      <formula>INDIRECT(ADDRESS(ROW(),COLUMN()))=TRUNC(INDIRECT(ADDRESS(ROW(),COLUMN())))</formula>
    </cfRule>
  </conditionalFormatting>
  <conditionalFormatting sqref="Z44">
    <cfRule type="expression" dxfId="2216" priority="1943">
      <formula>INDIRECT(ADDRESS(ROW(),COLUMN()))=TRUNC(INDIRECT(ADDRESS(ROW(),COLUMN())))</formula>
    </cfRule>
  </conditionalFormatting>
  <conditionalFormatting sqref="AA45:AF45">
    <cfRule type="expression" dxfId="2215" priority="1942">
      <formula>INDIRECT(ADDRESS(ROW(),COLUMN()))=TRUNC(INDIRECT(ADDRESS(ROW(),COLUMN())))</formula>
    </cfRule>
  </conditionalFormatting>
  <conditionalFormatting sqref="AA44:AF44">
    <cfRule type="expression" dxfId="2214" priority="1941">
      <formula>INDIRECT(ADDRESS(ROW(),COLUMN()))=TRUNC(INDIRECT(ADDRESS(ROW(),COLUMN())))</formula>
    </cfRule>
  </conditionalFormatting>
  <conditionalFormatting sqref="AG45">
    <cfRule type="expression" dxfId="2213" priority="1940">
      <formula>INDIRECT(ADDRESS(ROW(),COLUMN()))=TRUNC(INDIRECT(ADDRESS(ROW(),COLUMN())))</formula>
    </cfRule>
  </conditionalFormatting>
  <conditionalFormatting sqref="AG44">
    <cfRule type="expression" dxfId="2212" priority="1939">
      <formula>INDIRECT(ADDRESS(ROW(),COLUMN()))=TRUNC(INDIRECT(ADDRESS(ROW(),COLUMN())))</formula>
    </cfRule>
  </conditionalFormatting>
  <conditionalFormatting sqref="AH45:AM45">
    <cfRule type="expression" dxfId="2211" priority="1938">
      <formula>INDIRECT(ADDRESS(ROW(),COLUMN()))=TRUNC(INDIRECT(ADDRESS(ROW(),COLUMN())))</formula>
    </cfRule>
  </conditionalFormatting>
  <conditionalFormatting sqref="AH44:AM44">
    <cfRule type="expression" dxfId="2210" priority="1937">
      <formula>INDIRECT(ADDRESS(ROW(),COLUMN()))=TRUNC(INDIRECT(ADDRESS(ROW(),COLUMN())))</formula>
    </cfRule>
  </conditionalFormatting>
  <conditionalFormatting sqref="AN45">
    <cfRule type="expression" dxfId="2209" priority="1936">
      <formula>INDIRECT(ADDRESS(ROW(),COLUMN()))=TRUNC(INDIRECT(ADDRESS(ROW(),COLUMN())))</formula>
    </cfRule>
  </conditionalFormatting>
  <conditionalFormatting sqref="AN44">
    <cfRule type="expression" dxfId="2208" priority="1935">
      <formula>INDIRECT(ADDRESS(ROW(),COLUMN()))=TRUNC(INDIRECT(ADDRESS(ROW(),COLUMN())))</formula>
    </cfRule>
  </conditionalFormatting>
  <conditionalFormatting sqref="AO45:AT45">
    <cfRule type="expression" dxfId="2207" priority="1934">
      <formula>INDIRECT(ADDRESS(ROW(),COLUMN()))=TRUNC(INDIRECT(ADDRESS(ROW(),COLUMN())))</formula>
    </cfRule>
  </conditionalFormatting>
  <conditionalFormatting sqref="AO44:AT44">
    <cfRule type="expression" dxfId="2206" priority="1933">
      <formula>INDIRECT(ADDRESS(ROW(),COLUMN()))=TRUNC(INDIRECT(ADDRESS(ROW(),COLUMN())))</formula>
    </cfRule>
  </conditionalFormatting>
  <conditionalFormatting sqref="AU45">
    <cfRule type="expression" dxfId="2205" priority="1932">
      <formula>INDIRECT(ADDRESS(ROW(),COLUMN()))=TRUNC(INDIRECT(ADDRESS(ROW(),COLUMN())))</formula>
    </cfRule>
  </conditionalFormatting>
  <conditionalFormatting sqref="AU44">
    <cfRule type="expression" dxfId="2204" priority="1931">
      <formula>INDIRECT(ADDRESS(ROW(),COLUMN()))=TRUNC(INDIRECT(ADDRESS(ROW(),COLUMN())))</formula>
    </cfRule>
  </conditionalFormatting>
  <conditionalFormatting sqref="AV45:AW45">
    <cfRule type="expression" dxfId="2203" priority="1930">
      <formula>INDIRECT(ADDRESS(ROW(),COLUMN()))=TRUNC(INDIRECT(ADDRESS(ROW(),COLUMN())))</formula>
    </cfRule>
  </conditionalFormatting>
  <conditionalFormatting sqref="AV44:AW44">
    <cfRule type="expression" dxfId="2202" priority="1929">
      <formula>INDIRECT(ADDRESS(ROW(),COLUMN()))=TRUNC(INDIRECT(ADDRESS(ROW(),COLUMN())))</formula>
    </cfRule>
  </conditionalFormatting>
  <conditionalFormatting sqref="S48">
    <cfRule type="expression" dxfId="2201" priority="1928">
      <formula>INDIRECT(ADDRESS(ROW(),COLUMN()))=TRUNC(INDIRECT(ADDRESS(ROW(),COLUMN())))</formula>
    </cfRule>
  </conditionalFormatting>
  <conditionalFormatting sqref="S47">
    <cfRule type="expression" dxfId="2200" priority="1927">
      <formula>INDIRECT(ADDRESS(ROW(),COLUMN()))=TRUNC(INDIRECT(ADDRESS(ROW(),COLUMN())))</formula>
    </cfRule>
  </conditionalFormatting>
  <conditionalFormatting sqref="T48:Y48">
    <cfRule type="expression" dxfId="2199" priority="1926">
      <formula>INDIRECT(ADDRESS(ROW(),COLUMN()))=TRUNC(INDIRECT(ADDRESS(ROW(),COLUMN())))</formula>
    </cfRule>
  </conditionalFormatting>
  <conditionalFormatting sqref="T47:Y47">
    <cfRule type="expression" dxfId="2198" priority="1925">
      <formula>INDIRECT(ADDRESS(ROW(),COLUMN()))=TRUNC(INDIRECT(ADDRESS(ROW(),COLUMN())))</formula>
    </cfRule>
  </conditionalFormatting>
  <conditionalFormatting sqref="Z48">
    <cfRule type="expression" dxfId="2197" priority="1924">
      <formula>INDIRECT(ADDRESS(ROW(),COLUMN()))=TRUNC(INDIRECT(ADDRESS(ROW(),COLUMN())))</formula>
    </cfRule>
  </conditionalFormatting>
  <conditionalFormatting sqref="Z47">
    <cfRule type="expression" dxfId="2196" priority="1923">
      <formula>INDIRECT(ADDRESS(ROW(),COLUMN()))=TRUNC(INDIRECT(ADDRESS(ROW(),COLUMN())))</formula>
    </cfRule>
  </conditionalFormatting>
  <conditionalFormatting sqref="AA48:AF48">
    <cfRule type="expression" dxfId="2195" priority="1922">
      <formula>INDIRECT(ADDRESS(ROW(),COLUMN()))=TRUNC(INDIRECT(ADDRESS(ROW(),COLUMN())))</formula>
    </cfRule>
  </conditionalFormatting>
  <conditionalFormatting sqref="AA47:AF47">
    <cfRule type="expression" dxfId="2194" priority="1921">
      <formula>INDIRECT(ADDRESS(ROW(),COLUMN()))=TRUNC(INDIRECT(ADDRESS(ROW(),COLUMN())))</formula>
    </cfRule>
  </conditionalFormatting>
  <conditionalFormatting sqref="AG48">
    <cfRule type="expression" dxfId="2193" priority="1920">
      <formula>INDIRECT(ADDRESS(ROW(),COLUMN()))=TRUNC(INDIRECT(ADDRESS(ROW(),COLUMN())))</formula>
    </cfRule>
  </conditionalFormatting>
  <conditionalFormatting sqref="AG47">
    <cfRule type="expression" dxfId="2192" priority="1919">
      <formula>INDIRECT(ADDRESS(ROW(),COLUMN()))=TRUNC(INDIRECT(ADDRESS(ROW(),COLUMN())))</formula>
    </cfRule>
  </conditionalFormatting>
  <conditionalFormatting sqref="AH48:AM48">
    <cfRule type="expression" dxfId="2191" priority="1918">
      <formula>INDIRECT(ADDRESS(ROW(),COLUMN()))=TRUNC(INDIRECT(ADDRESS(ROW(),COLUMN())))</formula>
    </cfRule>
  </conditionalFormatting>
  <conditionalFormatting sqref="AH47:AM47">
    <cfRule type="expression" dxfId="2190" priority="1917">
      <formula>INDIRECT(ADDRESS(ROW(),COLUMN()))=TRUNC(INDIRECT(ADDRESS(ROW(),COLUMN())))</formula>
    </cfRule>
  </conditionalFormatting>
  <conditionalFormatting sqref="AN48">
    <cfRule type="expression" dxfId="2189" priority="1916">
      <formula>INDIRECT(ADDRESS(ROW(),COLUMN()))=TRUNC(INDIRECT(ADDRESS(ROW(),COLUMN())))</formula>
    </cfRule>
  </conditionalFormatting>
  <conditionalFormatting sqref="AN47">
    <cfRule type="expression" dxfId="2188" priority="1915">
      <formula>INDIRECT(ADDRESS(ROW(),COLUMN()))=TRUNC(INDIRECT(ADDRESS(ROW(),COLUMN())))</formula>
    </cfRule>
  </conditionalFormatting>
  <conditionalFormatting sqref="AO48:AT48">
    <cfRule type="expression" dxfId="2187" priority="1914">
      <formula>INDIRECT(ADDRESS(ROW(),COLUMN()))=TRUNC(INDIRECT(ADDRESS(ROW(),COLUMN())))</formula>
    </cfRule>
  </conditionalFormatting>
  <conditionalFormatting sqref="AO47:AT47">
    <cfRule type="expression" dxfId="2186" priority="1913">
      <formula>INDIRECT(ADDRESS(ROW(),COLUMN()))=TRUNC(INDIRECT(ADDRESS(ROW(),COLUMN())))</formula>
    </cfRule>
  </conditionalFormatting>
  <conditionalFormatting sqref="AU48">
    <cfRule type="expression" dxfId="2185" priority="1912">
      <formula>INDIRECT(ADDRESS(ROW(),COLUMN()))=TRUNC(INDIRECT(ADDRESS(ROW(),COLUMN())))</formula>
    </cfRule>
  </conditionalFormatting>
  <conditionalFormatting sqref="AU47">
    <cfRule type="expression" dxfId="2184" priority="1911">
      <formula>INDIRECT(ADDRESS(ROW(),COLUMN()))=TRUNC(INDIRECT(ADDRESS(ROW(),COLUMN())))</formula>
    </cfRule>
  </conditionalFormatting>
  <conditionalFormatting sqref="AV48:AW48">
    <cfRule type="expression" dxfId="2183" priority="1910">
      <formula>INDIRECT(ADDRESS(ROW(),COLUMN()))=TRUNC(INDIRECT(ADDRESS(ROW(),COLUMN())))</formula>
    </cfRule>
  </conditionalFormatting>
  <conditionalFormatting sqref="AV47:AW47">
    <cfRule type="expression" dxfId="2182" priority="1909">
      <formula>INDIRECT(ADDRESS(ROW(),COLUMN()))=TRUNC(INDIRECT(ADDRESS(ROW(),COLUMN())))</formula>
    </cfRule>
  </conditionalFormatting>
  <conditionalFormatting sqref="S51">
    <cfRule type="expression" dxfId="2181" priority="1908">
      <formula>INDIRECT(ADDRESS(ROW(),COLUMN()))=TRUNC(INDIRECT(ADDRESS(ROW(),COLUMN())))</formula>
    </cfRule>
  </conditionalFormatting>
  <conditionalFormatting sqref="S50">
    <cfRule type="expression" dxfId="2180" priority="1907">
      <formula>INDIRECT(ADDRESS(ROW(),COLUMN()))=TRUNC(INDIRECT(ADDRESS(ROW(),COLUMN())))</formula>
    </cfRule>
  </conditionalFormatting>
  <conditionalFormatting sqref="T51:Y51">
    <cfRule type="expression" dxfId="2179" priority="1906">
      <formula>INDIRECT(ADDRESS(ROW(),COLUMN()))=TRUNC(INDIRECT(ADDRESS(ROW(),COLUMN())))</formula>
    </cfRule>
  </conditionalFormatting>
  <conditionalFormatting sqref="T50:Y50">
    <cfRule type="expression" dxfId="2178" priority="1905">
      <formula>INDIRECT(ADDRESS(ROW(),COLUMN()))=TRUNC(INDIRECT(ADDRESS(ROW(),COLUMN())))</formula>
    </cfRule>
  </conditionalFormatting>
  <conditionalFormatting sqref="Z51">
    <cfRule type="expression" dxfId="2177" priority="1904">
      <formula>INDIRECT(ADDRESS(ROW(),COLUMN()))=TRUNC(INDIRECT(ADDRESS(ROW(),COLUMN())))</formula>
    </cfRule>
  </conditionalFormatting>
  <conditionalFormatting sqref="Z50">
    <cfRule type="expression" dxfId="2176" priority="1903">
      <formula>INDIRECT(ADDRESS(ROW(),COLUMN()))=TRUNC(INDIRECT(ADDRESS(ROW(),COLUMN())))</formula>
    </cfRule>
  </conditionalFormatting>
  <conditionalFormatting sqref="AA51:AF51">
    <cfRule type="expression" dxfId="2175" priority="1902">
      <formula>INDIRECT(ADDRESS(ROW(),COLUMN()))=TRUNC(INDIRECT(ADDRESS(ROW(),COLUMN())))</formula>
    </cfRule>
  </conditionalFormatting>
  <conditionalFormatting sqref="AA50:AF50">
    <cfRule type="expression" dxfId="2174" priority="1901">
      <formula>INDIRECT(ADDRESS(ROW(),COLUMN()))=TRUNC(INDIRECT(ADDRESS(ROW(),COLUMN())))</formula>
    </cfRule>
  </conditionalFormatting>
  <conditionalFormatting sqref="AG51">
    <cfRule type="expression" dxfId="2173" priority="1900">
      <formula>INDIRECT(ADDRESS(ROW(),COLUMN()))=TRUNC(INDIRECT(ADDRESS(ROW(),COLUMN())))</formula>
    </cfRule>
  </conditionalFormatting>
  <conditionalFormatting sqref="AG50">
    <cfRule type="expression" dxfId="2172" priority="1899">
      <formula>INDIRECT(ADDRESS(ROW(),COLUMN()))=TRUNC(INDIRECT(ADDRESS(ROW(),COLUMN())))</formula>
    </cfRule>
  </conditionalFormatting>
  <conditionalFormatting sqref="AH51:AM51">
    <cfRule type="expression" dxfId="2171" priority="1898">
      <formula>INDIRECT(ADDRESS(ROW(),COLUMN()))=TRUNC(INDIRECT(ADDRESS(ROW(),COLUMN())))</formula>
    </cfRule>
  </conditionalFormatting>
  <conditionalFormatting sqref="AH50:AM50">
    <cfRule type="expression" dxfId="2170" priority="1897">
      <formula>INDIRECT(ADDRESS(ROW(),COLUMN()))=TRUNC(INDIRECT(ADDRESS(ROW(),COLUMN())))</formula>
    </cfRule>
  </conditionalFormatting>
  <conditionalFormatting sqref="AN51">
    <cfRule type="expression" dxfId="2169" priority="1896">
      <formula>INDIRECT(ADDRESS(ROW(),COLUMN()))=TRUNC(INDIRECT(ADDRESS(ROW(),COLUMN())))</formula>
    </cfRule>
  </conditionalFormatting>
  <conditionalFormatting sqref="AN50">
    <cfRule type="expression" dxfId="2168" priority="1895">
      <formula>INDIRECT(ADDRESS(ROW(),COLUMN()))=TRUNC(INDIRECT(ADDRESS(ROW(),COLUMN())))</formula>
    </cfRule>
  </conditionalFormatting>
  <conditionalFormatting sqref="AO51:AT51">
    <cfRule type="expression" dxfId="2167" priority="1894">
      <formula>INDIRECT(ADDRESS(ROW(),COLUMN()))=TRUNC(INDIRECT(ADDRESS(ROW(),COLUMN())))</formula>
    </cfRule>
  </conditionalFormatting>
  <conditionalFormatting sqref="AO50:AT50">
    <cfRule type="expression" dxfId="2166" priority="1893">
      <formula>INDIRECT(ADDRESS(ROW(),COLUMN()))=TRUNC(INDIRECT(ADDRESS(ROW(),COLUMN())))</formula>
    </cfRule>
  </conditionalFormatting>
  <conditionalFormatting sqref="AU51">
    <cfRule type="expression" dxfId="2165" priority="1892">
      <formula>INDIRECT(ADDRESS(ROW(),COLUMN()))=TRUNC(INDIRECT(ADDRESS(ROW(),COLUMN())))</formula>
    </cfRule>
  </conditionalFormatting>
  <conditionalFormatting sqref="AU50">
    <cfRule type="expression" dxfId="2164" priority="1891">
      <formula>INDIRECT(ADDRESS(ROW(),COLUMN()))=TRUNC(INDIRECT(ADDRESS(ROW(),COLUMN())))</formula>
    </cfRule>
  </conditionalFormatting>
  <conditionalFormatting sqref="AV51:AW51">
    <cfRule type="expression" dxfId="2163" priority="1890">
      <formula>INDIRECT(ADDRESS(ROW(),COLUMN()))=TRUNC(INDIRECT(ADDRESS(ROW(),COLUMN())))</formula>
    </cfRule>
  </conditionalFormatting>
  <conditionalFormatting sqref="AV50:AW50">
    <cfRule type="expression" dxfId="2162" priority="1889">
      <formula>INDIRECT(ADDRESS(ROW(),COLUMN()))=TRUNC(INDIRECT(ADDRESS(ROW(),COLUMN())))</formula>
    </cfRule>
  </conditionalFormatting>
  <conditionalFormatting sqref="S54">
    <cfRule type="expression" dxfId="2161" priority="1888">
      <formula>INDIRECT(ADDRESS(ROW(),COLUMN()))=TRUNC(INDIRECT(ADDRESS(ROW(),COLUMN())))</formula>
    </cfRule>
  </conditionalFormatting>
  <conditionalFormatting sqref="S53">
    <cfRule type="expression" dxfId="2160" priority="1887">
      <formula>INDIRECT(ADDRESS(ROW(),COLUMN()))=TRUNC(INDIRECT(ADDRESS(ROW(),COLUMN())))</formula>
    </cfRule>
  </conditionalFormatting>
  <conditionalFormatting sqref="T54:Y54">
    <cfRule type="expression" dxfId="2159" priority="1886">
      <formula>INDIRECT(ADDRESS(ROW(),COLUMN()))=TRUNC(INDIRECT(ADDRESS(ROW(),COLUMN())))</formula>
    </cfRule>
  </conditionalFormatting>
  <conditionalFormatting sqref="T53:Y53">
    <cfRule type="expression" dxfId="2158" priority="1885">
      <formula>INDIRECT(ADDRESS(ROW(),COLUMN()))=TRUNC(INDIRECT(ADDRESS(ROW(),COLUMN())))</formula>
    </cfRule>
  </conditionalFormatting>
  <conditionalFormatting sqref="Z54">
    <cfRule type="expression" dxfId="2157" priority="1884">
      <formula>INDIRECT(ADDRESS(ROW(),COLUMN()))=TRUNC(INDIRECT(ADDRESS(ROW(),COLUMN())))</formula>
    </cfRule>
  </conditionalFormatting>
  <conditionalFormatting sqref="Z53">
    <cfRule type="expression" dxfId="2156" priority="1883">
      <formula>INDIRECT(ADDRESS(ROW(),COLUMN()))=TRUNC(INDIRECT(ADDRESS(ROW(),COLUMN())))</formula>
    </cfRule>
  </conditionalFormatting>
  <conditionalFormatting sqref="AA54:AF54">
    <cfRule type="expression" dxfId="2155" priority="1882">
      <formula>INDIRECT(ADDRESS(ROW(),COLUMN()))=TRUNC(INDIRECT(ADDRESS(ROW(),COLUMN())))</formula>
    </cfRule>
  </conditionalFormatting>
  <conditionalFormatting sqref="AA53:AF53">
    <cfRule type="expression" dxfId="2154" priority="1881">
      <formula>INDIRECT(ADDRESS(ROW(),COLUMN()))=TRUNC(INDIRECT(ADDRESS(ROW(),COLUMN())))</formula>
    </cfRule>
  </conditionalFormatting>
  <conditionalFormatting sqref="AG54">
    <cfRule type="expression" dxfId="2153" priority="1880">
      <formula>INDIRECT(ADDRESS(ROW(),COLUMN()))=TRUNC(INDIRECT(ADDRESS(ROW(),COLUMN())))</formula>
    </cfRule>
  </conditionalFormatting>
  <conditionalFormatting sqref="AG53">
    <cfRule type="expression" dxfId="2152" priority="1879">
      <formula>INDIRECT(ADDRESS(ROW(),COLUMN()))=TRUNC(INDIRECT(ADDRESS(ROW(),COLUMN())))</formula>
    </cfRule>
  </conditionalFormatting>
  <conditionalFormatting sqref="AH54:AM54">
    <cfRule type="expression" dxfId="2151" priority="1878">
      <formula>INDIRECT(ADDRESS(ROW(),COLUMN()))=TRUNC(INDIRECT(ADDRESS(ROW(),COLUMN())))</formula>
    </cfRule>
  </conditionalFormatting>
  <conditionalFormatting sqref="AH53:AM53">
    <cfRule type="expression" dxfId="2150" priority="1877">
      <formula>INDIRECT(ADDRESS(ROW(),COLUMN()))=TRUNC(INDIRECT(ADDRESS(ROW(),COLUMN())))</formula>
    </cfRule>
  </conditionalFormatting>
  <conditionalFormatting sqref="AN54">
    <cfRule type="expression" dxfId="2149" priority="1876">
      <formula>INDIRECT(ADDRESS(ROW(),COLUMN()))=TRUNC(INDIRECT(ADDRESS(ROW(),COLUMN())))</formula>
    </cfRule>
  </conditionalFormatting>
  <conditionalFormatting sqref="AN53">
    <cfRule type="expression" dxfId="2148" priority="1875">
      <formula>INDIRECT(ADDRESS(ROW(),COLUMN()))=TRUNC(INDIRECT(ADDRESS(ROW(),COLUMN())))</formula>
    </cfRule>
  </conditionalFormatting>
  <conditionalFormatting sqref="AO54:AT54">
    <cfRule type="expression" dxfId="2147" priority="1874">
      <formula>INDIRECT(ADDRESS(ROW(),COLUMN()))=TRUNC(INDIRECT(ADDRESS(ROW(),COLUMN())))</formula>
    </cfRule>
  </conditionalFormatting>
  <conditionalFormatting sqref="AO53:AT53">
    <cfRule type="expression" dxfId="2146" priority="1873">
      <formula>INDIRECT(ADDRESS(ROW(),COLUMN()))=TRUNC(INDIRECT(ADDRESS(ROW(),COLUMN())))</formula>
    </cfRule>
  </conditionalFormatting>
  <conditionalFormatting sqref="AU54">
    <cfRule type="expression" dxfId="2145" priority="1872">
      <formula>INDIRECT(ADDRESS(ROW(),COLUMN()))=TRUNC(INDIRECT(ADDRESS(ROW(),COLUMN())))</formula>
    </cfRule>
  </conditionalFormatting>
  <conditionalFormatting sqref="AU53">
    <cfRule type="expression" dxfId="2144" priority="1871">
      <formula>INDIRECT(ADDRESS(ROW(),COLUMN()))=TRUNC(INDIRECT(ADDRESS(ROW(),COLUMN())))</formula>
    </cfRule>
  </conditionalFormatting>
  <conditionalFormatting sqref="AV54:AW54">
    <cfRule type="expression" dxfId="2143" priority="1870">
      <formula>INDIRECT(ADDRESS(ROW(),COLUMN()))=TRUNC(INDIRECT(ADDRESS(ROW(),COLUMN())))</formula>
    </cfRule>
  </conditionalFormatting>
  <conditionalFormatting sqref="AV53:AW53">
    <cfRule type="expression" dxfId="2142" priority="1869">
      <formula>INDIRECT(ADDRESS(ROW(),COLUMN()))=TRUNC(INDIRECT(ADDRESS(ROW(),COLUMN())))</formula>
    </cfRule>
  </conditionalFormatting>
  <conditionalFormatting sqref="S57">
    <cfRule type="expression" dxfId="2141" priority="1868">
      <formula>INDIRECT(ADDRESS(ROW(),COLUMN()))=TRUNC(INDIRECT(ADDRESS(ROW(),COLUMN())))</formula>
    </cfRule>
  </conditionalFormatting>
  <conditionalFormatting sqref="S56">
    <cfRule type="expression" dxfId="2140" priority="1867">
      <formula>INDIRECT(ADDRESS(ROW(),COLUMN()))=TRUNC(INDIRECT(ADDRESS(ROW(),COLUMN())))</formula>
    </cfRule>
  </conditionalFormatting>
  <conditionalFormatting sqref="T57:Y57">
    <cfRule type="expression" dxfId="2139" priority="1866">
      <formula>INDIRECT(ADDRESS(ROW(),COLUMN()))=TRUNC(INDIRECT(ADDRESS(ROW(),COLUMN())))</formula>
    </cfRule>
  </conditionalFormatting>
  <conditionalFormatting sqref="T56:Y56">
    <cfRule type="expression" dxfId="2138" priority="1865">
      <formula>INDIRECT(ADDRESS(ROW(),COLUMN()))=TRUNC(INDIRECT(ADDRESS(ROW(),COLUMN())))</formula>
    </cfRule>
  </conditionalFormatting>
  <conditionalFormatting sqref="Z57">
    <cfRule type="expression" dxfId="2137" priority="1864">
      <formula>INDIRECT(ADDRESS(ROW(),COLUMN()))=TRUNC(INDIRECT(ADDRESS(ROW(),COLUMN())))</formula>
    </cfRule>
  </conditionalFormatting>
  <conditionalFormatting sqref="Z56">
    <cfRule type="expression" dxfId="2136" priority="1863">
      <formula>INDIRECT(ADDRESS(ROW(),COLUMN()))=TRUNC(INDIRECT(ADDRESS(ROW(),COLUMN())))</formula>
    </cfRule>
  </conditionalFormatting>
  <conditionalFormatting sqref="AA57:AF57">
    <cfRule type="expression" dxfId="2135" priority="1862">
      <formula>INDIRECT(ADDRESS(ROW(),COLUMN()))=TRUNC(INDIRECT(ADDRESS(ROW(),COLUMN())))</formula>
    </cfRule>
  </conditionalFormatting>
  <conditionalFormatting sqref="AA56:AF56">
    <cfRule type="expression" dxfId="2134" priority="1861">
      <formula>INDIRECT(ADDRESS(ROW(),COLUMN()))=TRUNC(INDIRECT(ADDRESS(ROW(),COLUMN())))</formula>
    </cfRule>
  </conditionalFormatting>
  <conditionalFormatting sqref="AG57">
    <cfRule type="expression" dxfId="2133" priority="1860">
      <formula>INDIRECT(ADDRESS(ROW(),COLUMN()))=TRUNC(INDIRECT(ADDRESS(ROW(),COLUMN())))</formula>
    </cfRule>
  </conditionalFormatting>
  <conditionalFormatting sqref="AG56">
    <cfRule type="expression" dxfId="2132" priority="1859">
      <formula>INDIRECT(ADDRESS(ROW(),COLUMN()))=TRUNC(INDIRECT(ADDRESS(ROW(),COLUMN())))</formula>
    </cfRule>
  </conditionalFormatting>
  <conditionalFormatting sqref="AH57:AM57">
    <cfRule type="expression" dxfId="2131" priority="1858">
      <formula>INDIRECT(ADDRESS(ROW(),COLUMN()))=TRUNC(INDIRECT(ADDRESS(ROW(),COLUMN())))</formula>
    </cfRule>
  </conditionalFormatting>
  <conditionalFormatting sqref="AH56:AM56">
    <cfRule type="expression" dxfId="2130" priority="1857">
      <formula>INDIRECT(ADDRESS(ROW(),COLUMN()))=TRUNC(INDIRECT(ADDRESS(ROW(),COLUMN())))</formula>
    </cfRule>
  </conditionalFormatting>
  <conditionalFormatting sqref="AN57">
    <cfRule type="expression" dxfId="2129" priority="1856">
      <formula>INDIRECT(ADDRESS(ROW(),COLUMN()))=TRUNC(INDIRECT(ADDRESS(ROW(),COLUMN())))</formula>
    </cfRule>
  </conditionalFormatting>
  <conditionalFormatting sqref="AN56">
    <cfRule type="expression" dxfId="2128" priority="1855">
      <formula>INDIRECT(ADDRESS(ROW(),COLUMN()))=TRUNC(INDIRECT(ADDRESS(ROW(),COLUMN())))</formula>
    </cfRule>
  </conditionalFormatting>
  <conditionalFormatting sqref="AO57:AT57">
    <cfRule type="expression" dxfId="2127" priority="1854">
      <formula>INDIRECT(ADDRESS(ROW(),COLUMN()))=TRUNC(INDIRECT(ADDRESS(ROW(),COLUMN())))</formula>
    </cfRule>
  </conditionalFormatting>
  <conditionalFormatting sqref="AO56:AT56">
    <cfRule type="expression" dxfId="2126" priority="1853">
      <formula>INDIRECT(ADDRESS(ROW(),COLUMN()))=TRUNC(INDIRECT(ADDRESS(ROW(),COLUMN())))</formula>
    </cfRule>
  </conditionalFormatting>
  <conditionalFormatting sqref="AU57">
    <cfRule type="expression" dxfId="2125" priority="1852">
      <formula>INDIRECT(ADDRESS(ROW(),COLUMN()))=TRUNC(INDIRECT(ADDRESS(ROW(),COLUMN())))</formula>
    </cfRule>
  </conditionalFormatting>
  <conditionalFormatting sqref="AU56">
    <cfRule type="expression" dxfId="2124" priority="1851">
      <formula>INDIRECT(ADDRESS(ROW(),COLUMN()))=TRUNC(INDIRECT(ADDRESS(ROW(),COLUMN())))</formula>
    </cfRule>
  </conditionalFormatting>
  <conditionalFormatting sqref="AV57:AW57">
    <cfRule type="expression" dxfId="2123" priority="1850">
      <formula>INDIRECT(ADDRESS(ROW(),COLUMN()))=TRUNC(INDIRECT(ADDRESS(ROW(),COLUMN())))</formula>
    </cfRule>
  </conditionalFormatting>
  <conditionalFormatting sqref="AV56:AW56">
    <cfRule type="expression" dxfId="2122" priority="1849">
      <formula>INDIRECT(ADDRESS(ROW(),COLUMN()))=TRUNC(INDIRECT(ADDRESS(ROW(),COLUMN())))</formula>
    </cfRule>
  </conditionalFormatting>
  <conditionalFormatting sqref="S60">
    <cfRule type="expression" dxfId="2121" priority="1848">
      <formula>INDIRECT(ADDRESS(ROW(),COLUMN()))=TRUNC(INDIRECT(ADDRESS(ROW(),COLUMN())))</formula>
    </cfRule>
  </conditionalFormatting>
  <conditionalFormatting sqref="S59">
    <cfRule type="expression" dxfId="2120" priority="1847">
      <formula>INDIRECT(ADDRESS(ROW(),COLUMN()))=TRUNC(INDIRECT(ADDRESS(ROW(),COLUMN())))</formula>
    </cfRule>
  </conditionalFormatting>
  <conditionalFormatting sqref="T60:Y60">
    <cfRule type="expression" dxfId="2119" priority="1846">
      <formula>INDIRECT(ADDRESS(ROW(),COLUMN()))=TRUNC(INDIRECT(ADDRESS(ROW(),COLUMN())))</formula>
    </cfRule>
  </conditionalFormatting>
  <conditionalFormatting sqref="T59:Y59">
    <cfRule type="expression" dxfId="2118" priority="1845">
      <formula>INDIRECT(ADDRESS(ROW(),COLUMN()))=TRUNC(INDIRECT(ADDRESS(ROW(),COLUMN())))</formula>
    </cfRule>
  </conditionalFormatting>
  <conditionalFormatting sqref="Z60">
    <cfRule type="expression" dxfId="2117" priority="1844">
      <formula>INDIRECT(ADDRESS(ROW(),COLUMN()))=TRUNC(INDIRECT(ADDRESS(ROW(),COLUMN())))</formula>
    </cfRule>
  </conditionalFormatting>
  <conditionalFormatting sqref="Z59">
    <cfRule type="expression" dxfId="2116" priority="1843">
      <formula>INDIRECT(ADDRESS(ROW(),COLUMN()))=TRUNC(INDIRECT(ADDRESS(ROW(),COLUMN())))</formula>
    </cfRule>
  </conditionalFormatting>
  <conditionalFormatting sqref="AA60:AF60">
    <cfRule type="expression" dxfId="2115" priority="1842">
      <formula>INDIRECT(ADDRESS(ROW(),COLUMN()))=TRUNC(INDIRECT(ADDRESS(ROW(),COLUMN())))</formula>
    </cfRule>
  </conditionalFormatting>
  <conditionalFormatting sqref="AA59:AF59">
    <cfRule type="expression" dxfId="2114" priority="1841">
      <formula>INDIRECT(ADDRESS(ROW(),COLUMN()))=TRUNC(INDIRECT(ADDRESS(ROW(),COLUMN())))</formula>
    </cfRule>
  </conditionalFormatting>
  <conditionalFormatting sqref="AG60">
    <cfRule type="expression" dxfId="2113" priority="1840">
      <formula>INDIRECT(ADDRESS(ROW(),COLUMN()))=TRUNC(INDIRECT(ADDRESS(ROW(),COLUMN())))</formula>
    </cfRule>
  </conditionalFormatting>
  <conditionalFormatting sqref="AG59">
    <cfRule type="expression" dxfId="2112" priority="1839">
      <formula>INDIRECT(ADDRESS(ROW(),COLUMN()))=TRUNC(INDIRECT(ADDRESS(ROW(),COLUMN())))</formula>
    </cfRule>
  </conditionalFormatting>
  <conditionalFormatting sqref="AH60:AM60">
    <cfRule type="expression" dxfId="2111" priority="1838">
      <formula>INDIRECT(ADDRESS(ROW(),COLUMN()))=TRUNC(INDIRECT(ADDRESS(ROW(),COLUMN())))</formula>
    </cfRule>
  </conditionalFormatting>
  <conditionalFormatting sqref="AH59:AM59">
    <cfRule type="expression" dxfId="2110" priority="1837">
      <formula>INDIRECT(ADDRESS(ROW(),COLUMN()))=TRUNC(INDIRECT(ADDRESS(ROW(),COLUMN())))</formula>
    </cfRule>
  </conditionalFormatting>
  <conditionalFormatting sqref="AN60">
    <cfRule type="expression" dxfId="2109" priority="1836">
      <formula>INDIRECT(ADDRESS(ROW(),COLUMN()))=TRUNC(INDIRECT(ADDRESS(ROW(),COLUMN())))</formula>
    </cfRule>
  </conditionalFormatting>
  <conditionalFormatting sqref="AN59">
    <cfRule type="expression" dxfId="2108" priority="1835">
      <formula>INDIRECT(ADDRESS(ROW(),COLUMN()))=TRUNC(INDIRECT(ADDRESS(ROW(),COLUMN())))</formula>
    </cfRule>
  </conditionalFormatting>
  <conditionalFormatting sqref="AO60:AT60">
    <cfRule type="expression" dxfId="2107" priority="1834">
      <formula>INDIRECT(ADDRESS(ROW(),COLUMN()))=TRUNC(INDIRECT(ADDRESS(ROW(),COLUMN())))</formula>
    </cfRule>
  </conditionalFormatting>
  <conditionalFormatting sqref="AO59:AT59">
    <cfRule type="expression" dxfId="2106" priority="1833">
      <formula>INDIRECT(ADDRESS(ROW(),COLUMN()))=TRUNC(INDIRECT(ADDRESS(ROW(),COLUMN())))</formula>
    </cfRule>
  </conditionalFormatting>
  <conditionalFormatting sqref="AU60">
    <cfRule type="expression" dxfId="2105" priority="1832">
      <formula>INDIRECT(ADDRESS(ROW(),COLUMN()))=TRUNC(INDIRECT(ADDRESS(ROW(),COLUMN())))</formula>
    </cfRule>
  </conditionalFormatting>
  <conditionalFormatting sqref="AU59">
    <cfRule type="expression" dxfId="2104" priority="1831">
      <formula>INDIRECT(ADDRESS(ROW(),COLUMN()))=TRUNC(INDIRECT(ADDRESS(ROW(),COLUMN())))</formula>
    </cfRule>
  </conditionalFormatting>
  <conditionalFormatting sqref="AV60:AW60">
    <cfRule type="expression" dxfId="2103" priority="1830">
      <formula>INDIRECT(ADDRESS(ROW(),COLUMN()))=TRUNC(INDIRECT(ADDRESS(ROW(),COLUMN())))</formula>
    </cfRule>
  </conditionalFormatting>
  <conditionalFormatting sqref="AV59:AW59">
    <cfRule type="expression" dxfId="2102" priority="1829">
      <formula>INDIRECT(ADDRESS(ROW(),COLUMN()))=TRUNC(INDIRECT(ADDRESS(ROW(),COLUMN())))</formula>
    </cfRule>
  </conditionalFormatting>
  <conditionalFormatting sqref="AX62:BA63">
    <cfRule type="expression" dxfId="2101" priority="1828">
      <formula>INDIRECT(ADDRESS(ROW(),COLUMN()))=TRUNC(INDIRECT(ADDRESS(ROW(),COLUMN())))</formula>
    </cfRule>
  </conditionalFormatting>
  <conditionalFormatting sqref="S63">
    <cfRule type="expression" dxfId="2100" priority="1827">
      <formula>INDIRECT(ADDRESS(ROW(),COLUMN()))=TRUNC(INDIRECT(ADDRESS(ROW(),COLUMN())))</formula>
    </cfRule>
  </conditionalFormatting>
  <conditionalFormatting sqref="S62">
    <cfRule type="expression" dxfId="2099" priority="1826">
      <formula>INDIRECT(ADDRESS(ROW(),COLUMN()))=TRUNC(INDIRECT(ADDRESS(ROW(),COLUMN())))</formula>
    </cfRule>
  </conditionalFormatting>
  <conditionalFormatting sqref="T63:Y63">
    <cfRule type="expression" dxfId="2098" priority="1825">
      <formula>INDIRECT(ADDRESS(ROW(),COLUMN()))=TRUNC(INDIRECT(ADDRESS(ROW(),COLUMN())))</formula>
    </cfRule>
  </conditionalFormatting>
  <conditionalFormatting sqref="T62:Y62">
    <cfRule type="expression" dxfId="2097" priority="1824">
      <formula>INDIRECT(ADDRESS(ROW(),COLUMN()))=TRUNC(INDIRECT(ADDRESS(ROW(),COLUMN())))</formula>
    </cfRule>
  </conditionalFormatting>
  <conditionalFormatting sqref="Z63">
    <cfRule type="expression" dxfId="2096" priority="1823">
      <formula>INDIRECT(ADDRESS(ROW(),COLUMN()))=TRUNC(INDIRECT(ADDRESS(ROW(),COLUMN())))</formula>
    </cfRule>
  </conditionalFormatting>
  <conditionalFormatting sqref="Z62">
    <cfRule type="expression" dxfId="2095" priority="1822">
      <formula>INDIRECT(ADDRESS(ROW(),COLUMN()))=TRUNC(INDIRECT(ADDRESS(ROW(),COLUMN())))</formula>
    </cfRule>
  </conditionalFormatting>
  <conditionalFormatting sqref="AA63:AF63">
    <cfRule type="expression" dxfId="2094" priority="1821">
      <formula>INDIRECT(ADDRESS(ROW(),COLUMN()))=TRUNC(INDIRECT(ADDRESS(ROW(),COLUMN())))</formula>
    </cfRule>
  </conditionalFormatting>
  <conditionalFormatting sqref="AA62:AF62">
    <cfRule type="expression" dxfId="2093" priority="1820">
      <formula>INDIRECT(ADDRESS(ROW(),COLUMN()))=TRUNC(INDIRECT(ADDRESS(ROW(),COLUMN())))</formula>
    </cfRule>
  </conditionalFormatting>
  <conditionalFormatting sqref="AG63">
    <cfRule type="expression" dxfId="2092" priority="1819">
      <formula>INDIRECT(ADDRESS(ROW(),COLUMN()))=TRUNC(INDIRECT(ADDRESS(ROW(),COLUMN())))</formula>
    </cfRule>
  </conditionalFormatting>
  <conditionalFormatting sqref="AG62">
    <cfRule type="expression" dxfId="2091" priority="1818">
      <formula>INDIRECT(ADDRESS(ROW(),COLUMN()))=TRUNC(INDIRECT(ADDRESS(ROW(),COLUMN())))</formula>
    </cfRule>
  </conditionalFormatting>
  <conditionalFormatting sqref="AH63:AM63">
    <cfRule type="expression" dxfId="2090" priority="1817">
      <formula>INDIRECT(ADDRESS(ROW(),COLUMN()))=TRUNC(INDIRECT(ADDRESS(ROW(),COLUMN())))</formula>
    </cfRule>
  </conditionalFormatting>
  <conditionalFormatting sqref="AH62:AM62">
    <cfRule type="expression" dxfId="2089" priority="1816">
      <formula>INDIRECT(ADDRESS(ROW(),COLUMN()))=TRUNC(INDIRECT(ADDRESS(ROW(),COLUMN())))</formula>
    </cfRule>
  </conditionalFormatting>
  <conditionalFormatting sqref="AN63">
    <cfRule type="expression" dxfId="2088" priority="1815">
      <formula>INDIRECT(ADDRESS(ROW(),COLUMN()))=TRUNC(INDIRECT(ADDRESS(ROW(),COLUMN())))</formula>
    </cfRule>
  </conditionalFormatting>
  <conditionalFormatting sqref="AN62">
    <cfRule type="expression" dxfId="2087" priority="1814">
      <formula>INDIRECT(ADDRESS(ROW(),COLUMN()))=TRUNC(INDIRECT(ADDRESS(ROW(),COLUMN())))</formula>
    </cfRule>
  </conditionalFormatting>
  <conditionalFormatting sqref="AO63:AT63">
    <cfRule type="expression" dxfId="2086" priority="1813">
      <formula>INDIRECT(ADDRESS(ROW(),COLUMN()))=TRUNC(INDIRECT(ADDRESS(ROW(),COLUMN())))</formula>
    </cfRule>
  </conditionalFormatting>
  <conditionalFormatting sqref="AO62:AT62">
    <cfRule type="expression" dxfId="2085" priority="1812">
      <formula>INDIRECT(ADDRESS(ROW(),COLUMN()))=TRUNC(INDIRECT(ADDRESS(ROW(),COLUMN())))</formula>
    </cfRule>
  </conditionalFormatting>
  <conditionalFormatting sqref="AU63">
    <cfRule type="expression" dxfId="2084" priority="1811">
      <formula>INDIRECT(ADDRESS(ROW(),COLUMN()))=TRUNC(INDIRECT(ADDRESS(ROW(),COLUMN())))</formula>
    </cfRule>
  </conditionalFormatting>
  <conditionalFormatting sqref="AU62">
    <cfRule type="expression" dxfId="2083" priority="1810">
      <formula>INDIRECT(ADDRESS(ROW(),COLUMN()))=TRUNC(INDIRECT(ADDRESS(ROW(),COLUMN())))</formula>
    </cfRule>
  </conditionalFormatting>
  <conditionalFormatting sqref="AV63:AW63">
    <cfRule type="expression" dxfId="2082" priority="1809">
      <formula>INDIRECT(ADDRESS(ROW(),COLUMN()))=TRUNC(INDIRECT(ADDRESS(ROW(),COLUMN())))</formula>
    </cfRule>
  </conditionalFormatting>
  <conditionalFormatting sqref="AV62:AW62">
    <cfRule type="expression" dxfId="2081" priority="1808">
      <formula>INDIRECT(ADDRESS(ROW(),COLUMN()))=TRUNC(INDIRECT(ADDRESS(ROW(),COLUMN())))</formula>
    </cfRule>
  </conditionalFormatting>
  <conditionalFormatting sqref="AX65:BA66">
    <cfRule type="expression" dxfId="2080" priority="1807">
      <formula>INDIRECT(ADDRESS(ROW(),COLUMN()))=TRUNC(INDIRECT(ADDRESS(ROW(),COLUMN())))</formula>
    </cfRule>
  </conditionalFormatting>
  <conditionalFormatting sqref="S66">
    <cfRule type="expression" dxfId="2079" priority="1806">
      <formula>INDIRECT(ADDRESS(ROW(),COLUMN()))=TRUNC(INDIRECT(ADDRESS(ROW(),COLUMN())))</formula>
    </cfRule>
  </conditionalFormatting>
  <conditionalFormatting sqref="S65">
    <cfRule type="expression" dxfId="2078" priority="1805">
      <formula>INDIRECT(ADDRESS(ROW(),COLUMN()))=TRUNC(INDIRECT(ADDRESS(ROW(),COLUMN())))</formula>
    </cfRule>
  </conditionalFormatting>
  <conditionalFormatting sqref="T66:Y66">
    <cfRule type="expression" dxfId="2077" priority="1804">
      <formula>INDIRECT(ADDRESS(ROW(),COLUMN()))=TRUNC(INDIRECT(ADDRESS(ROW(),COLUMN())))</formula>
    </cfRule>
  </conditionalFormatting>
  <conditionalFormatting sqref="T65:Y65">
    <cfRule type="expression" dxfId="2076" priority="1803">
      <formula>INDIRECT(ADDRESS(ROW(),COLUMN()))=TRUNC(INDIRECT(ADDRESS(ROW(),COLUMN())))</formula>
    </cfRule>
  </conditionalFormatting>
  <conditionalFormatting sqref="Z66">
    <cfRule type="expression" dxfId="2075" priority="1802">
      <formula>INDIRECT(ADDRESS(ROW(),COLUMN()))=TRUNC(INDIRECT(ADDRESS(ROW(),COLUMN())))</formula>
    </cfRule>
  </conditionalFormatting>
  <conditionalFormatting sqref="Z65">
    <cfRule type="expression" dxfId="2074" priority="1801">
      <formula>INDIRECT(ADDRESS(ROW(),COLUMN()))=TRUNC(INDIRECT(ADDRESS(ROW(),COLUMN())))</formula>
    </cfRule>
  </conditionalFormatting>
  <conditionalFormatting sqref="AA66:AF66">
    <cfRule type="expression" dxfId="2073" priority="1800">
      <formula>INDIRECT(ADDRESS(ROW(),COLUMN()))=TRUNC(INDIRECT(ADDRESS(ROW(),COLUMN())))</formula>
    </cfRule>
  </conditionalFormatting>
  <conditionalFormatting sqref="AA65:AF65">
    <cfRule type="expression" dxfId="2072" priority="1799">
      <formula>INDIRECT(ADDRESS(ROW(),COLUMN()))=TRUNC(INDIRECT(ADDRESS(ROW(),COLUMN())))</formula>
    </cfRule>
  </conditionalFormatting>
  <conditionalFormatting sqref="AG66">
    <cfRule type="expression" dxfId="2071" priority="1798">
      <formula>INDIRECT(ADDRESS(ROW(),COLUMN()))=TRUNC(INDIRECT(ADDRESS(ROW(),COLUMN())))</formula>
    </cfRule>
  </conditionalFormatting>
  <conditionalFormatting sqref="AG65">
    <cfRule type="expression" dxfId="2070" priority="1797">
      <formula>INDIRECT(ADDRESS(ROW(),COLUMN()))=TRUNC(INDIRECT(ADDRESS(ROW(),COLUMN())))</formula>
    </cfRule>
  </conditionalFormatting>
  <conditionalFormatting sqref="AH66:AM66">
    <cfRule type="expression" dxfId="2069" priority="1796">
      <formula>INDIRECT(ADDRESS(ROW(),COLUMN()))=TRUNC(INDIRECT(ADDRESS(ROW(),COLUMN())))</formula>
    </cfRule>
  </conditionalFormatting>
  <conditionalFormatting sqref="AH65:AM65">
    <cfRule type="expression" dxfId="2068" priority="1795">
      <formula>INDIRECT(ADDRESS(ROW(),COLUMN()))=TRUNC(INDIRECT(ADDRESS(ROW(),COLUMN())))</formula>
    </cfRule>
  </conditionalFormatting>
  <conditionalFormatting sqref="AN66">
    <cfRule type="expression" dxfId="2067" priority="1794">
      <formula>INDIRECT(ADDRESS(ROW(),COLUMN()))=TRUNC(INDIRECT(ADDRESS(ROW(),COLUMN())))</formula>
    </cfRule>
  </conditionalFormatting>
  <conditionalFormatting sqref="AN65">
    <cfRule type="expression" dxfId="2066" priority="1793">
      <formula>INDIRECT(ADDRESS(ROW(),COLUMN()))=TRUNC(INDIRECT(ADDRESS(ROW(),COLUMN())))</formula>
    </cfRule>
  </conditionalFormatting>
  <conditionalFormatting sqref="AO66:AT66">
    <cfRule type="expression" dxfId="2065" priority="1792">
      <formula>INDIRECT(ADDRESS(ROW(),COLUMN()))=TRUNC(INDIRECT(ADDRESS(ROW(),COLUMN())))</formula>
    </cfRule>
  </conditionalFormatting>
  <conditionalFormatting sqref="AO65:AT65">
    <cfRule type="expression" dxfId="2064" priority="1791">
      <formula>INDIRECT(ADDRESS(ROW(),COLUMN()))=TRUNC(INDIRECT(ADDRESS(ROW(),COLUMN())))</formula>
    </cfRule>
  </conditionalFormatting>
  <conditionalFormatting sqref="AU66">
    <cfRule type="expression" dxfId="2063" priority="1790">
      <formula>INDIRECT(ADDRESS(ROW(),COLUMN()))=TRUNC(INDIRECT(ADDRESS(ROW(),COLUMN())))</formula>
    </cfRule>
  </conditionalFormatting>
  <conditionalFormatting sqref="AU65">
    <cfRule type="expression" dxfId="2062" priority="1789">
      <formula>INDIRECT(ADDRESS(ROW(),COLUMN()))=TRUNC(INDIRECT(ADDRESS(ROW(),COLUMN())))</formula>
    </cfRule>
  </conditionalFormatting>
  <conditionalFormatting sqref="AV66:AW66">
    <cfRule type="expression" dxfId="2061" priority="1788">
      <formula>INDIRECT(ADDRESS(ROW(),COLUMN()))=TRUNC(INDIRECT(ADDRESS(ROW(),COLUMN())))</formula>
    </cfRule>
  </conditionalFormatting>
  <conditionalFormatting sqref="AV65:AW65">
    <cfRule type="expression" dxfId="2060" priority="1787">
      <formula>INDIRECT(ADDRESS(ROW(),COLUMN()))=TRUNC(INDIRECT(ADDRESS(ROW(),COLUMN())))</formula>
    </cfRule>
  </conditionalFormatting>
  <conditionalFormatting sqref="AX68:BA69">
    <cfRule type="expression" dxfId="2059" priority="1786">
      <formula>INDIRECT(ADDRESS(ROW(),COLUMN()))=TRUNC(INDIRECT(ADDRESS(ROW(),COLUMN())))</formula>
    </cfRule>
  </conditionalFormatting>
  <conditionalFormatting sqref="S69">
    <cfRule type="expression" dxfId="2058" priority="1785">
      <formula>INDIRECT(ADDRESS(ROW(),COLUMN()))=TRUNC(INDIRECT(ADDRESS(ROW(),COLUMN())))</formula>
    </cfRule>
  </conditionalFormatting>
  <conditionalFormatting sqref="S68">
    <cfRule type="expression" dxfId="2057" priority="1784">
      <formula>INDIRECT(ADDRESS(ROW(),COLUMN()))=TRUNC(INDIRECT(ADDRESS(ROW(),COLUMN())))</formula>
    </cfRule>
  </conditionalFormatting>
  <conditionalFormatting sqref="T69:Y69">
    <cfRule type="expression" dxfId="2056" priority="1783">
      <formula>INDIRECT(ADDRESS(ROW(),COLUMN()))=TRUNC(INDIRECT(ADDRESS(ROW(),COLUMN())))</formula>
    </cfRule>
  </conditionalFormatting>
  <conditionalFormatting sqref="T68:Y68">
    <cfRule type="expression" dxfId="2055" priority="1782">
      <formula>INDIRECT(ADDRESS(ROW(),COLUMN()))=TRUNC(INDIRECT(ADDRESS(ROW(),COLUMN())))</formula>
    </cfRule>
  </conditionalFormatting>
  <conditionalFormatting sqref="Z69">
    <cfRule type="expression" dxfId="2054" priority="1781">
      <formula>INDIRECT(ADDRESS(ROW(),COLUMN()))=TRUNC(INDIRECT(ADDRESS(ROW(),COLUMN())))</formula>
    </cfRule>
  </conditionalFormatting>
  <conditionalFormatting sqref="Z68">
    <cfRule type="expression" dxfId="2053" priority="1780">
      <formula>INDIRECT(ADDRESS(ROW(),COLUMN()))=TRUNC(INDIRECT(ADDRESS(ROW(),COLUMN())))</formula>
    </cfRule>
  </conditionalFormatting>
  <conditionalFormatting sqref="AA69:AF69">
    <cfRule type="expression" dxfId="2052" priority="1779">
      <formula>INDIRECT(ADDRESS(ROW(),COLUMN()))=TRUNC(INDIRECT(ADDRESS(ROW(),COLUMN())))</formula>
    </cfRule>
  </conditionalFormatting>
  <conditionalFormatting sqref="AA68:AF68">
    <cfRule type="expression" dxfId="2051" priority="1778">
      <formula>INDIRECT(ADDRESS(ROW(),COLUMN()))=TRUNC(INDIRECT(ADDRESS(ROW(),COLUMN())))</formula>
    </cfRule>
  </conditionalFormatting>
  <conditionalFormatting sqref="AG69">
    <cfRule type="expression" dxfId="2050" priority="1777">
      <formula>INDIRECT(ADDRESS(ROW(),COLUMN()))=TRUNC(INDIRECT(ADDRESS(ROW(),COLUMN())))</formula>
    </cfRule>
  </conditionalFormatting>
  <conditionalFormatting sqref="AG68">
    <cfRule type="expression" dxfId="2049" priority="1776">
      <formula>INDIRECT(ADDRESS(ROW(),COLUMN()))=TRUNC(INDIRECT(ADDRESS(ROW(),COLUMN())))</formula>
    </cfRule>
  </conditionalFormatting>
  <conditionalFormatting sqref="AH69:AM69">
    <cfRule type="expression" dxfId="2048" priority="1775">
      <formula>INDIRECT(ADDRESS(ROW(),COLUMN()))=TRUNC(INDIRECT(ADDRESS(ROW(),COLUMN())))</formula>
    </cfRule>
  </conditionalFormatting>
  <conditionalFormatting sqref="AH68:AM68">
    <cfRule type="expression" dxfId="2047" priority="1774">
      <formula>INDIRECT(ADDRESS(ROW(),COLUMN()))=TRUNC(INDIRECT(ADDRESS(ROW(),COLUMN())))</formula>
    </cfRule>
  </conditionalFormatting>
  <conditionalFormatting sqref="AN69">
    <cfRule type="expression" dxfId="2046" priority="1773">
      <formula>INDIRECT(ADDRESS(ROW(),COLUMN()))=TRUNC(INDIRECT(ADDRESS(ROW(),COLUMN())))</formula>
    </cfRule>
  </conditionalFormatting>
  <conditionalFormatting sqref="AN68">
    <cfRule type="expression" dxfId="2045" priority="1772">
      <formula>INDIRECT(ADDRESS(ROW(),COLUMN()))=TRUNC(INDIRECT(ADDRESS(ROW(),COLUMN())))</formula>
    </cfRule>
  </conditionalFormatting>
  <conditionalFormatting sqref="AO69:AT69">
    <cfRule type="expression" dxfId="2044" priority="1771">
      <formula>INDIRECT(ADDRESS(ROW(),COLUMN()))=TRUNC(INDIRECT(ADDRESS(ROW(),COLUMN())))</formula>
    </cfRule>
  </conditionalFormatting>
  <conditionalFormatting sqref="AO68:AT68">
    <cfRule type="expression" dxfId="2043" priority="1770">
      <formula>INDIRECT(ADDRESS(ROW(),COLUMN()))=TRUNC(INDIRECT(ADDRESS(ROW(),COLUMN())))</formula>
    </cfRule>
  </conditionalFormatting>
  <conditionalFormatting sqref="AU69">
    <cfRule type="expression" dxfId="2042" priority="1769">
      <formula>INDIRECT(ADDRESS(ROW(),COLUMN()))=TRUNC(INDIRECT(ADDRESS(ROW(),COLUMN())))</formula>
    </cfRule>
  </conditionalFormatting>
  <conditionalFormatting sqref="AU68">
    <cfRule type="expression" dxfId="2041" priority="1768">
      <formula>INDIRECT(ADDRESS(ROW(),COLUMN()))=TRUNC(INDIRECT(ADDRESS(ROW(),COLUMN())))</formula>
    </cfRule>
  </conditionalFormatting>
  <conditionalFormatting sqref="AV69:AW69">
    <cfRule type="expression" dxfId="2040" priority="1767">
      <formula>INDIRECT(ADDRESS(ROW(),COLUMN()))=TRUNC(INDIRECT(ADDRESS(ROW(),COLUMN())))</formula>
    </cfRule>
  </conditionalFormatting>
  <conditionalFormatting sqref="AV68:AW68">
    <cfRule type="expression" dxfId="2039" priority="1766">
      <formula>INDIRECT(ADDRESS(ROW(),COLUMN()))=TRUNC(INDIRECT(ADDRESS(ROW(),COLUMN())))</formula>
    </cfRule>
  </conditionalFormatting>
  <conditionalFormatting sqref="AX71:BA72">
    <cfRule type="expression" dxfId="2038" priority="1765">
      <formula>INDIRECT(ADDRESS(ROW(),COLUMN()))=TRUNC(INDIRECT(ADDRESS(ROW(),COLUMN())))</formula>
    </cfRule>
  </conditionalFormatting>
  <conditionalFormatting sqref="S72">
    <cfRule type="expression" dxfId="2037" priority="1764">
      <formula>INDIRECT(ADDRESS(ROW(),COLUMN()))=TRUNC(INDIRECT(ADDRESS(ROW(),COLUMN())))</formula>
    </cfRule>
  </conditionalFormatting>
  <conditionalFormatting sqref="S71">
    <cfRule type="expression" dxfId="2036" priority="1763">
      <formula>INDIRECT(ADDRESS(ROW(),COLUMN()))=TRUNC(INDIRECT(ADDRESS(ROW(),COLUMN())))</formula>
    </cfRule>
  </conditionalFormatting>
  <conditionalFormatting sqref="T72:Y72">
    <cfRule type="expression" dxfId="2035" priority="1762">
      <formula>INDIRECT(ADDRESS(ROW(),COLUMN()))=TRUNC(INDIRECT(ADDRESS(ROW(),COLUMN())))</formula>
    </cfRule>
  </conditionalFormatting>
  <conditionalFormatting sqref="T71:Y71">
    <cfRule type="expression" dxfId="2034" priority="1761">
      <formula>INDIRECT(ADDRESS(ROW(),COLUMN()))=TRUNC(INDIRECT(ADDRESS(ROW(),COLUMN())))</formula>
    </cfRule>
  </conditionalFormatting>
  <conditionalFormatting sqref="Z72">
    <cfRule type="expression" dxfId="2033" priority="1760">
      <formula>INDIRECT(ADDRESS(ROW(),COLUMN()))=TRUNC(INDIRECT(ADDRESS(ROW(),COLUMN())))</formula>
    </cfRule>
  </conditionalFormatting>
  <conditionalFormatting sqref="Z71">
    <cfRule type="expression" dxfId="2032" priority="1759">
      <formula>INDIRECT(ADDRESS(ROW(),COLUMN()))=TRUNC(INDIRECT(ADDRESS(ROW(),COLUMN())))</formula>
    </cfRule>
  </conditionalFormatting>
  <conditionalFormatting sqref="AA72:AF72">
    <cfRule type="expression" dxfId="2031" priority="1758">
      <formula>INDIRECT(ADDRESS(ROW(),COLUMN()))=TRUNC(INDIRECT(ADDRESS(ROW(),COLUMN())))</formula>
    </cfRule>
  </conditionalFormatting>
  <conditionalFormatting sqref="AA71:AF71">
    <cfRule type="expression" dxfId="2030" priority="1757">
      <formula>INDIRECT(ADDRESS(ROW(),COLUMN()))=TRUNC(INDIRECT(ADDRESS(ROW(),COLUMN())))</formula>
    </cfRule>
  </conditionalFormatting>
  <conditionalFormatting sqref="AG72">
    <cfRule type="expression" dxfId="2029" priority="1756">
      <formula>INDIRECT(ADDRESS(ROW(),COLUMN()))=TRUNC(INDIRECT(ADDRESS(ROW(),COLUMN())))</formula>
    </cfRule>
  </conditionalFormatting>
  <conditionalFormatting sqref="AG71">
    <cfRule type="expression" dxfId="2028" priority="1755">
      <formula>INDIRECT(ADDRESS(ROW(),COLUMN()))=TRUNC(INDIRECT(ADDRESS(ROW(),COLUMN())))</formula>
    </cfRule>
  </conditionalFormatting>
  <conditionalFormatting sqref="AH72:AM72">
    <cfRule type="expression" dxfId="2027" priority="1754">
      <formula>INDIRECT(ADDRESS(ROW(),COLUMN()))=TRUNC(INDIRECT(ADDRESS(ROW(),COLUMN())))</formula>
    </cfRule>
  </conditionalFormatting>
  <conditionalFormatting sqref="AH71:AM71">
    <cfRule type="expression" dxfId="2026" priority="1753">
      <formula>INDIRECT(ADDRESS(ROW(),COLUMN()))=TRUNC(INDIRECT(ADDRESS(ROW(),COLUMN())))</formula>
    </cfRule>
  </conditionalFormatting>
  <conditionalFormatting sqref="AN72">
    <cfRule type="expression" dxfId="2025" priority="1752">
      <formula>INDIRECT(ADDRESS(ROW(),COLUMN()))=TRUNC(INDIRECT(ADDRESS(ROW(),COLUMN())))</formula>
    </cfRule>
  </conditionalFormatting>
  <conditionalFormatting sqref="AN71">
    <cfRule type="expression" dxfId="2024" priority="1751">
      <formula>INDIRECT(ADDRESS(ROW(),COLUMN()))=TRUNC(INDIRECT(ADDRESS(ROW(),COLUMN())))</formula>
    </cfRule>
  </conditionalFormatting>
  <conditionalFormatting sqref="AO72:AT72">
    <cfRule type="expression" dxfId="2023" priority="1750">
      <formula>INDIRECT(ADDRESS(ROW(),COLUMN()))=TRUNC(INDIRECT(ADDRESS(ROW(),COLUMN())))</formula>
    </cfRule>
  </conditionalFormatting>
  <conditionalFormatting sqref="AO71:AT71">
    <cfRule type="expression" dxfId="2022" priority="1749">
      <formula>INDIRECT(ADDRESS(ROW(),COLUMN()))=TRUNC(INDIRECT(ADDRESS(ROW(),COLUMN())))</formula>
    </cfRule>
  </conditionalFormatting>
  <conditionalFormatting sqref="AU72">
    <cfRule type="expression" dxfId="2021" priority="1748">
      <formula>INDIRECT(ADDRESS(ROW(),COLUMN()))=TRUNC(INDIRECT(ADDRESS(ROW(),COLUMN())))</formula>
    </cfRule>
  </conditionalFormatting>
  <conditionalFormatting sqref="AU71">
    <cfRule type="expression" dxfId="2020" priority="1747">
      <formula>INDIRECT(ADDRESS(ROW(),COLUMN()))=TRUNC(INDIRECT(ADDRESS(ROW(),COLUMN())))</formula>
    </cfRule>
  </conditionalFormatting>
  <conditionalFormatting sqref="AV72:AW72">
    <cfRule type="expression" dxfId="2019" priority="1746">
      <formula>INDIRECT(ADDRESS(ROW(),COLUMN()))=TRUNC(INDIRECT(ADDRESS(ROW(),COLUMN())))</formula>
    </cfRule>
  </conditionalFormatting>
  <conditionalFormatting sqref="AV71:AW71">
    <cfRule type="expression" dxfId="2018" priority="1745">
      <formula>INDIRECT(ADDRESS(ROW(),COLUMN()))=TRUNC(INDIRECT(ADDRESS(ROW(),COLUMN())))</formula>
    </cfRule>
  </conditionalFormatting>
  <conditionalFormatting sqref="AX74:BA75">
    <cfRule type="expression" dxfId="2017" priority="1744">
      <formula>INDIRECT(ADDRESS(ROW(),COLUMN()))=TRUNC(INDIRECT(ADDRESS(ROW(),COLUMN())))</formula>
    </cfRule>
  </conditionalFormatting>
  <conditionalFormatting sqref="S75">
    <cfRule type="expression" dxfId="2016" priority="1743">
      <formula>INDIRECT(ADDRESS(ROW(),COLUMN()))=TRUNC(INDIRECT(ADDRESS(ROW(),COLUMN())))</formula>
    </cfRule>
  </conditionalFormatting>
  <conditionalFormatting sqref="S74">
    <cfRule type="expression" dxfId="2015" priority="1742">
      <formula>INDIRECT(ADDRESS(ROW(),COLUMN()))=TRUNC(INDIRECT(ADDRESS(ROW(),COLUMN())))</formula>
    </cfRule>
  </conditionalFormatting>
  <conditionalFormatting sqref="T75:Y75">
    <cfRule type="expression" dxfId="2014" priority="1741">
      <formula>INDIRECT(ADDRESS(ROW(),COLUMN()))=TRUNC(INDIRECT(ADDRESS(ROW(),COLUMN())))</formula>
    </cfRule>
  </conditionalFormatting>
  <conditionalFormatting sqref="T74:Y74">
    <cfRule type="expression" dxfId="2013" priority="1740">
      <formula>INDIRECT(ADDRESS(ROW(),COLUMN()))=TRUNC(INDIRECT(ADDRESS(ROW(),COLUMN())))</formula>
    </cfRule>
  </conditionalFormatting>
  <conditionalFormatting sqref="Z75">
    <cfRule type="expression" dxfId="2012" priority="1739">
      <formula>INDIRECT(ADDRESS(ROW(),COLUMN()))=TRUNC(INDIRECT(ADDRESS(ROW(),COLUMN())))</formula>
    </cfRule>
  </conditionalFormatting>
  <conditionalFormatting sqref="Z74">
    <cfRule type="expression" dxfId="2011" priority="1738">
      <formula>INDIRECT(ADDRESS(ROW(),COLUMN()))=TRUNC(INDIRECT(ADDRESS(ROW(),COLUMN())))</formula>
    </cfRule>
  </conditionalFormatting>
  <conditionalFormatting sqref="AA75:AF75">
    <cfRule type="expression" dxfId="2010" priority="1737">
      <formula>INDIRECT(ADDRESS(ROW(),COLUMN()))=TRUNC(INDIRECT(ADDRESS(ROW(),COLUMN())))</formula>
    </cfRule>
  </conditionalFormatting>
  <conditionalFormatting sqref="AA74:AF74">
    <cfRule type="expression" dxfId="2009" priority="1736">
      <formula>INDIRECT(ADDRESS(ROW(),COLUMN()))=TRUNC(INDIRECT(ADDRESS(ROW(),COLUMN())))</formula>
    </cfRule>
  </conditionalFormatting>
  <conditionalFormatting sqref="AG75">
    <cfRule type="expression" dxfId="2008" priority="1735">
      <formula>INDIRECT(ADDRESS(ROW(),COLUMN()))=TRUNC(INDIRECT(ADDRESS(ROW(),COLUMN())))</formula>
    </cfRule>
  </conditionalFormatting>
  <conditionalFormatting sqref="AG74">
    <cfRule type="expression" dxfId="2007" priority="1734">
      <formula>INDIRECT(ADDRESS(ROW(),COLUMN()))=TRUNC(INDIRECT(ADDRESS(ROW(),COLUMN())))</formula>
    </cfRule>
  </conditionalFormatting>
  <conditionalFormatting sqref="AH75:AM75">
    <cfRule type="expression" dxfId="2006" priority="1733">
      <formula>INDIRECT(ADDRESS(ROW(),COLUMN()))=TRUNC(INDIRECT(ADDRESS(ROW(),COLUMN())))</formula>
    </cfRule>
  </conditionalFormatting>
  <conditionalFormatting sqref="AH74:AM74">
    <cfRule type="expression" dxfId="2005" priority="1732">
      <formula>INDIRECT(ADDRESS(ROW(),COLUMN()))=TRUNC(INDIRECT(ADDRESS(ROW(),COLUMN())))</formula>
    </cfRule>
  </conditionalFormatting>
  <conditionalFormatting sqref="AN75">
    <cfRule type="expression" dxfId="2004" priority="1731">
      <formula>INDIRECT(ADDRESS(ROW(),COLUMN()))=TRUNC(INDIRECT(ADDRESS(ROW(),COLUMN())))</formula>
    </cfRule>
  </conditionalFormatting>
  <conditionalFormatting sqref="AN74">
    <cfRule type="expression" dxfId="2003" priority="1730">
      <formula>INDIRECT(ADDRESS(ROW(),COLUMN()))=TRUNC(INDIRECT(ADDRESS(ROW(),COLUMN())))</formula>
    </cfRule>
  </conditionalFormatting>
  <conditionalFormatting sqref="AO75:AT75">
    <cfRule type="expression" dxfId="2002" priority="1729">
      <formula>INDIRECT(ADDRESS(ROW(),COLUMN()))=TRUNC(INDIRECT(ADDRESS(ROW(),COLUMN())))</formula>
    </cfRule>
  </conditionalFormatting>
  <conditionalFormatting sqref="AO74:AT74">
    <cfRule type="expression" dxfId="2001" priority="1728">
      <formula>INDIRECT(ADDRESS(ROW(),COLUMN()))=TRUNC(INDIRECT(ADDRESS(ROW(),COLUMN())))</formula>
    </cfRule>
  </conditionalFormatting>
  <conditionalFormatting sqref="AU75">
    <cfRule type="expression" dxfId="2000" priority="1727">
      <formula>INDIRECT(ADDRESS(ROW(),COLUMN()))=TRUNC(INDIRECT(ADDRESS(ROW(),COLUMN())))</formula>
    </cfRule>
  </conditionalFormatting>
  <conditionalFormatting sqref="AU74">
    <cfRule type="expression" dxfId="1999" priority="1726">
      <formula>INDIRECT(ADDRESS(ROW(),COLUMN()))=TRUNC(INDIRECT(ADDRESS(ROW(),COLUMN())))</formula>
    </cfRule>
  </conditionalFormatting>
  <conditionalFormatting sqref="AV75:AW75">
    <cfRule type="expression" dxfId="1998" priority="1725">
      <formula>INDIRECT(ADDRESS(ROW(),COLUMN()))=TRUNC(INDIRECT(ADDRESS(ROW(),COLUMN())))</formula>
    </cfRule>
  </conditionalFormatting>
  <conditionalFormatting sqref="AV74:AW74">
    <cfRule type="expression" dxfId="1997" priority="1724">
      <formula>INDIRECT(ADDRESS(ROW(),COLUMN()))=TRUNC(INDIRECT(ADDRESS(ROW(),COLUMN())))</formula>
    </cfRule>
  </conditionalFormatting>
  <conditionalFormatting sqref="AX77:BA78">
    <cfRule type="expression" dxfId="1996" priority="1723">
      <formula>INDIRECT(ADDRESS(ROW(),COLUMN()))=TRUNC(INDIRECT(ADDRESS(ROW(),COLUMN())))</formula>
    </cfRule>
  </conditionalFormatting>
  <conditionalFormatting sqref="S78">
    <cfRule type="expression" dxfId="1995" priority="1722">
      <formula>INDIRECT(ADDRESS(ROW(),COLUMN()))=TRUNC(INDIRECT(ADDRESS(ROW(),COLUMN())))</formula>
    </cfRule>
  </conditionalFormatting>
  <conditionalFormatting sqref="S77">
    <cfRule type="expression" dxfId="1994" priority="1721">
      <formula>INDIRECT(ADDRESS(ROW(),COLUMN()))=TRUNC(INDIRECT(ADDRESS(ROW(),COLUMN())))</formula>
    </cfRule>
  </conditionalFormatting>
  <conditionalFormatting sqref="T78:Y78">
    <cfRule type="expression" dxfId="1993" priority="1720">
      <formula>INDIRECT(ADDRESS(ROW(),COLUMN()))=TRUNC(INDIRECT(ADDRESS(ROW(),COLUMN())))</formula>
    </cfRule>
  </conditionalFormatting>
  <conditionalFormatting sqref="T77:Y77">
    <cfRule type="expression" dxfId="1992" priority="1719">
      <formula>INDIRECT(ADDRESS(ROW(),COLUMN()))=TRUNC(INDIRECT(ADDRESS(ROW(),COLUMN())))</formula>
    </cfRule>
  </conditionalFormatting>
  <conditionalFormatting sqref="Z78">
    <cfRule type="expression" dxfId="1991" priority="1718">
      <formula>INDIRECT(ADDRESS(ROW(),COLUMN()))=TRUNC(INDIRECT(ADDRESS(ROW(),COLUMN())))</formula>
    </cfRule>
  </conditionalFormatting>
  <conditionalFormatting sqref="Z77">
    <cfRule type="expression" dxfId="1990" priority="1717">
      <formula>INDIRECT(ADDRESS(ROW(),COLUMN()))=TRUNC(INDIRECT(ADDRESS(ROW(),COLUMN())))</formula>
    </cfRule>
  </conditionalFormatting>
  <conditionalFormatting sqref="AA78:AF78">
    <cfRule type="expression" dxfId="1989" priority="1716">
      <formula>INDIRECT(ADDRESS(ROW(),COLUMN()))=TRUNC(INDIRECT(ADDRESS(ROW(),COLUMN())))</formula>
    </cfRule>
  </conditionalFormatting>
  <conditionalFormatting sqref="AA77:AF77">
    <cfRule type="expression" dxfId="1988" priority="1715">
      <formula>INDIRECT(ADDRESS(ROW(),COLUMN()))=TRUNC(INDIRECT(ADDRESS(ROW(),COLUMN())))</formula>
    </cfRule>
  </conditionalFormatting>
  <conditionalFormatting sqref="AG78">
    <cfRule type="expression" dxfId="1987" priority="1714">
      <formula>INDIRECT(ADDRESS(ROW(),COLUMN()))=TRUNC(INDIRECT(ADDRESS(ROW(),COLUMN())))</formula>
    </cfRule>
  </conditionalFormatting>
  <conditionalFormatting sqref="AG77">
    <cfRule type="expression" dxfId="1986" priority="1713">
      <formula>INDIRECT(ADDRESS(ROW(),COLUMN()))=TRUNC(INDIRECT(ADDRESS(ROW(),COLUMN())))</formula>
    </cfRule>
  </conditionalFormatting>
  <conditionalFormatting sqref="AH78:AM78">
    <cfRule type="expression" dxfId="1985" priority="1712">
      <formula>INDIRECT(ADDRESS(ROW(),COLUMN()))=TRUNC(INDIRECT(ADDRESS(ROW(),COLUMN())))</formula>
    </cfRule>
  </conditionalFormatting>
  <conditionalFormatting sqref="AH77:AM77">
    <cfRule type="expression" dxfId="1984" priority="1711">
      <formula>INDIRECT(ADDRESS(ROW(),COLUMN()))=TRUNC(INDIRECT(ADDRESS(ROW(),COLUMN())))</formula>
    </cfRule>
  </conditionalFormatting>
  <conditionalFormatting sqref="AN78">
    <cfRule type="expression" dxfId="1983" priority="1710">
      <formula>INDIRECT(ADDRESS(ROW(),COLUMN()))=TRUNC(INDIRECT(ADDRESS(ROW(),COLUMN())))</formula>
    </cfRule>
  </conditionalFormatting>
  <conditionalFormatting sqref="AN77">
    <cfRule type="expression" dxfId="1982" priority="1709">
      <formula>INDIRECT(ADDRESS(ROW(),COLUMN()))=TRUNC(INDIRECT(ADDRESS(ROW(),COLUMN())))</formula>
    </cfRule>
  </conditionalFormatting>
  <conditionalFormatting sqref="AO78:AT78">
    <cfRule type="expression" dxfId="1981" priority="1708">
      <formula>INDIRECT(ADDRESS(ROW(),COLUMN()))=TRUNC(INDIRECT(ADDRESS(ROW(),COLUMN())))</formula>
    </cfRule>
  </conditionalFormatting>
  <conditionalFormatting sqref="AO77:AT77">
    <cfRule type="expression" dxfId="1980" priority="1707">
      <formula>INDIRECT(ADDRESS(ROW(),COLUMN()))=TRUNC(INDIRECT(ADDRESS(ROW(),COLUMN())))</formula>
    </cfRule>
  </conditionalFormatting>
  <conditionalFormatting sqref="AU78">
    <cfRule type="expression" dxfId="1979" priority="1706">
      <formula>INDIRECT(ADDRESS(ROW(),COLUMN()))=TRUNC(INDIRECT(ADDRESS(ROW(),COLUMN())))</formula>
    </cfRule>
  </conditionalFormatting>
  <conditionalFormatting sqref="AU77">
    <cfRule type="expression" dxfId="1978" priority="1705">
      <formula>INDIRECT(ADDRESS(ROW(),COLUMN()))=TRUNC(INDIRECT(ADDRESS(ROW(),COLUMN())))</formula>
    </cfRule>
  </conditionalFormatting>
  <conditionalFormatting sqref="AV78:AW78">
    <cfRule type="expression" dxfId="1977" priority="1704">
      <formula>INDIRECT(ADDRESS(ROW(),COLUMN()))=TRUNC(INDIRECT(ADDRESS(ROW(),COLUMN())))</formula>
    </cfRule>
  </conditionalFormatting>
  <conditionalFormatting sqref="AV77:AW77">
    <cfRule type="expression" dxfId="1976" priority="1703">
      <formula>INDIRECT(ADDRESS(ROW(),COLUMN()))=TRUNC(INDIRECT(ADDRESS(ROW(),COLUMN())))</formula>
    </cfRule>
  </conditionalFormatting>
  <conditionalFormatting sqref="AX80:BA81">
    <cfRule type="expression" dxfId="1975" priority="1702">
      <formula>INDIRECT(ADDRESS(ROW(),COLUMN()))=TRUNC(INDIRECT(ADDRESS(ROW(),COLUMN())))</formula>
    </cfRule>
  </conditionalFormatting>
  <conditionalFormatting sqref="S81">
    <cfRule type="expression" dxfId="1974" priority="1701">
      <formula>INDIRECT(ADDRESS(ROW(),COLUMN()))=TRUNC(INDIRECT(ADDRESS(ROW(),COLUMN())))</formula>
    </cfRule>
  </conditionalFormatting>
  <conditionalFormatting sqref="S80">
    <cfRule type="expression" dxfId="1973" priority="1700">
      <formula>INDIRECT(ADDRESS(ROW(),COLUMN()))=TRUNC(INDIRECT(ADDRESS(ROW(),COLUMN())))</formula>
    </cfRule>
  </conditionalFormatting>
  <conditionalFormatting sqref="T81:Y81">
    <cfRule type="expression" dxfId="1972" priority="1699">
      <formula>INDIRECT(ADDRESS(ROW(),COLUMN()))=TRUNC(INDIRECT(ADDRESS(ROW(),COLUMN())))</formula>
    </cfRule>
  </conditionalFormatting>
  <conditionalFormatting sqref="T80:Y80">
    <cfRule type="expression" dxfId="1971" priority="1698">
      <formula>INDIRECT(ADDRESS(ROW(),COLUMN()))=TRUNC(INDIRECT(ADDRESS(ROW(),COLUMN())))</formula>
    </cfRule>
  </conditionalFormatting>
  <conditionalFormatting sqref="Z81">
    <cfRule type="expression" dxfId="1970" priority="1697">
      <formula>INDIRECT(ADDRESS(ROW(),COLUMN()))=TRUNC(INDIRECT(ADDRESS(ROW(),COLUMN())))</formula>
    </cfRule>
  </conditionalFormatting>
  <conditionalFormatting sqref="Z80">
    <cfRule type="expression" dxfId="1969" priority="1696">
      <formula>INDIRECT(ADDRESS(ROW(),COLUMN()))=TRUNC(INDIRECT(ADDRESS(ROW(),COLUMN())))</formula>
    </cfRule>
  </conditionalFormatting>
  <conditionalFormatting sqref="AA81:AF81">
    <cfRule type="expression" dxfId="1968" priority="1695">
      <formula>INDIRECT(ADDRESS(ROW(),COLUMN()))=TRUNC(INDIRECT(ADDRESS(ROW(),COLUMN())))</formula>
    </cfRule>
  </conditionalFormatting>
  <conditionalFormatting sqref="AA80:AF80">
    <cfRule type="expression" dxfId="1967" priority="1694">
      <formula>INDIRECT(ADDRESS(ROW(),COLUMN()))=TRUNC(INDIRECT(ADDRESS(ROW(),COLUMN())))</formula>
    </cfRule>
  </conditionalFormatting>
  <conditionalFormatting sqref="AG81">
    <cfRule type="expression" dxfId="1966" priority="1693">
      <formula>INDIRECT(ADDRESS(ROW(),COLUMN()))=TRUNC(INDIRECT(ADDRESS(ROW(),COLUMN())))</formula>
    </cfRule>
  </conditionalFormatting>
  <conditionalFormatting sqref="AG80">
    <cfRule type="expression" dxfId="1965" priority="1692">
      <formula>INDIRECT(ADDRESS(ROW(),COLUMN()))=TRUNC(INDIRECT(ADDRESS(ROW(),COLUMN())))</formula>
    </cfRule>
  </conditionalFormatting>
  <conditionalFormatting sqref="AH81:AM81">
    <cfRule type="expression" dxfId="1964" priority="1691">
      <formula>INDIRECT(ADDRESS(ROW(),COLUMN()))=TRUNC(INDIRECT(ADDRESS(ROW(),COLUMN())))</formula>
    </cfRule>
  </conditionalFormatting>
  <conditionalFormatting sqref="AH80:AM80">
    <cfRule type="expression" dxfId="1963" priority="1690">
      <formula>INDIRECT(ADDRESS(ROW(),COLUMN()))=TRUNC(INDIRECT(ADDRESS(ROW(),COLUMN())))</formula>
    </cfRule>
  </conditionalFormatting>
  <conditionalFormatting sqref="AN81">
    <cfRule type="expression" dxfId="1962" priority="1689">
      <formula>INDIRECT(ADDRESS(ROW(),COLUMN()))=TRUNC(INDIRECT(ADDRESS(ROW(),COLUMN())))</formula>
    </cfRule>
  </conditionalFormatting>
  <conditionalFormatting sqref="AN80">
    <cfRule type="expression" dxfId="1961" priority="1688">
      <formula>INDIRECT(ADDRESS(ROW(),COLUMN()))=TRUNC(INDIRECT(ADDRESS(ROW(),COLUMN())))</formula>
    </cfRule>
  </conditionalFormatting>
  <conditionalFormatting sqref="AO81:AT81">
    <cfRule type="expression" dxfId="1960" priority="1687">
      <formula>INDIRECT(ADDRESS(ROW(),COLUMN()))=TRUNC(INDIRECT(ADDRESS(ROW(),COLUMN())))</formula>
    </cfRule>
  </conditionalFormatting>
  <conditionalFormatting sqref="AO80:AT80">
    <cfRule type="expression" dxfId="1959" priority="1686">
      <formula>INDIRECT(ADDRESS(ROW(),COLUMN()))=TRUNC(INDIRECT(ADDRESS(ROW(),COLUMN())))</formula>
    </cfRule>
  </conditionalFormatting>
  <conditionalFormatting sqref="AU81">
    <cfRule type="expression" dxfId="1958" priority="1685">
      <formula>INDIRECT(ADDRESS(ROW(),COLUMN()))=TRUNC(INDIRECT(ADDRESS(ROW(),COLUMN())))</formula>
    </cfRule>
  </conditionalFormatting>
  <conditionalFormatting sqref="AU80">
    <cfRule type="expression" dxfId="1957" priority="1684">
      <formula>INDIRECT(ADDRESS(ROW(),COLUMN()))=TRUNC(INDIRECT(ADDRESS(ROW(),COLUMN())))</formula>
    </cfRule>
  </conditionalFormatting>
  <conditionalFormatting sqref="AV81:AW81">
    <cfRule type="expression" dxfId="1956" priority="1683">
      <formula>INDIRECT(ADDRESS(ROW(),COLUMN()))=TRUNC(INDIRECT(ADDRESS(ROW(),COLUMN())))</formula>
    </cfRule>
  </conditionalFormatting>
  <conditionalFormatting sqref="AV80:AW80">
    <cfRule type="expression" dxfId="1955" priority="1682">
      <formula>INDIRECT(ADDRESS(ROW(),COLUMN()))=TRUNC(INDIRECT(ADDRESS(ROW(),COLUMN())))</formula>
    </cfRule>
  </conditionalFormatting>
  <conditionalFormatting sqref="AX83:BA84">
    <cfRule type="expression" dxfId="1954" priority="1681">
      <formula>INDIRECT(ADDRESS(ROW(),COLUMN()))=TRUNC(INDIRECT(ADDRESS(ROW(),COLUMN())))</formula>
    </cfRule>
  </conditionalFormatting>
  <conditionalFormatting sqref="S84">
    <cfRule type="expression" dxfId="1953" priority="1680">
      <formula>INDIRECT(ADDRESS(ROW(),COLUMN()))=TRUNC(INDIRECT(ADDRESS(ROW(),COLUMN())))</formula>
    </cfRule>
  </conditionalFormatting>
  <conditionalFormatting sqref="S83">
    <cfRule type="expression" dxfId="1952" priority="1679">
      <formula>INDIRECT(ADDRESS(ROW(),COLUMN()))=TRUNC(INDIRECT(ADDRESS(ROW(),COLUMN())))</formula>
    </cfRule>
  </conditionalFormatting>
  <conditionalFormatting sqref="T84:Y84">
    <cfRule type="expression" dxfId="1951" priority="1678">
      <formula>INDIRECT(ADDRESS(ROW(),COLUMN()))=TRUNC(INDIRECT(ADDRESS(ROW(),COLUMN())))</formula>
    </cfRule>
  </conditionalFormatting>
  <conditionalFormatting sqref="T83:Y83">
    <cfRule type="expression" dxfId="1950" priority="1677">
      <formula>INDIRECT(ADDRESS(ROW(),COLUMN()))=TRUNC(INDIRECT(ADDRESS(ROW(),COLUMN())))</formula>
    </cfRule>
  </conditionalFormatting>
  <conditionalFormatting sqref="Z84">
    <cfRule type="expression" dxfId="1949" priority="1676">
      <formula>INDIRECT(ADDRESS(ROW(),COLUMN()))=TRUNC(INDIRECT(ADDRESS(ROW(),COLUMN())))</formula>
    </cfRule>
  </conditionalFormatting>
  <conditionalFormatting sqref="Z83">
    <cfRule type="expression" dxfId="1948" priority="1675">
      <formula>INDIRECT(ADDRESS(ROW(),COLUMN()))=TRUNC(INDIRECT(ADDRESS(ROW(),COLUMN())))</formula>
    </cfRule>
  </conditionalFormatting>
  <conditionalFormatting sqref="AA84:AF84">
    <cfRule type="expression" dxfId="1947" priority="1674">
      <formula>INDIRECT(ADDRESS(ROW(),COLUMN()))=TRUNC(INDIRECT(ADDRESS(ROW(),COLUMN())))</formula>
    </cfRule>
  </conditionalFormatting>
  <conditionalFormatting sqref="AA83:AF83">
    <cfRule type="expression" dxfId="1946" priority="1673">
      <formula>INDIRECT(ADDRESS(ROW(),COLUMN()))=TRUNC(INDIRECT(ADDRESS(ROW(),COLUMN())))</formula>
    </cfRule>
  </conditionalFormatting>
  <conditionalFormatting sqref="AG84">
    <cfRule type="expression" dxfId="1945" priority="1672">
      <formula>INDIRECT(ADDRESS(ROW(),COLUMN()))=TRUNC(INDIRECT(ADDRESS(ROW(),COLUMN())))</formula>
    </cfRule>
  </conditionalFormatting>
  <conditionalFormatting sqref="AG83">
    <cfRule type="expression" dxfId="1944" priority="1671">
      <formula>INDIRECT(ADDRESS(ROW(),COLUMN()))=TRUNC(INDIRECT(ADDRESS(ROW(),COLUMN())))</formula>
    </cfRule>
  </conditionalFormatting>
  <conditionalFormatting sqref="AH84:AM84">
    <cfRule type="expression" dxfId="1943" priority="1670">
      <formula>INDIRECT(ADDRESS(ROW(),COLUMN()))=TRUNC(INDIRECT(ADDRESS(ROW(),COLUMN())))</formula>
    </cfRule>
  </conditionalFormatting>
  <conditionalFormatting sqref="AH83:AM83">
    <cfRule type="expression" dxfId="1942" priority="1669">
      <formula>INDIRECT(ADDRESS(ROW(),COLUMN()))=TRUNC(INDIRECT(ADDRESS(ROW(),COLUMN())))</formula>
    </cfRule>
  </conditionalFormatting>
  <conditionalFormatting sqref="AN84">
    <cfRule type="expression" dxfId="1941" priority="1668">
      <formula>INDIRECT(ADDRESS(ROW(),COLUMN()))=TRUNC(INDIRECT(ADDRESS(ROW(),COLUMN())))</formula>
    </cfRule>
  </conditionalFormatting>
  <conditionalFormatting sqref="AN83">
    <cfRule type="expression" dxfId="1940" priority="1667">
      <formula>INDIRECT(ADDRESS(ROW(),COLUMN()))=TRUNC(INDIRECT(ADDRESS(ROW(),COLUMN())))</formula>
    </cfRule>
  </conditionalFormatting>
  <conditionalFormatting sqref="AO84:AT84">
    <cfRule type="expression" dxfId="1939" priority="1666">
      <formula>INDIRECT(ADDRESS(ROW(),COLUMN()))=TRUNC(INDIRECT(ADDRESS(ROW(),COLUMN())))</formula>
    </cfRule>
  </conditionalFormatting>
  <conditionalFormatting sqref="AO83:AT83">
    <cfRule type="expression" dxfId="1938" priority="1665">
      <formula>INDIRECT(ADDRESS(ROW(),COLUMN()))=TRUNC(INDIRECT(ADDRESS(ROW(),COLUMN())))</formula>
    </cfRule>
  </conditionalFormatting>
  <conditionalFormatting sqref="AU84">
    <cfRule type="expression" dxfId="1937" priority="1664">
      <formula>INDIRECT(ADDRESS(ROW(),COLUMN()))=TRUNC(INDIRECT(ADDRESS(ROW(),COLUMN())))</formula>
    </cfRule>
  </conditionalFormatting>
  <conditionalFormatting sqref="AU83">
    <cfRule type="expression" dxfId="1936" priority="1663">
      <formula>INDIRECT(ADDRESS(ROW(),COLUMN()))=TRUNC(INDIRECT(ADDRESS(ROW(),COLUMN())))</formula>
    </cfRule>
  </conditionalFormatting>
  <conditionalFormatting sqref="AV84:AW84">
    <cfRule type="expression" dxfId="1935" priority="1662">
      <formula>INDIRECT(ADDRESS(ROW(),COLUMN()))=TRUNC(INDIRECT(ADDRESS(ROW(),COLUMN())))</formula>
    </cfRule>
  </conditionalFormatting>
  <conditionalFormatting sqref="AV83:AW83">
    <cfRule type="expression" dxfId="1934" priority="1661">
      <formula>INDIRECT(ADDRESS(ROW(),COLUMN()))=TRUNC(INDIRECT(ADDRESS(ROW(),COLUMN())))</formula>
    </cfRule>
  </conditionalFormatting>
  <conditionalFormatting sqref="AX86:BA87">
    <cfRule type="expression" dxfId="1933" priority="1660">
      <formula>INDIRECT(ADDRESS(ROW(),COLUMN()))=TRUNC(INDIRECT(ADDRESS(ROW(),COLUMN())))</formula>
    </cfRule>
  </conditionalFormatting>
  <conditionalFormatting sqref="S87">
    <cfRule type="expression" dxfId="1932" priority="1659">
      <formula>INDIRECT(ADDRESS(ROW(),COLUMN()))=TRUNC(INDIRECT(ADDRESS(ROW(),COLUMN())))</formula>
    </cfRule>
  </conditionalFormatting>
  <conditionalFormatting sqref="S86">
    <cfRule type="expression" dxfId="1931" priority="1658">
      <formula>INDIRECT(ADDRESS(ROW(),COLUMN()))=TRUNC(INDIRECT(ADDRESS(ROW(),COLUMN())))</formula>
    </cfRule>
  </conditionalFormatting>
  <conditionalFormatting sqref="T87:Y87">
    <cfRule type="expression" dxfId="1930" priority="1657">
      <formula>INDIRECT(ADDRESS(ROW(),COLUMN()))=TRUNC(INDIRECT(ADDRESS(ROW(),COLUMN())))</formula>
    </cfRule>
  </conditionalFormatting>
  <conditionalFormatting sqref="T86:Y86">
    <cfRule type="expression" dxfId="1929" priority="1656">
      <formula>INDIRECT(ADDRESS(ROW(),COLUMN()))=TRUNC(INDIRECT(ADDRESS(ROW(),COLUMN())))</formula>
    </cfRule>
  </conditionalFormatting>
  <conditionalFormatting sqref="Z87">
    <cfRule type="expression" dxfId="1928" priority="1655">
      <formula>INDIRECT(ADDRESS(ROW(),COLUMN()))=TRUNC(INDIRECT(ADDRESS(ROW(),COLUMN())))</formula>
    </cfRule>
  </conditionalFormatting>
  <conditionalFormatting sqref="Z86">
    <cfRule type="expression" dxfId="1927" priority="1654">
      <formula>INDIRECT(ADDRESS(ROW(),COLUMN()))=TRUNC(INDIRECT(ADDRESS(ROW(),COLUMN())))</formula>
    </cfRule>
  </conditionalFormatting>
  <conditionalFormatting sqref="AA87:AF87">
    <cfRule type="expression" dxfId="1926" priority="1653">
      <formula>INDIRECT(ADDRESS(ROW(),COLUMN()))=TRUNC(INDIRECT(ADDRESS(ROW(),COLUMN())))</formula>
    </cfRule>
  </conditionalFormatting>
  <conditionalFormatting sqref="AA86:AF86">
    <cfRule type="expression" dxfId="1925" priority="1652">
      <formula>INDIRECT(ADDRESS(ROW(),COLUMN()))=TRUNC(INDIRECT(ADDRESS(ROW(),COLUMN())))</formula>
    </cfRule>
  </conditionalFormatting>
  <conditionalFormatting sqref="AG87">
    <cfRule type="expression" dxfId="1924" priority="1651">
      <formula>INDIRECT(ADDRESS(ROW(),COLUMN()))=TRUNC(INDIRECT(ADDRESS(ROW(),COLUMN())))</formula>
    </cfRule>
  </conditionalFormatting>
  <conditionalFormatting sqref="AG86">
    <cfRule type="expression" dxfId="1923" priority="1650">
      <formula>INDIRECT(ADDRESS(ROW(),COLUMN()))=TRUNC(INDIRECT(ADDRESS(ROW(),COLUMN())))</formula>
    </cfRule>
  </conditionalFormatting>
  <conditionalFormatting sqref="AH87:AM87">
    <cfRule type="expression" dxfId="1922" priority="1649">
      <formula>INDIRECT(ADDRESS(ROW(),COLUMN()))=TRUNC(INDIRECT(ADDRESS(ROW(),COLUMN())))</formula>
    </cfRule>
  </conditionalFormatting>
  <conditionalFormatting sqref="AH86:AM86">
    <cfRule type="expression" dxfId="1921" priority="1648">
      <formula>INDIRECT(ADDRESS(ROW(),COLUMN()))=TRUNC(INDIRECT(ADDRESS(ROW(),COLUMN())))</formula>
    </cfRule>
  </conditionalFormatting>
  <conditionalFormatting sqref="AN87">
    <cfRule type="expression" dxfId="1920" priority="1647">
      <formula>INDIRECT(ADDRESS(ROW(),COLUMN()))=TRUNC(INDIRECT(ADDRESS(ROW(),COLUMN())))</formula>
    </cfRule>
  </conditionalFormatting>
  <conditionalFormatting sqref="AN86">
    <cfRule type="expression" dxfId="1919" priority="1646">
      <formula>INDIRECT(ADDRESS(ROW(),COLUMN()))=TRUNC(INDIRECT(ADDRESS(ROW(),COLUMN())))</formula>
    </cfRule>
  </conditionalFormatting>
  <conditionalFormatting sqref="AO87:AT87">
    <cfRule type="expression" dxfId="1918" priority="1645">
      <formula>INDIRECT(ADDRESS(ROW(),COLUMN()))=TRUNC(INDIRECT(ADDRESS(ROW(),COLUMN())))</formula>
    </cfRule>
  </conditionalFormatting>
  <conditionalFormatting sqref="AO86:AT86">
    <cfRule type="expression" dxfId="1917" priority="1644">
      <formula>INDIRECT(ADDRESS(ROW(),COLUMN()))=TRUNC(INDIRECT(ADDRESS(ROW(),COLUMN())))</formula>
    </cfRule>
  </conditionalFormatting>
  <conditionalFormatting sqref="AU87">
    <cfRule type="expression" dxfId="1916" priority="1643">
      <formula>INDIRECT(ADDRESS(ROW(),COLUMN()))=TRUNC(INDIRECT(ADDRESS(ROW(),COLUMN())))</formula>
    </cfRule>
  </conditionalFormatting>
  <conditionalFormatting sqref="AU86">
    <cfRule type="expression" dxfId="1915" priority="1642">
      <formula>INDIRECT(ADDRESS(ROW(),COLUMN()))=TRUNC(INDIRECT(ADDRESS(ROW(),COLUMN())))</formula>
    </cfRule>
  </conditionalFormatting>
  <conditionalFormatting sqref="AV87:AW87">
    <cfRule type="expression" dxfId="1914" priority="1641">
      <formula>INDIRECT(ADDRESS(ROW(),COLUMN()))=TRUNC(INDIRECT(ADDRESS(ROW(),COLUMN())))</formula>
    </cfRule>
  </conditionalFormatting>
  <conditionalFormatting sqref="AV86:AW86">
    <cfRule type="expression" dxfId="1913" priority="1640">
      <formula>INDIRECT(ADDRESS(ROW(),COLUMN()))=TRUNC(INDIRECT(ADDRESS(ROW(),COLUMN())))</formula>
    </cfRule>
  </conditionalFormatting>
  <conditionalFormatting sqref="AX89:BA90">
    <cfRule type="expression" dxfId="1912" priority="1639">
      <formula>INDIRECT(ADDRESS(ROW(),COLUMN()))=TRUNC(INDIRECT(ADDRESS(ROW(),COLUMN())))</formula>
    </cfRule>
  </conditionalFormatting>
  <conditionalFormatting sqref="S90">
    <cfRule type="expression" dxfId="1911" priority="1638">
      <formula>INDIRECT(ADDRESS(ROW(),COLUMN()))=TRUNC(INDIRECT(ADDRESS(ROW(),COLUMN())))</formula>
    </cfRule>
  </conditionalFormatting>
  <conditionalFormatting sqref="S89">
    <cfRule type="expression" dxfId="1910" priority="1637">
      <formula>INDIRECT(ADDRESS(ROW(),COLUMN()))=TRUNC(INDIRECT(ADDRESS(ROW(),COLUMN())))</formula>
    </cfRule>
  </conditionalFormatting>
  <conditionalFormatting sqref="T90:Y90">
    <cfRule type="expression" dxfId="1909" priority="1636">
      <formula>INDIRECT(ADDRESS(ROW(),COLUMN()))=TRUNC(INDIRECT(ADDRESS(ROW(),COLUMN())))</formula>
    </cfRule>
  </conditionalFormatting>
  <conditionalFormatting sqref="T89:Y89">
    <cfRule type="expression" dxfId="1908" priority="1635">
      <formula>INDIRECT(ADDRESS(ROW(),COLUMN()))=TRUNC(INDIRECT(ADDRESS(ROW(),COLUMN())))</formula>
    </cfRule>
  </conditionalFormatting>
  <conditionalFormatting sqref="Z90">
    <cfRule type="expression" dxfId="1907" priority="1634">
      <formula>INDIRECT(ADDRESS(ROW(),COLUMN()))=TRUNC(INDIRECT(ADDRESS(ROW(),COLUMN())))</formula>
    </cfRule>
  </conditionalFormatting>
  <conditionalFormatting sqref="Z89">
    <cfRule type="expression" dxfId="1906" priority="1633">
      <formula>INDIRECT(ADDRESS(ROW(),COLUMN()))=TRUNC(INDIRECT(ADDRESS(ROW(),COLUMN())))</formula>
    </cfRule>
  </conditionalFormatting>
  <conditionalFormatting sqref="AA90:AF90">
    <cfRule type="expression" dxfId="1905" priority="1632">
      <formula>INDIRECT(ADDRESS(ROW(),COLUMN()))=TRUNC(INDIRECT(ADDRESS(ROW(),COLUMN())))</formula>
    </cfRule>
  </conditionalFormatting>
  <conditionalFormatting sqref="AA89:AF89">
    <cfRule type="expression" dxfId="1904" priority="1631">
      <formula>INDIRECT(ADDRESS(ROW(),COLUMN()))=TRUNC(INDIRECT(ADDRESS(ROW(),COLUMN())))</formula>
    </cfRule>
  </conditionalFormatting>
  <conditionalFormatting sqref="AG90">
    <cfRule type="expression" dxfId="1903" priority="1630">
      <formula>INDIRECT(ADDRESS(ROW(),COLUMN()))=TRUNC(INDIRECT(ADDRESS(ROW(),COLUMN())))</formula>
    </cfRule>
  </conditionalFormatting>
  <conditionalFormatting sqref="AG89">
    <cfRule type="expression" dxfId="1902" priority="1629">
      <formula>INDIRECT(ADDRESS(ROW(),COLUMN()))=TRUNC(INDIRECT(ADDRESS(ROW(),COLUMN())))</formula>
    </cfRule>
  </conditionalFormatting>
  <conditionalFormatting sqref="AH90:AM90">
    <cfRule type="expression" dxfId="1901" priority="1628">
      <formula>INDIRECT(ADDRESS(ROW(),COLUMN()))=TRUNC(INDIRECT(ADDRESS(ROW(),COLUMN())))</formula>
    </cfRule>
  </conditionalFormatting>
  <conditionalFormatting sqref="AH89:AM89">
    <cfRule type="expression" dxfId="1900" priority="1627">
      <formula>INDIRECT(ADDRESS(ROW(),COLUMN()))=TRUNC(INDIRECT(ADDRESS(ROW(),COLUMN())))</formula>
    </cfRule>
  </conditionalFormatting>
  <conditionalFormatting sqref="AN90">
    <cfRule type="expression" dxfId="1899" priority="1626">
      <formula>INDIRECT(ADDRESS(ROW(),COLUMN()))=TRUNC(INDIRECT(ADDRESS(ROW(),COLUMN())))</formula>
    </cfRule>
  </conditionalFormatting>
  <conditionalFormatting sqref="AN89">
    <cfRule type="expression" dxfId="1898" priority="1625">
      <formula>INDIRECT(ADDRESS(ROW(),COLUMN()))=TRUNC(INDIRECT(ADDRESS(ROW(),COLUMN())))</formula>
    </cfRule>
  </conditionalFormatting>
  <conditionalFormatting sqref="AO90:AT90">
    <cfRule type="expression" dxfId="1897" priority="1624">
      <formula>INDIRECT(ADDRESS(ROW(),COLUMN()))=TRUNC(INDIRECT(ADDRESS(ROW(),COLUMN())))</formula>
    </cfRule>
  </conditionalFormatting>
  <conditionalFormatting sqref="AO89:AT89">
    <cfRule type="expression" dxfId="1896" priority="1623">
      <formula>INDIRECT(ADDRESS(ROW(),COLUMN()))=TRUNC(INDIRECT(ADDRESS(ROW(),COLUMN())))</formula>
    </cfRule>
  </conditionalFormatting>
  <conditionalFormatting sqref="AU90">
    <cfRule type="expression" dxfId="1895" priority="1622">
      <formula>INDIRECT(ADDRESS(ROW(),COLUMN()))=TRUNC(INDIRECT(ADDRESS(ROW(),COLUMN())))</formula>
    </cfRule>
  </conditionalFormatting>
  <conditionalFormatting sqref="AU89">
    <cfRule type="expression" dxfId="1894" priority="1621">
      <formula>INDIRECT(ADDRESS(ROW(),COLUMN()))=TRUNC(INDIRECT(ADDRESS(ROW(),COLUMN())))</formula>
    </cfRule>
  </conditionalFormatting>
  <conditionalFormatting sqref="AV90:AW90">
    <cfRule type="expression" dxfId="1893" priority="1620">
      <formula>INDIRECT(ADDRESS(ROW(),COLUMN()))=TRUNC(INDIRECT(ADDRESS(ROW(),COLUMN())))</formula>
    </cfRule>
  </conditionalFormatting>
  <conditionalFormatting sqref="AV89:AW89">
    <cfRule type="expression" dxfId="1892" priority="1619">
      <formula>INDIRECT(ADDRESS(ROW(),COLUMN()))=TRUNC(INDIRECT(ADDRESS(ROW(),COLUMN())))</formula>
    </cfRule>
  </conditionalFormatting>
  <conditionalFormatting sqref="AX92:BA93">
    <cfRule type="expression" dxfId="1891" priority="1618">
      <formula>INDIRECT(ADDRESS(ROW(),COLUMN()))=TRUNC(INDIRECT(ADDRESS(ROW(),COLUMN())))</formula>
    </cfRule>
  </conditionalFormatting>
  <conditionalFormatting sqref="S93">
    <cfRule type="expression" dxfId="1890" priority="1617">
      <formula>INDIRECT(ADDRESS(ROW(),COLUMN()))=TRUNC(INDIRECT(ADDRESS(ROW(),COLUMN())))</formula>
    </cfRule>
  </conditionalFormatting>
  <conditionalFormatting sqref="S92">
    <cfRule type="expression" dxfId="1889" priority="1616">
      <formula>INDIRECT(ADDRESS(ROW(),COLUMN()))=TRUNC(INDIRECT(ADDRESS(ROW(),COLUMN())))</formula>
    </cfRule>
  </conditionalFormatting>
  <conditionalFormatting sqref="T93:Y93">
    <cfRule type="expression" dxfId="1888" priority="1615">
      <formula>INDIRECT(ADDRESS(ROW(),COLUMN()))=TRUNC(INDIRECT(ADDRESS(ROW(),COLUMN())))</formula>
    </cfRule>
  </conditionalFormatting>
  <conditionalFormatting sqref="T92:Y92">
    <cfRule type="expression" dxfId="1887" priority="1614">
      <formula>INDIRECT(ADDRESS(ROW(),COLUMN()))=TRUNC(INDIRECT(ADDRESS(ROW(),COLUMN())))</formula>
    </cfRule>
  </conditionalFormatting>
  <conditionalFormatting sqref="Z93">
    <cfRule type="expression" dxfId="1886" priority="1613">
      <formula>INDIRECT(ADDRESS(ROW(),COLUMN()))=TRUNC(INDIRECT(ADDRESS(ROW(),COLUMN())))</formula>
    </cfRule>
  </conditionalFormatting>
  <conditionalFormatting sqref="Z92">
    <cfRule type="expression" dxfId="1885" priority="1612">
      <formula>INDIRECT(ADDRESS(ROW(),COLUMN()))=TRUNC(INDIRECT(ADDRESS(ROW(),COLUMN())))</formula>
    </cfRule>
  </conditionalFormatting>
  <conditionalFormatting sqref="AA93:AF93">
    <cfRule type="expression" dxfId="1884" priority="1611">
      <formula>INDIRECT(ADDRESS(ROW(),COLUMN()))=TRUNC(INDIRECT(ADDRESS(ROW(),COLUMN())))</formula>
    </cfRule>
  </conditionalFormatting>
  <conditionalFormatting sqref="AA92:AF92">
    <cfRule type="expression" dxfId="1883" priority="1610">
      <formula>INDIRECT(ADDRESS(ROW(),COLUMN()))=TRUNC(INDIRECT(ADDRESS(ROW(),COLUMN())))</formula>
    </cfRule>
  </conditionalFormatting>
  <conditionalFormatting sqref="AG93">
    <cfRule type="expression" dxfId="1882" priority="1609">
      <formula>INDIRECT(ADDRESS(ROW(),COLUMN()))=TRUNC(INDIRECT(ADDRESS(ROW(),COLUMN())))</formula>
    </cfRule>
  </conditionalFormatting>
  <conditionalFormatting sqref="AG92">
    <cfRule type="expression" dxfId="1881" priority="1608">
      <formula>INDIRECT(ADDRESS(ROW(),COLUMN()))=TRUNC(INDIRECT(ADDRESS(ROW(),COLUMN())))</formula>
    </cfRule>
  </conditionalFormatting>
  <conditionalFormatting sqref="AH93:AM93">
    <cfRule type="expression" dxfId="1880" priority="1607">
      <formula>INDIRECT(ADDRESS(ROW(),COLUMN()))=TRUNC(INDIRECT(ADDRESS(ROW(),COLUMN())))</formula>
    </cfRule>
  </conditionalFormatting>
  <conditionalFormatting sqref="AH92:AM92">
    <cfRule type="expression" dxfId="1879" priority="1606">
      <formula>INDIRECT(ADDRESS(ROW(),COLUMN()))=TRUNC(INDIRECT(ADDRESS(ROW(),COLUMN())))</formula>
    </cfRule>
  </conditionalFormatting>
  <conditionalFormatting sqref="AN93">
    <cfRule type="expression" dxfId="1878" priority="1605">
      <formula>INDIRECT(ADDRESS(ROW(),COLUMN()))=TRUNC(INDIRECT(ADDRESS(ROW(),COLUMN())))</formula>
    </cfRule>
  </conditionalFormatting>
  <conditionalFormatting sqref="AN92">
    <cfRule type="expression" dxfId="1877" priority="1604">
      <formula>INDIRECT(ADDRESS(ROW(),COLUMN()))=TRUNC(INDIRECT(ADDRESS(ROW(),COLUMN())))</formula>
    </cfRule>
  </conditionalFormatting>
  <conditionalFormatting sqref="AO93:AT93">
    <cfRule type="expression" dxfId="1876" priority="1603">
      <formula>INDIRECT(ADDRESS(ROW(),COLUMN()))=TRUNC(INDIRECT(ADDRESS(ROW(),COLUMN())))</formula>
    </cfRule>
  </conditionalFormatting>
  <conditionalFormatting sqref="AO92:AT92">
    <cfRule type="expression" dxfId="1875" priority="1602">
      <formula>INDIRECT(ADDRESS(ROW(),COLUMN()))=TRUNC(INDIRECT(ADDRESS(ROW(),COLUMN())))</formula>
    </cfRule>
  </conditionalFormatting>
  <conditionalFormatting sqref="AU93">
    <cfRule type="expression" dxfId="1874" priority="1601">
      <formula>INDIRECT(ADDRESS(ROW(),COLUMN()))=TRUNC(INDIRECT(ADDRESS(ROW(),COLUMN())))</formula>
    </cfRule>
  </conditionalFormatting>
  <conditionalFormatting sqref="AU92">
    <cfRule type="expression" dxfId="1873" priority="1600">
      <formula>INDIRECT(ADDRESS(ROW(),COLUMN()))=TRUNC(INDIRECT(ADDRESS(ROW(),COLUMN())))</formula>
    </cfRule>
  </conditionalFormatting>
  <conditionalFormatting sqref="AV93:AW93">
    <cfRule type="expression" dxfId="1872" priority="1599">
      <formula>INDIRECT(ADDRESS(ROW(),COLUMN()))=TRUNC(INDIRECT(ADDRESS(ROW(),COLUMN())))</formula>
    </cfRule>
  </conditionalFormatting>
  <conditionalFormatting sqref="AV92:AW92">
    <cfRule type="expression" dxfId="1871" priority="1598">
      <formula>INDIRECT(ADDRESS(ROW(),COLUMN()))=TRUNC(INDIRECT(ADDRESS(ROW(),COLUMN())))</formula>
    </cfRule>
  </conditionalFormatting>
  <conditionalFormatting sqref="AX95:BA96">
    <cfRule type="expression" dxfId="1870" priority="1597">
      <formula>INDIRECT(ADDRESS(ROW(),COLUMN()))=TRUNC(INDIRECT(ADDRESS(ROW(),COLUMN())))</formula>
    </cfRule>
  </conditionalFormatting>
  <conditionalFormatting sqref="S96">
    <cfRule type="expression" dxfId="1869" priority="1596">
      <formula>INDIRECT(ADDRESS(ROW(),COLUMN()))=TRUNC(INDIRECT(ADDRESS(ROW(),COLUMN())))</formula>
    </cfRule>
  </conditionalFormatting>
  <conditionalFormatting sqref="S95">
    <cfRule type="expression" dxfId="1868" priority="1595">
      <formula>INDIRECT(ADDRESS(ROW(),COLUMN()))=TRUNC(INDIRECT(ADDRESS(ROW(),COLUMN())))</formula>
    </cfRule>
  </conditionalFormatting>
  <conditionalFormatting sqref="T96:Y96">
    <cfRule type="expression" dxfId="1867" priority="1594">
      <formula>INDIRECT(ADDRESS(ROW(),COLUMN()))=TRUNC(INDIRECT(ADDRESS(ROW(),COLUMN())))</formula>
    </cfRule>
  </conditionalFormatting>
  <conditionalFormatting sqref="T95:Y95">
    <cfRule type="expression" dxfId="1866" priority="1593">
      <formula>INDIRECT(ADDRESS(ROW(),COLUMN()))=TRUNC(INDIRECT(ADDRESS(ROW(),COLUMN())))</formula>
    </cfRule>
  </conditionalFormatting>
  <conditionalFormatting sqref="Z96">
    <cfRule type="expression" dxfId="1865" priority="1592">
      <formula>INDIRECT(ADDRESS(ROW(),COLUMN()))=TRUNC(INDIRECT(ADDRESS(ROW(),COLUMN())))</formula>
    </cfRule>
  </conditionalFormatting>
  <conditionalFormatting sqref="Z95">
    <cfRule type="expression" dxfId="1864" priority="1591">
      <formula>INDIRECT(ADDRESS(ROW(),COLUMN()))=TRUNC(INDIRECT(ADDRESS(ROW(),COLUMN())))</formula>
    </cfRule>
  </conditionalFormatting>
  <conditionalFormatting sqref="AA96:AF96">
    <cfRule type="expression" dxfId="1863" priority="1590">
      <formula>INDIRECT(ADDRESS(ROW(),COLUMN()))=TRUNC(INDIRECT(ADDRESS(ROW(),COLUMN())))</formula>
    </cfRule>
  </conditionalFormatting>
  <conditionalFormatting sqref="AA95:AF95">
    <cfRule type="expression" dxfId="1862" priority="1589">
      <formula>INDIRECT(ADDRESS(ROW(),COLUMN()))=TRUNC(INDIRECT(ADDRESS(ROW(),COLUMN())))</formula>
    </cfRule>
  </conditionalFormatting>
  <conditionalFormatting sqref="AG96">
    <cfRule type="expression" dxfId="1861" priority="1588">
      <formula>INDIRECT(ADDRESS(ROW(),COLUMN()))=TRUNC(INDIRECT(ADDRESS(ROW(),COLUMN())))</formula>
    </cfRule>
  </conditionalFormatting>
  <conditionalFormatting sqref="AG95">
    <cfRule type="expression" dxfId="1860" priority="1587">
      <formula>INDIRECT(ADDRESS(ROW(),COLUMN()))=TRUNC(INDIRECT(ADDRESS(ROW(),COLUMN())))</formula>
    </cfRule>
  </conditionalFormatting>
  <conditionalFormatting sqref="AH96:AM96">
    <cfRule type="expression" dxfId="1859" priority="1586">
      <formula>INDIRECT(ADDRESS(ROW(),COLUMN()))=TRUNC(INDIRECT(ADDRESS(ROW(),COLUMN())))</formula>
    </cfRule>
  </conditionalFormatting>
  <conditionalFormatting sqref="AH95:AM95">
    <cfRule type="expression" dxfId="1858" priority="1585">
      <formula>INDIRECT(ADDRESS(ROW(),COLUMN()))=TRUNC(INDIRECT(ADDRESS(ROW(),COLUMN())))</formula>
    </cfRule>
  </conditionalFormatting>
  <conditionalFormatting sqref="AN96">
    <cfRule type="expression" dxfId="1857" priority="1584">
      <formula>INDIRECT(ADDRESS(ROW(),COLUMN()))=TRUNC(INDIRECT(ADDRESS(ROW(),COLUMN())))</formula>
    </cfRule>
  </conditionalFormatting>
  <conditionalFormatting sqref="AN95">
    <cfRule type="expression" dxfId="1856" priority="1583">
      <formula>INDIRECT(ADDRESS(ROW(),COLUMN()))=TRUNC(INDIRECT(ADDRESS(ROW(),COLUMN())))</formula>
    </cfRule>
  </conditionalFormatting>
  <conditionalFormatting sqref="AO96:AT96">
    <cfRule type="expression" dxfId="1855" priority="1582">
      <formula>INDIRECT(ADDRESS(ROW(),COLUMN()))=TRUNC(INDIRECT(ADDRESS(ROW(),COLUMN())))</formula>
    </cfRule>
  </conditionalFormatting>
  <conditionalFormatting sqref="AO95:AT95">
    <cfRule type="expression" dxfId="1854" priority="1581">
      <formula>INDIRECT(ADDRESS(ROW(),COLUMN()))=TRUNC(INDIRECT(ADDRESS(ROW(),COLUMN())))</formula>
    </cfRule>
  </conditionalFormatting>
  <conditionalFormatting sqref="AU96">
    <cfRule type="expression" dxfId="1853" priority="1580">
      <formula>INDIRECT(ADDRESS(ROW(),COLUMN()))=TRUNC(INDIRECT(ADDRESS(ROW(),COLUMN())))</formula>
    </cfRule>
  </conditionalFormatting>
  <conditionalFormatting sqref="AU95">
    <cfRule type="expression" dxfId="1852" priority="1579">
      <formula>INDIRECT(ADDRESS(ROW(),COLUMN()))=TRUNC(INDIRECT(ADDRESS(ROW(),COLUMN())))</formula>
    </cfRule>
  </conditionalFormatting>
  <conditionalFormatting sqref="AV96:AW96">
    <cfRule type="expression" dxfId="1851" priority="1578">
      <formula>INDIRECT(ADDRESS(ROW(),COLUMN()))=TRUNC(INDIRECT(ADDRESS(ROW(),COLUMN())))</formula>
    </cfRule>
  </conditionalFormatting>
  <conditionalFormatting sqref="AV95:AW95">
    <cfRule type="expression" dxfId="1850" priority="1577">
      <formula>INDIRECT(ADDRESS(ROW(),COLUMN()))=TRUNC(INDIRECT(ADDRESS(ROW(),COLUMN())))</formula>
    </cfRule>
  </conditionalFormatting>
  <conditionalFormatting sqref="AX98:BA99">
    <cfRule type="expression" dxfId="1849" priority="1576">
      <formula>INDIRECT(ADDRESS(ROW(),COLUMN()))=TRUNC(INDIRECT(ADDRESS(ROW(),COLUMN())))</formula>
    </cfRule>
  </conditionalFormatting>
  <conditionalFormatting sqref="S99">
    <cfRule type="expression" dxfId="1848" priority="1575">
      <formula>INDIRECT(ADDRESS(ROW(),COLUMN()))=TRUNC(INDIRECT(ADDRESS(ROW(),COLUMN())))</formula>
    </cfRule>
  </conditionalFormatting>
  <conditionalFormatting sqref="S98">
    <cfRule type="expression" dxfId="1847" priority="1574">
      <formula>INDIRECT(ADDRESS(ROW(),COLUMN()))=TRUNC(INDIRECT(ADDRESS(ROW(),COLUMN())))</formula>
    </cfRule>
  </conditionalFormatting>
  <conditionalFormatting sqref="T99:Y99">
    <cfRule type="expression" dxfId="1846" priority="1573">
      <formula>INDIRECT(ADDRESS(ROW(),COLUMN()))=TRUNC(INDIRECT(ADDRESS(ROW(),COLUMN())))</formula>
    </cfRule>
  </conditionalFormatting>
  <conditionalFormatting sqref="T98:Y98">
    <cfRule type="expression" dxfId="1845" priority="1572">
      <formula>INDIRECT(ADDRESS(ROW(),COLUMN()))=TRUNC(INDIRECT(ADDRESS(ROW(),COLUMN())))</formula>
    </cfRule>
  </conditionalFormatting>
  <conditionalFormatting sqref="Z99">
    <cfRule type="expression" dxfId="1844" priority="1571">
      <formula>INDIRECT(ADDRESS(ROW(),COLUMN()))=TRUNC(INDIRECT(ADDRESS(ROW(),COLUMN())))</formula>
    </cfRule>
  </conditionalFormatting>
  <conditionalFormatting sqref="Z98">
    <cfRule type="expression" dxfId="1843" priority="1570">
      <formula>INDIRECT(ADDRESS(ROW(),COLUMN()))=TRUNC(INDIRECT(ADDRESS(ROW(),COLUMN())))</formula>
    </cfRule>
  </conditionalFormatting>
  <conditionalFormatting sqref="AA99:AF99">
    <cfRule type="expression" dxfId="1842" priority="1569">
      <formula>INDIRECT(ADDRESS(ROW(),COLUMN()))=TRUNC(INDIRECT(ADDRESS(ROW(),COLUMN())))</formula>
    </cfRule>
  </conditionalFormatting>
  <conditionalFormatting sqref="AA98:AF98">
    <cfRule type="expression" dxfId="1841" priority="1568">
      <formula>INDIRECT(ADDRESS(ROW(),COLUMN()))=TRUNC(INDIRECT(ADDRESS(ROW(),COLUMN())))</formula>
    </cfRule>
  </conditionalFormatting>
  <conditionalFormatting sqref="AG99">
    <cfRule type="expression" dxfId="1840" priority="1567">
      <formula>INDIRECT(ADDRESS(ROW(),COLUMN()))=TRUNC(INDIRECT(ADDRESS(ROW(),COLUMN())))</formula>
    </cfRule>
  </conditionalFormatting>
  <conditionalFormatting sqref="AG98">
    <cfRule type="expression" dxfId="1839" priority="1566">
      <formula>INDIRECT(ADDRESS(ROW(),COLUMN()))=TRUNC(INDIRECT(ADDRESS(ROW(),COLUMN())))</formula>
    </cfRule>
  </conditionalFormatting>
  <conditionalFormatting sqref="AH99:AM99">
    <cfRule type="expression" dxfId="1838" priority="1565">
      <formula>INDIRECT(ADDRESS(ROW(),COLUMN()))=TRUNC(INDIRECT(ADDRESS(ROW(),COLUMN())))</formula>
    </cfRule>
  </conditionalFormatting>
  <conditionalFormatting sqref="AH98:AM98">
    <cfRule type="expression" dxfId="1837" priority="1564">
      <formula>INDIRECT(ADDRESS(ROW(),COLUMN()))=TRUNC(INDIRECT(ADDRESS(ROW(),COLUMN())))</formula>
    </cfRule>
  </conditionalFormatting>
  <conditionalFormatting sqref="AN99">
    <cfRule type="expression" dxfId="1836" priority="1563">
      <formula>INDIRECT(ADDRESS(ROW(),COLUMN()))=TRUNC(INDIRECT(ADDRESS(ROW(),COLUMN())))</formula>
    </cfRule>
  </conditionalFormatting>
  <conditionalFormatting sqref="AN98">
    <cfRule type="expression" dxfId="1835" priority="1562">
      <formula>INDIRECT(ADDRESS(ROW(),COLUMN()))=TRUNC(INDIRECT(ADDRESS(ROW(),COLUMN())))</formula>
    </cfRule>
  </conditionalFormatting>
  <conditionalFormatting sqref="AO99:AT99">
    <cfRule type="expression" dxfId="1834" priority="1561">
      <formula>INDIRECT(ADDRESS(ROW(),COLUMN()))=TRUNC(INDIRECT(ADDRESS(ROW(),COLUMN())))</formula>
    </cfRule>
  </conditionalFormatting>
  <conditionalFormatting sqref="AO98:AT98">
    <cfRule type="expression" dxfId="1833" priority="1560">
      <formula>INDIRECT(ADDRESS(ROW(),COLUMN()))=TRUNC(INDIRECT(ADDRESS(ROW(),COLUMN())))</formula>
    </cfRule>
  </conditionalFormatting>
  <conditionalFormatting sqref="AU99">
    <cfRule type="expression" dxfId="1832" priority="1559">
      <formula>INDIRECT(ADDRESS(ROW(),COLUMN()))=TRUNC(INDIRECT(ADDRESS(ROW(),COLUMN())))</formula>
    </cfRule>
  </conditionalFormatting>
  <conditionalFormatting sqref="AU98">
    <cfRule type="expression" dxfId="1831" priority="1558">
      <formula>INDIRECT(ADDRESS(ROW(),COLUMN()))=TRUNC(INDIRECT(ADDRESS(ROW(),COLUMN())))</formula>
    </cfRule>
  </conditionalFormatting>
  <conditionalFormatting sqref="AV99:AW99">
    <cfRule type="expression" dxfId="1830" priority="1557">
      <formula>INDIRECT(ADDRESS(ROW(),COLUMN()))=TRUNC(INDIRECT(ADDRESS(ROW(),COLUMN())))</formula>
    </cfRule>
  </conditionalFormatting>
  <conditionalFormatting sqref="AV98:AW98">
    <cfRule type="expression" dxfId="1829" priority="1556">
      <formula>INDIRECT(ADDRESS(ROW(),COLUMN()))=TRUNC(INDIRECT(ADDRESS(ROW(),COLUMN())))</formula>
    </cfRule>
  </conditionalFormatting>
  <conditionalFormatting sqref="AX101:BA102">
    <cfRule type="expression" dxfId="1828" priority="1555">
      <formula>INDIRECT(ADDRESS(ROW(),COLUMN()))=TRUNC(INDIRECT(ADDRESS(ROW(),COLUMN())))</formula>
    </cfRule>
  </conditionalFormatting>
  <conditionalFormatting sqref="S102">
    <cfRule type="expression" dxfId="1827" priority="1554">
      <formula>INDIRECT(ADDRESS(ROW(),COLUMN()))=TRUNC(INDIRECT(ADDRESS(ROW(),COLUMN())))</formula>
    </cfRule>
  </conditionalFormatting>
  <conditionalFormatting sqref="S101">
    <cfRule type="expression" dxfId="1826" priority="1553">
      <formula>INDIRECT(ADDRESS(ROW(),COLUMN()))=TRUNC(INDIRECT(ADDRESS(ROW(),COLUMN())))</formula>
    </cfRule>
  </conditionalFormatting>
  <conditionalFormatting sqref="T102:Y102">
    <cfRule type="expression" dxfId="1825" priority="1552">
      <formula>INDIRECT(ADDRESS(ROW(),COLUMN()))=TRUNC(INDIRECT(ADDRESS(ROW(),COLUMN())))</formula>
    </cfRule>
  </conditionalFormatting>
  <conditionalFormatting sqref="T101:Y101">
    <cfRule type="expression" dxfId="1824" priority="1551">
      <formula>INDIRECT(ADDRESS(ROW(),COLUMN()))=TRUNC(INDIRECT(ADDRESS(ROW(),COLUMN())))</formula>
    </cfRule>
  </conditionalFormatting>
  <conditionalFormatting sqref="Z102">
    <cfRule type="expression" dxfId="1823" priority="1550">
      <formula>INDIRECT(ADDRESS(ROW(),COLUMN()))=TRUNC(INDIRECT(ADDRESS(ROW(),COLUMN())))</formula>
    </cfRule>
  </conditionalFormatting>
  <conditionalFormatting sqref="Z101">
    <cfRule type="expression" dxfId="1822" priority="1549">
      <formula>INDIRECT(ADDRESS(ROW(),COLUMN()))=TRUNC(INDIRECT(ADDRESS(ROW(),COLUMN())))</formula>
    </cfRule>
  </conditionalFormatting>
  <conditionalFormatting sqref="AA102:AF102">
    <cfRule type="expression" dxfId="1821" priority="1548">
      <formula>INDIRECT(ADDRESS(ROW(),COLUMN()))=TRUNC(INDIRECT(ADDRESS(ROW(),COLUMN())))</formula>
    </cfRule>
  </conditionalFormatting>
  <conditionalFormatting sqref="AA101:AF101">
    <cfRule type="expression" dxfId="1820" priority="1547">
      <formula>INDIRECT(ADDRESS(ROW(),COLUMN()))=TRUNC(INDIRECT(ADDRESS(ROW(),COLUMN())))</formula>
    </cfRule>
  </conditionalFormatting>
  <conditionalFormatting sqref="AG102">
    <cfRule type="expression" dxfId="1819" priority="1546">
      <formula>INDIRECT(ADDRESS(ROW(),COLUMN()))=TRUNC(INDIRECT(ADDRESS(ROW(),COLUMN())))</formula>
    </cfRule>
  </conditionalFormatting>
  <conditionalFormatting sqref="AG101">
    <cfRule type="expression" dxfId="1818" priority="1545">
      <formula>INDIRECT(ADDRESS(ROW(),COLUMN()))=TRUNC(INDIRECT(ADDRESS(ROW(),COLUMN())))</formula>
    </cfRule>
  </conditionalFormatting>
  <conditionalFormatting sqref="AH102:AM102">
    <cfRule type="expression" dxfId="1817" priority="1544">
      <formula>INDIRECT(ADDRESS(ROW(),COLUMN()))=TRUNC(INDIRECT(ADDRESS(ROW(),COLUMN())))</formula>
    </cfRule>
  </conditionalFormatting>
  <conditionalFormatting sqref="AH101:AM101">
    <cfRule type="expression" dxfId="1816" priority="1543">
      <formula>INDIRECT(ADDRESS(ROW(),COLUMN()))=TRUNC(INDIRECT(ADDRESS(ROW(),COLUMN())))</formula>
    </cfRule>
  </conditionalFormatting>
  <conditionalFormatting sqref="AN102">
    <cfRule type="expression" dxfId="1815" priority="1542">
      <formula>INDIRECT(ADDRESS(ROW(),COLUMN()))=TRUNC(INDIRECT(ADDRESS(ROW(),COLUMN())))</formula>
    </cfRule>
  </conditionalFormatting>
  <conditionalFormatting sqref="AN101">
    <cfRule type="expression" dxfId="1814" priority="1541">
      <formula>INDIRECT(ADDRESS(ROW(),COLUMN()))=TRUNC(INDIRECT(ADDRESS(ROW(),COLUMN())))</formula>
    </cfRule>
  </conditionalFormatting>
  <conditionalFormatting sqref="AO102:AT102">
    <cfRule type="expression" dxfId="1813" priority="1540">
      <formula>INDIRECT(ADDRESS(ROW(),COLUMN()))=TRUNC(INDIRECT(ADDRESS(ROW(),COLUMN())))</formula>
    </cfRule>
  </conditionalFormatting>
  <conditionalFormatting sqref="AO101:AT101">
    <cfRule type="expression" dxfId="1812" priority="1539">
      <formula>INDIRECT(ADDRESS(ROW(),COLUMN()))=TRUNC(INDIRECT(ADDRESS(ROW(),COLUMN())))</formula>
    </cfRule>
  </conditionalFormatting>
  <conditionalFormatting sqref="AU102">
    <cfRule type="expression" dxfId="1811" priority="1538">
      <formula>INDIRECT(ADDRESS(ROW(),COLUMN()))=TRUNC(INDIRECT(ADDRESS(ROW(),COLUMN())))</formula>
    </cfRule>
  </conditionalFormatting>
  <conditionalFormatting sqref="AU101">
    <cfRule type="expression" dxfId="1810" priority="1537">
      <formula>INDIRECT(ADDRESS(ROW(),COLUMN()))=TRUNC(INDIRECT(ADDRESS(ROW(),COLUMN())))</formula>
    </cfRule>
  </conditionalFormatting>
  <conditionalFormatting sqref="AV102:AW102">
    <cfRule type="expression" dxfId="1809" priority="1536">
      <formula>INDIRECT(ADDRESS(ROW(),COLUMN()))=TRUNC(INDIRECT(ADDRESS(ROW(),COLUMN())))</formula>
    </cfRule>
  </conditionalFormatting>
  <conditionalFormatting sqref="AV101:AW101">
    <cfRule type="expression" dxfId="1808" priority="1535">
      <formula>INDIRECT(ADDRESS(ROW(),COLUMN()))=TRUNC(INDIRECT(ADDRESS(ROW(),COLUMN())))</formula>
    </cfRule>
  </conditionalFormatting>
  <conditionalFormatting sqref="AX104:BA105">
    <cfRule type="expression" dxfId="1807" priority="1534">
      <formula>INDIRECT(ADDRESS(ROW(),COLUMN()))=TRUNC(INDIRECT(ADDRESS(ROW(),COLUMN())))</formula>
    </cfRule>
  </conditionalFormatting>
  <conditionalFormatting sqref="S105">
    <cfRule type="expression" dxfId="1806" priority="1533">
      <formula>INDIRECT(ADDRESS(ROW(),COLUMN()))=TRUNC(INDIRECT(ADDRESS(ROW(),COLUMN())))</formula>
    </cfRule>
  </conditionalFormatting>
  <conditionalFormatting sqref="S104">
    <cfRule type="expression" dxfId="1805" priority="1532">
      <formula>INDIRECT(ADDRESS(ROW(),COLUMN()))=TRUNC(INDIRECT(ADDRESS(ROW(),COLUMN())))</formula>
    </cfRule>
  </conditionalFormatting>
  <conditionalFormatting sqref="T105:Y105">
    <cfRule type="expression" dxfId="1804" priority="1531">
      <formula>INDIRECT(ADDRESS(ROW(),COLUMN()))=TRUNC(INDIRECT(ADDRESS(ROW(),COLUMN())))</formula>
    </cfRule>
  </conditionalFormatting>
  <conditionalFormatting sqref="T104:Y104">
    <cfRule type="expression" dxfId="1803" priority="1530">
      <formula>INDIRECT(ADDRESS(ROW(),COLUMN()))=TRUNC(INDIRECT(ADDRESS(ROW(),COLUMN())))</formula>
    </cfRule>
  </conditionalFormatting>
  <conditionalFormatting sqref="Z105">
    <cfRule type="expression" dxfId="1802" priority="1529">
      <formula>INDIRECT(ADDRESS(ROW(),COLUMN()))=TRUNC(INDIRECT(ADDRESS(ROW(),COLUMN())))</formula>
    </cfRule>
  </conditionalFormatting>
  <conditionalFormatting sqref="Z104">
    <cfRule type="expression" dxfId="1801" priority="1528">
      <formula>INDIRECT(ADDRESS(ROW(),COLUMN()))=TRUNC(INDIRECT(ADDRESS(ROW(),COLUMN())))</formula>
    </cfRule>
  </conditionalFormatting>
  <conditionalFormatting sqref="AA105:AF105">
    <cfRule type="expression" dxfId="1800" priority="1527">
      <formula>INDIRECT(ADDRESS(ROW(),COLUMN()))=TRUNC(INDIRECT(ADDRESS(ROW(),COLUMN())))</formula>
    </cfRule>
  </conditionalFormatting>
  <conditionalFormatting sqref="AA104:AF104">
    <cfRule type="expression" dxfId="1799" priority="1526">
      <formula>INDIRECT(ADDRESS(ROW(),COLUMN()))=TRUNC(INDIRECT(ADDRESS(ROW(),COLUMN())))</formula>
    </cfRule>
  </conditionalFormatting>
  <conditionalFormatting sqref="AG105">
    <cfRule type="expression" dxfId="1798" priority="1525">
      <formula>INDIRECT(ADDRESS(ROW(),COLUMN()))=TRUNC(INDIRECT(ADDRESS(ROW(),COLUMN())))</formula>
    </cfRule>
  </conditionalFormatting>
  <conditionalFormatting sqref="AG104">
    <cfRule type="expression" dxfId="1797" priority="1524">
      <formula>INDIRECT(ADDRESS(ROW(),COLUMN()))=TRUNC(INDIRECT(ADDRESS(ROW(),COLUMN())))</formula>
    </cfRule>
  </conditionalFormatting>
  <conditionalFormatting sqref="AH105:AM105">
    <cfRule type="expression" dxfId="1796" priority="1523">
      <formula>INDIRECT(ADDRESS(ROW(),COLUMN()))=TRUNC(INDIRECT(ADDRESS(ROW(),COLUMN())))</formula>
    </cfRule>
  </conditionalFormatting>
  <conditionalFormatting sqref="AH104:AM104">
    <cfRule type="expression" dxfId="1795" priority="1522">
      <formula>INDIRECT(ADDRESS(ROW(),COLUMN()))=TRUNC(INDIRECT(ADDRESS(ROW(),COLUMN())))</formula>
    </cfRule>
  </conditionalFormatting>
  <conditionalFormatting sqref="AN105">
    <cfRule type="expression" dxfId="1794" priority="1521">
      <formula>INDIRECT(ADDRESS(ROW(),COLUMN()))=TRUNC(INDIRECT(ADDRESS(ROW(),COLUMN())))</formula>
    </cfRule>
  </conditionalFormatting>
  <conditionalFormatting sqref="AN104">
    <cfRule type="expression" dxfId="1793" priority="1520">
      <formula>INDIRECT(ADDRESS(ROW(),COLUMN()))=TRUNC(INDIRECT(ADDRESS(ROW(),COLUMN())))</formula>
    </cfRule>
  </conditionalFormatting>
  <conditionalFormatting sqref="AO105:AT105">
    <cfRule type="expression" dxfId="1792" priority="1519">
      <formula>INDIRECT(ADDRESS(ROW(),COLUMN()))=TRUNC(INDIRECT(ADDRESS(ROW(),COLUMN())))</formula>
    </cfRule>
  </conditionalFormatting>
  <conditionalFormatting sqref="AO104:AT104">
    <cfRule type="expression" dxfId="1791" priority="1518">
      <formula>INDIRECT(ADDRESS(ROW(),COLUMN()))=TRUNC(INDIRECT(ADDRESS(ROW(),COLUMN())))</formula>
    </cfRule>
  </conditionalFormatting>
  <conditionalFormatting sqref="AU105">
    <cfRule type="expression" dxfId="1790" priority="1517">
      <formula>INDIRECT(ADDRESS(ROW(),COLUMN()))=TRUNC(INDIRECT(ADDRESS(ROW(),COLUMN())))</formula>
    </cfRule>
  </conditionalFormatting>
  <conditionalFormatting sqref="AU104">
    <cfRule type="expression" dxfId="1789" priority="1516">
      <formula>INDIRECT(ADDRESS(ROW(),COLUMN()))=TRUNC(INDIRECT(ADDRESS(ROW(),COLUMN())))</formula>
    </cfRule>
  </conditionalFormatting>
  <conditionalFormatting sqref="AV105:AW105">
    <cfRule type="expression" dxfId="1788" priority="1515">
      <formula>INDIRECT(ADDRESS(ROW(),COLUMN()))=TRUNC(INDIRECT(ADDRESS(ROW(),COLUMN())))</formula>
    </cfRule>
  </conditionalFormatting>
  <conditionalFormatting sqref="AV104:AW104">
    <cfRule type="expression" dxfId="1787" priority="1514">
      <formula>INDIRECT(ADDRESS(ROW(),COLUMN()))=TRUNC(INDIRECT(ADDRESS(ROW(),COLUMN())))</formula>
    </cfRule>
  </conditionalFormatting>
  <conditionalFormatting sqref="AX107:BA108">
    <cfRule type="expression" dxfId="1786" priority="1513">
      <formula>INDIRECT(ADDRESS(ROW(),COLUMN()))=TRUNC(INDIRECT(ADDRESS(ROW(),COLUMN())))</formula>
    </cfRule>
  </conditionalFormatting>
  <conditionalFormatting sqref="S108">
    <cfRule type="expression" dxfId="1785" priority="1512">
      <formula>INDIRECT(ADDRESS(ROW(),COLUMN()))=TRUNC(INDIRECT(ADDRESS(ROW(),COLUMN())))</formula>
    </cfRule>
  </conditionalFormatting>
  <conditionalFormatting sqref="S107">
    <cfRule type="expression" dxfId="1784" priority="1511">
      <formula>INDIRECT(ADDRESS(ROW(),COLUMN()))=TRUNC(INDIRECT(ADDRESS(ROW(),COLUMN())))</formula>
    </cfRule>
  </conditionalFormatting>
  <conditionalFormatting sqref="T108:Y108">
    <cfRule type="expression" dxfId="1783" priority="1510">
      <formula>INDIRECT(ADDRESS(ROW(),COLUMN()))=TRUNC(INDIRECT(ADDRESS(ROW(),COLUMN())))</formula>
    </cfRule>
  </conditionalFormatting>
  <conditionalFormatting sqref="T107:Y107">
    <cfRule type="expression" dxfId="1782" priority="1509">
      <formula>INDIRECT(ADDRESS(ROW(),COLUMN()))=TRUNC(INDIRECT(ADDRESS(ROW(),COLUMN())))</formula>
    </cfRule>
  </conditionalFormatting>
  <conditionalFormatting sqref="Z108">
    <cfRule type="expression" dxfId="1781" priority="1508">
      <formula>INDIRECT(ADDRESS(ROW(),COLUMN()))=TRUNC(INDIRECT(ADDRESS(ROW(),COLUMN())))</formula>
    </cfRule>
  </conditionalFormatting>
  <conditionalFormatting sqref="Z107">
    <cfRule type="expression" dxfId="1780" priority="1507">
      <formula>INDIRECT(ADDRESS(ROW(),COLUMN()))=TRUNC(INDIRECT(ADDRESS(ROW(),COLUMN())))</formula>
    </cfRule>
  </conditionalFormatting>
  <conditionalFormatting sqref="AA108:AF108">
    <cfRule type="expression" dxfId="1779" priority="1506">
      <formula>INDIRECT(ADDRESS(ROW(),COLUMN()))=TRUNC(INDIRECT(ADDRESS(ROW(),COLUMN())))</formula>
    </cfRule>
  </conditionalFormatting>
  <conditionalFormatting sqref="AA107:AF107">
    <cfRule type="expression" dxfId="1778" priority="1505">
      <formula>INDIRECT(ADDRESS(ROW(),COLUMN()))=TRUNC(INDIRECT(ADDRESS(ROW(),COLUMN())))</formula>
    </cfRule>
  </conditionalFormatting>
  <conditionalFormatting sqref="AG108">
    <cfRule type="expression" dxfId="1777" priority="1504">
      <formula>INDIRECT(ADDRESS(ROW(),COLUMN()))=TRUNC(INDIRECT(ADDRESS(ROW(),COLUMN())))</formula>
    </cfRule>
  </conditionalFormatting>
  <conditionalFormatting sqref="AG107">
    <cfRule type="expression" dxfId="1776" priority="1503">
      <formula>INDIRECT(ADDRESS(ROW(),COLUMN()))=TRUNC(INDIRECT(ADDRESS(ROW(),COLUMN())))</formula>
    </cfRule>
  </conditionalFormatting>
  <conditionalFormatting sqref="AH108:AM108">
    <cfRule type="expression" dxfId="1775" priority="1502">
      <formula>INDIRECT(ADDRESS(ROW(),COLUMN()))=TRUNC(INDIRECT(ADDRESS(ROW(),COLUMN())))</formula>
    </cfRule>
  </conditionalFormatting>
  <conditionalFormatting sqref="AH107:AM107">
    <cfRule type="expression" dxfId="1774" priority="1501">
      <formula>INDIRECT(ADDRESS(ROW(),COLUMN()))=TRUNC(INDIRECT(ADDRESS(ROW(),COLUMN())))</formula>
    </cfRule>
  </conditionalFormatting>
  <conditionalFormatting sqref="AN108">
    <cfRule type="expression" dxfId="1773" priority="1500">
      <formula>INDIRECT(ADDRESS(ROW(),COLUMN()))=TRUNC(INDIRECT(ADDRESS(ROW(),COLUMN())))</formula>
    </cfRule>
  </conditionalFormatting>
  <conditionalFormatting sqref="AN107">
    <cfRule type="expression" dxfId="1772" priority="1499">
      <formula>INDIRECT(ADDRESS(ROW(),COLUMN()))=TRUNC(INDIRECT(ADDRESS(ROW(),COLUMN())))</formula>
    </cfRule>
  </conditionalFormatting>
  <conditionalFormatting sqref="AO108:AT108">
    <cfRule type="expression" dxfId="1771" priority="1498">
      <formula>INDIRECT(ADDRESS(ROW(),COLUMN()))=TRUNC(INDIRECT(ADDRESS(ROW(),COLUMN())))</formula>
    </cfRule>
  </conditionalFormatting>
  <conditionalFormatting sqref="AO107:AT107">
    <cfRule type="expression" dxfId="1770" priority="1497">
      <formula>INDIRECT(ADDRESS(ROW(),COLUMN()))=TRUNC(INDIRECT(ADDRESS(ROW(),COLUMN())))</formula>
    </cfRule>
  </conditionalFormatting>
  <conditionalFormatting sqref="AU108">
    <cfRule type="expression" dxfId="1769" priority="1496">
      <formula>INDIRECT(ADDRESS(ROW(),COLUMN()))=TRUNC(INDIRECT(ADDRESS(ROW(),COLUMN())))</formula>
    </cfRule>
  </conditionalFormatting>
  <conditionalFormatting sqref="AU107">
    <cfRule type="expression" dxfId="1768" priority="1495">
      <formula>INDIRECT(ADDRESS(ROW(),COLUMN()))=TRUNC(INDIRECT(ADDRESS(ROW(),COLUMN())))</formula>
    </cfRule>
  </conditionalFormatting>
  <conditionalFormatting sqref="AV108:AW108">
    <cfRule type="expression" dxfId="1767" priority="1494">
      <formula>INDIRECT(ADDRESS(ROW(),COLUMN()))=TRUNC(INDIRECT(ADDRESS(ROW(),COLUMN())))</formula>
    </cfRule>
  </conditionalFormatting>
  <conditionalFormatting sqref="AV107:AW107">
    <cfRule type="expression" dxfId="1766" priority="1493">
      <formula>INDIRECT(ADDRESS(ROW(),COLUMN()))=TRUNC(INDIRECT(ADDRESS(ROW(),COLUMN())))</formula>
    </cfRule>
  </conditionalFormatting>
  <conditionalFormatting sqref="AX110:BA111">
    <cfRule type="expression" dxfId="1765" priority="1492">
      <formula>INDIRECT(ADDRESS(ROW(),COLUMN()))=TRUNC(INDIRECT(ADDRESS(ROW(),COLUMN())))</formula>
    </cfRule>
  </conditionalFormatting>
  <conditionalFormatting sqref="S111">
    <cfRule type="expression" dxfId="1764" priority="1491">
      <formula>INDIRECT(ADDRESS(ROW(),COLUMN()))=TRUNC(INDIRECT(ADDRESS(ROW(),COLUMN())))</formula>
    </cfRule>
  </conditionalFormatting>
  <conditionalFormatting sqref="S110">
    <cfRule type="expression" dxfId="1763" priority="1490">
      <formula>INDIRECT(ADDRESS(ROW(),COLUMN()))=TRUNC(INDIRECT(ADDRESS(ROW(),COLUMN())))</formula>
    </cfRule>
  </conditionalFormatting>
  <conditionalFormatting sqref="T111:Y111">
    <cfRule type="expression" dxfId="1762" priority="1489">
      <formula>INDIRECT(ADDRESS(ROW(),COLUMN()))=TRUNC(INDIRECT(ADDRESS(ROW(),COLUMN())))</formula>
    </cfRule>
  </conditionalFormatting>
  <conditionalFormatting sqref="T110:Y110">
    <cfRule type="expression" dxfId="1761" priority="1488">
      <formula>INDIRECT(ADDRESS(ROW(),COLUMN()))=TRUNC(INDIRECT(ADDRESS(ROW(),COLUMN())))</formula>
    </cfRule>
  </conditionalFormatting>
  <conditionalFormatting sqref="Z111">
    <cfRule type="expression" dxfId="1760" priority="1487">
      <formula>INDIRECT(ADDRESS(ROW(),COLUMN()))=TRUNC(INDIRECT(ADDRESS(ROW(),COLUMN())))</formula>
    </cfRule>
  </conditionalFormatting>
  <conditionalFormatting sqref="Z110">
    <cfRule type="expression" dxfId="1759" priority="1486">
      <formula>INDIRECT(ADDRESS(ROW(),COLUMN()))=TRUNC(INDIRECT(ADDRESS(ROW(),COLUMN())))</formula>
    </cfRule>
  </conditionalFormatting>
  <conditionalFormatting sqref="AA111:AF111">
    <cfRule type="expression" dxfId="1758" priority="1485">
      <formula>INDIRECT(ADDRESS(ROW(),COLUMN()))=TRUNC(INDIRECT(ADDRESS(ROW(),COLUMN())))</formula>
    </cfRule>
  </conditionalFormatting>
  <conditionalFormatting sqref="AA110:AF110">
    <cfRule type="expression" dxfId="1757" priority="1484">
      <formula>INDIRECT(ADDRESS(ROW(),COLUMN()))=TRUNC(INDIRECT(ADDRESS(ROW(),COLUMN())))</formula>
    </cfRule>
  </conditionalFormatting>
  <conditionalFormatting sqref="AG111">
    <cfRule type="expression" dxfId="1756" priority="1483">
      <formula>INDIRECT(ADDRESS(ROW(),COLUMN()))=TRUNC(INDIRECT(ADDRESS(ROW(),COLUMN())))</formula>
    </cfRule>
  </conditionalFormatting>
  <conditionalFormatting sqref="AG110">
    <cfRule type="expression" dxfId="1755" priority="1482">
      <formula>INDIRECT(ADDRESS(ROW(),COLUMN()))=TRUNC(INDIRECT(ADDRESS(ROW(),COLUMN())))</formula>
    </cfRule>
  </conditionalFormatting>
  <conditionalFormatting sqref="AH111:AM111">
    <cfRule type="expression" dxfId="1754" priority="1481">
      <formula>INDIRECT(ADDRESS(ROW(),COLUMN()))=TRUNC(INDIRECT(ADDRESS(ROW(),COLUMN())))</formula>
    </cfRule>
  </conditionalFormatting>
  <conditionalFormatting sqref="AH110:AM110">
    <cfRule type="expression" dxfId="1753" priority="1480">
      <formula>INDIRECT(ADDRESS(ROW(),COLUMN()))=TRUNC(INDIRECT(ADDRESS(ROW(),COLUMN())))</formula>
    </cfRule>
  </conditionalFormatting>
  <conditionalFormatting sqref="AN111">
    <cfRule type="expression" dxfId="1752" priority="1479">
      <formula>INDIRECT(ADDRESS(ROW(),COLUMN()))=TRUNC(INDIRECT(ADDRESS(ROW(),COLUMN())))</formula>
    </cfRule>
  </conditionalFormatting>
  <conditionalFormatting sqref="AN110">
    <cfRule type="expression" dxfId="1751" priority="1478">
      <formula>INDIRECT(ADDRESS(ROW(),COLUMN()))=TRUNC(INDIRECT(ADDRESS(ROW(),COLUMN())))</formula>
    </cfRule>
  </conditionalFormatting>
  <conditionalFormatting sqref="AO111:AT111">
    <cfRule type="expression" dxfId="1750" priority="1477">
      <formula>INDIRECT(ADDRESS(ROW(),COLUMN()))=TRUNC(INDIRECT(ADDRESS(ROW(),COLUMN())))</formula>
    </cfRule>
  </conditionalFormatting>
  <conditionalFormatting sqref="AO110:AT110">
    <cfRule type="expression" dxfId="1749" priority="1476">
      <formula>INDIRECT(ADDRESS(ROW(),COLUMN()))=TRUNC(INDIRECT(ADDRESS(ROW(),COLUMN())))</formula>
    </cfRule>
  </conditionalFormatting>
  <conditionalFormatting sqref="AU111">
    <cfRule type="expression" dxfId="1748" priority="1475">
      <formula>INDIRECT(ADDRESS(ROW(),COLUMN()))=TRUNC(INDIRECT(ADDRESS(ROW(),COLUMN())))</formula>
    </cfRule>
  </conditionalFormatting>
  <conditionalFormatting sqref="AU110">
    <cfRule type="expression" dxfId="1747" priority="1474">
      <formula>INDIRECT(ADDRESS(ROW(),COLUMN()))=TRUNC(INDIRECT(ADDRESS(ROW(),COLUMN())))</formula>
    </cfRule>
  </conditionalFormatting>
  <conditionalFormatting sqref="AV111:AW111">
    <cfRule type="expression" dxfId="1746" priority="1473">
      <formula>INDIRECT(ADDRESS(ROW(),COLUMN()))=TRUNC(INDIRECT(ADDRESS(ROW(),COLUMN())))</formula>
    </cfRule>
  </conditionalFormatting>
  <conditionalFormatting sqref="AV110:AW110">
    <cfRule type="expression" dxfId="1745" priority="1472">
      <formula>INDIRECT(ADDRESS(ROW(),COLUMN()))=TRUNC(INDIRECT(ADDRESS(ROW(),COLUMN())))</formula>
    </cfRule>
  </conditionalFormatting>
  <conditionalFormatting sqref="AX113:BA114">
    <cfRule type="expression" dxfId="1744" priority="1471">
      <formula>INDIRECT(ADDRESS(ROW(),COLUMN()))=TRUNC(INDIRECT(ADDRESS(ROW(),COLUMN())))</formula>
    </cfRule>
  </conditionalFormatting>
  <conditionalFormatting sqref="S114">
    <cfRule type="expression" dxfId="1743" priority="1470">
      <formula>INDIRECT(ADDRESS(ROW(),COLUMN()))=TRUNC(INDIRECT(ADDRESS(ROW(),COLUMN())))</formula>
    </cfRule>
  </conditionalFormatting>
  <conditionalFormatting sqref="S113">
    <cfRule type="expression" dxfId="1742" priority="1469">
      <formula>INDIRECT(ADDRESS(ROW(),COLUMN()))=TRUNC(INDIRECT(ADDRESS(ROW(),COLUMN())))</formula>
    </cfRule>
  </conditionalFormatting>
  <conditionalFormatting sqref="T114:Y114">
    <cfRule type="expression" dxfId="1741" priority="1468">
      <formula>INDIRECT(ADDRESS(ROW(),COLUMN()))=TRUNC(INDIRECT(ADDRESS(ROW(),COLUMN())))</formula>
    </cfRule>
  </conditionalFormatting>
  <conditionalFormatting sqref="T113:Y113">
    <cfRule type="expression" dxfId="1740" priority="1467">
      <formula>INDIRECT(ADDRESS(ROW(),COLUMN()))=TRUNC(INDIRECT(ADDRESS(ROW(),COLUMN())))</formula>
    </cfRule>
  </conditionalFormatting>
  <conditionalFormatting sqref="Z114">
    <cfRule type="expression" dxfId="1739" priority="1466">
      <formula>INDIRECT(ADDRESS(ROW(),COLUMN()))=TRUNC(INDIRECT(ADDRESS(ROW(),COLUMN())))</formula>
    </cfRule>
  </conditionalFormatting>
  <conditionalFormatting sqref="Z113">
    <cfRule type="expression" dxfId="1738" priority="1465">
      <formula>INDIRECT(ADDRESS(ROW(),COLUMN()))=TRUNC(INDIRECT(ADDRESS(ROW(),COLUMN())))</formula>
    </cfRule>
  </conditionalFormatting>
  <conditionalFormatting sqref="AA114:AF114">
    <cfRule type="expression" dxfId="1737" priority="1464">
      <formula>INDIRECT(ADDRESS(ROW(),COLUMN()))=TRUNC(INDIRECT(ADDRESS(ROW(),COLUMN())))</formula>
    </cfRule>
  </conditionalFormatting>
  <conditionalFormatting sqref="AA113:AF113">
    <cfRule type="expression" dxfId="1736" priority="1463">
      <formula>INDIRECT(ADDRESS(ROW(),COLUMN()))=TRUNC(INDIRECT(ADDRESS(ROW(),COLUMN())))</formula>
    </cfRule>
  </conditionalFormatting>
  <conditionalFormatting sqref="AG114">
    <cfRule type="expression" dxfId="1735" priority="1462">
      <formula>INDIRECT(ADDRESS(ROW(),COLUMN()))=TRUNC(INDIRECT(ADDRESS(ROW(),COLUMN())))</formula>
    </cfRule>
  </conditionalFormatting>
  <conditionalFormatting sqref="AG113">
    <cfRule type="expression" dxfId="1734" priority="1461">
      <formula>INDIRECT(ADDRESS(ROW(),COLUMN()))=TRUNC(INDIRECT(ADDRESS(ROW(),COLUMN())))</formula>
    </cfRule>
  </conditionalFormatting>
  <conditionalFormatting sqref="AH114:AM114">
    <cfRule type="expression" dxfId="1733" priority="1460">
      <formula>INDIRECT(ADDRESS(ROW(),COLUMN()))=TRUNC(INDIRECT(ADDRESS(ROW(),COLUMN())))</formula>
    </cfRule>
  </conditionalFormatting>
  <conditionalFormatting sqref="AH113:AM113">
    <cfRule type="expression" dxfId="1732" priority="1459">
      <formula>INDIRECT(ADDRESS(ROW(),COLUMN()))=TRUNC(INDIRECT(ADDRESS(ROW(),COLUMN())))</formula>
    </cfRule>
  </conditionalFormatting>
  <conditionalFormatting sqref="AN114">
    <cfRule type="expression" dxfId="1731" priority="1458">
      <formula>INDIRECT(ADDRESS(ROW(),COLUMN()))=TRUNC(INDIRECT(ADDRESS(ROW(),COLUMN())))</formula>
    </cfRule>
  </conditionalFormatting>
  <conditionalFormatting sqref="AN113">
    <cfRule type="expression" dxfId="1730" priority="1457">
      <formula>INDIRECT(ADDRESS(ROW(),COLUMN()))=TRUNC(INDIRECT(ADDRESS(ROW(),COLUMN())))</formula>
    </cfRule>
  </conditionalFormatting>
  <conditionalFormatting sqref="AO114:AT114">
    <cfRule type="expression" dxfId="1729" priority="1456">
      <formula>INDIRECT(ADDRESS(ROW(),COLUMN()))=TRUNC(INDIRECT(ADDRESS(ROW(),COLUMN())))</formula>
    </cfRule>
  </conditionalFormatting>
  <conditionalFormatting sqref="AO113:AT113">
    <cfRule type="expression" dxfId="1728" priority="1455">
      <formula>INDIRECT(ADDRESS(ROW(),COLUMN()))=TRUNC(INDIRECT(ADDRESS(ROW(),COLUMN())))</formula>
    </cfRule>
  </conditionalFormatting>
  <conditionalFormatting sqref="AU114">
    <cfRule type="expression" dxfId="1727" priority="1454">
      <formula>INDIRECT(ADDRESS(ROW(),COLUMN()))=TRUNC(INDIRECT(ADDRESS(ROW(),COLUMN())))</formula>
    </cfRule>
  </conditionalFormatting>
  <conditionalFormatting sqref="AU113">
    <cfRule type="expression" dxfId="1726" priority="1453">
      <formula>INDIRECT(ADDRESS(ROW(),COLUMN()))=TRUNC(INDIRECT(ADDRESS(ROW(),COLUMN())))</formula>
    </cfRule>
  </conditionalFormatting>
  <conditionalFormatting sqref="AV114:AW114">
    <cfRule type="expression" dxfId="1725" priority="1452">
      <formula>INDIRECT(ADDRESS(ROW(),COLUMN()))=TRUNC(INDIRECT(ADDRESS(ROW(),COLUMN())))</formula>
    </cfRule>
  </conditionalFormatting>
  <conditionalFormatting sqref="AV113:AW113">
    <cfRule type="expression" dxfId="1724" priority="1451">
      <formula>INDIRECT(ADDRESS(ROW(),COLUMN()))=TRUNC(INDIRECT(ADDRESS(ROW(),COLUMN())))</formula>
    </cfRule>
  </conditionalFormatting>
  <conditionalFormatting sqref="AX116:BA117">
    <cfRule type="expression" dxfId="1723" priority="1450">
      <formula>INDIRECT(ADDRESS(ROW(),COLUMN()))=TRUNC(INDIRECT(ADDRESS(ROW(),COLUMN())))</formula>
    </cfRule>
  </conditionalFormatting>
  <conditionalFormatting sqref="S117">
    <cfRule type="expression" dxfId="1722" priority="1449">
      <formula>INDIRECT(ADDRESS(ROW(),COLUMN()))=TRUNC(INDIRECT(ADDRESS(ROW(),COLUMN())))</formula>
    </cfRule>
  </conditionalFormatting>
  <conditionalFormatting sqref="S116">
    <cfRule type="expression" dxfId="1721" priority="1448">
      <formula>INDIRECT(ADDRESS(ROW(),COLUMN()))=TRUNC(INDIRECT(ADDRESS(ROW(),COLUMN())))</formula>
    </cfRule>
  </conditionalFormatting>
  <conditionalFormatting sqref="T117:Y117">
    <cfRule type="expression" dxfId="1720" priority="1447">
      <formula>INDIRECT(ADDRESS(ROW(),COLUMN()))=TRUNC(INDIRECT(ADDRESS(ROW(),COLUMN())))</formula>
    </cfRule>
  </conditionalFormatting>
  <conditionalFormatting sqref="T116:Y116">
    <cfRule type="expression" dxfId="1719" priority="1446">
      <formula>INDIRECT(ADDRESS(ROW(),COLUMN()))=TRUNC(INDIRECT(ADDRESS(ROW(),COLUMN())))</formula>
    </cfRule>
  </conditionalFormatting>
  <conditionalFormatting sqref="Z117">
    <cfRule type="expression" dxfId="1718" priority="1445">
      <formula>INDIRECT(ADDRESS(ROW(),COLUMN()))=TRUNC(INDIRECT(ADDRESS(ROW(),COLUMN())))</formula>
    </cfRule>
  </conditionalFormatting>
  <conditionalFormatting sqref="Z116">
    <cfRule type="expression" dxfId="1717" priority="1444">
      <formula>INDIRECT(ADDRESS(ROW(),COLUMN()))=TRUNC(INDIRECT(ADDRESS(ROW(),COLUMN())))</formula>
    </cfRule>
  </conditionalFormatting>
  <conditionalFormatting sqref="AA117:AF117">
    <cfRule type="expression" dxfId="1716" priority="1443">
      <formula>INDIRECT(ADDRESS(ROW(),COLUMN()))=TRUNC(INDIRECT(ADDRESS(ROW(),COLUMN())))</formula>
    </cfRule>
  </conditionalFormatting>
  <conditionalFormatting sqref="AA116:AF116">
    <cfRule type="expression" dxfId="1715" priority="1442">
      <formula>INDIRECT(ADDRESS(ROW(),COLUMN()))=TRUNC(INDIRECT(ADDRESS(ROW(),COLUMN())))</formula>
    </cfRule>
  </conditionalFormatting>
  <conditionalFormatting sqref="AG117">
    <cfRule type="expression" dxfId="1714" priority="1441">
      <formula>INDIRECT(ADDRESS(ROW(),COLUMN()))=TRUNC(INDIRECT(ADDRESS(ROW(),COLUMN())))</formula>
    </cfRule>
  </conditionalFormatting>
  <conditionalFormatting sqref="AG116">
    <cfRule type="expression" dxfId="1713" priority="1440">
      <formula>INDIRECT(ADDRESS(ROW(),COLUMN()))=TRUNC(INDIRECT(ADDRESS(ROW(),COLUMN())))</formula>
    </cfRule>
  </conditionalFormatting>
  <conditionalFormatting sqref="AH117:AM117">
    <cfRule type="expression" dxfId="1712" priority="1439">
      <formula>INDIRECT(ADDRESS(ROW(),COLUMN()))=TRUNC(INDIRECT(ADDRESS(ROW(),COLUMN())))</formula>
    </cfRule>
  </conditionalFormatting>
  <conditionalFormatting sqref="AH116:AM116">
    <cfRule type="expression" dxfId="1711" priority="1438">
      <formula>INDIRECT(ADDRESS(ROW(),COLUMN()))=TRUNC(INDIRECT(ADDRESS(ROW(),COLUMN())))</formula>
    </cfRule>
  </conditionalFormatting>
  <conditionalFormatting sqref="AN117">
    <cfRule type="expression" dxfId="1710" priority="1437">
      <formula>INDIRECT(ADDRESS(ROW(),COLUMN()))=TRUNC(INDIRECT(ADDRESS(ROW(),COLUMN())))</formula>
    </cfRule>
  </conditionalFormatting>
  <conditionalFormatting sqref="AN116">
    <cfRule type="expression" dxfId="1709" priority="1436">
      <formula>INDIRECT(ADDRESS(ROW(),COLUMN()))=TRUNC(INDIRECT(ADDRESS(ROW(),COLUMN())))</formula>
    </cfRule>
  </conditionalFormatting>
  <conditionalFormatting sqref="AO117:AT117">
    <cfRule type="expression" dxfId="1708" priority="1435">
      <formula>INDIRECT(ADDRESS(ROW(),COLUMN()))=TRUNC(INDIRECT(ADDRESS(ROW(),COLUMN())))</formula>
    </cfRule>
  </conditionalFormatting>
  <conditionalFormatting sqref="AO116:AT116">
    <cfRule type="expression" dxfId="1707" priority="1434">
      <formula>INDIRECT(ADDRESS(ROW(),COLUMN()))=TRUNC(INDIRECT(ADDRESS(ROW(),COLUMN())))</formula>
    </cfRule>
  </conditionalFormatting>
  <conditionalFormatting sqref="AU117">
    <cfRule type="expression" dxfId="1706" priority="1433">
      <formula>INDIRECT(ADDRESS(ROW(),COLUMN()))=TRUNC(INDIRECT(ADDRESS(ROW(),COLUMN())))</formula>
    </cfRule>
  </conditionalFormatting>
  <conditionalFormatting sqref="AU116">
    <cfRule type="expression" dxfId="1705" priority="1432">
      <formula>INDIRECT(ADDRESS(ROW(),COLUMN()))=TRUNC(INDIRECT(ADDRESS(ROW(),COLUMN())))</formula>
    </cfRule>
  </conditionalFormatting>
  <conditionalFormatting sqref="AV117:AW117">
    <cfRule type="expression" dxfId="1704" priority="1431">
      <formula>INDIRECT(ADDRESS(ROW(),COLUMN()))=TRUNC(INDIRECT(ADDRESS(ROW(),COLUMN())))</formula>
    </cfRule>
  </conditionalFormatting>
  <conditionalFormatting sqref="AV116:AW116">
    <cfRule type="expression" dxfId="1703" priority="1430">
      <formula>INDIRECT(ADDRESS(ROW(),COLUMN()))=TRUNC(INDIRECT(ADDRESS(ROW(),COLUMN())))</formula>
    </cfRule>
  </conditionalFormatting>
  <conditionalFormatting sqref="AX119:BA120">
    <cfRule type="expression" dxfId="1702" priority="1429">
      <formula>INDIRECT(ADDRESS(ROW(),COLUMN()))=TRUNC(INDIRECT(ADDRESS(ROW(),COLUMN())))</formula>
    </cfRule>
  </conditionalFormatting>
  <conditionalFormatting sqref="S120">
    <cfRule type="expression" dxfId="1701" priority="1428">
      <formula>INDIRECT(ADDRESS(ROW(),COLUMN()))=TRUNC(INDIRECT(ADDRESS(ROW(),COLUMN())))</formula>
    </cfRule>
  </conditionalFormatting>
  <conditionalFormatting sqref="S119">
    <cfRule type="expression" dxfId="1700" priority="1427">
      <formula>INDIRECT(ADDRESS(ROW(),COLUMN()))=TRUNC(INDIRECT(ADDRESS(ROW(),COLUMN())))</formula>
    </cfRule>
  </conditionalFormatting>
  <conditionalFormatting sqref="T120:Y120">
    <cfRule type="expression" dxfId="1699" priority="1426">
      <formula>INDIRECT(ADDRESS(ROW(),COLUMN()))=TRUNC(INDIRECT(ADDRESS(ROW(),COLUMN())))</formula>
    </cfRule>
  </conditionalFormatting>
  <conditionalFormatting sqref="T119:Y119">
    <cfRule type="expression" dxfId="1698" priority="1425">
      <formula>INDIRECT(ADDRESS(ROW(),COLUMN()))=TRUNC(INDIRECT(ADDRESS(ROW(),COLUMN())))</formula>
    </cfRule>
  </conditionalFormatting>
  <conditionalFormatting sqref="Z120">
    <cfRule type="expression" dxfId="1697" priority="1424">
      <formula>INDIRECT(ADDRESS(ROW(),COLUMN()))=TRUNC(INDIRECT(ADDRESS(ROW(),COLUMN())))</formula>
    </cfRule>
  </conditionalFormatting>
  <conditionalFormatting sqref="Z119">
    <cfRule type="expression" dxfId="1696" priority="1423">
      <formula>INDIRECT(ADDRESS(ROW(),COLUMN()))=TRUNC(INDIRECT(ADDRESS(ROW(),COLUMN())))</formula>
    </cfRule>
  </conditionalFormatting>
  <conditionalFormatting sqref="AA120:AF120">
    <cfRule type="expression" dxfId="1695" priority="1422">
      <formula>INDIRECT(ADDRESS(ROW(),COLUMN()))=TRUNC(INDIRECT(ADDRESS(ROW(),COLUMN())))</formula>
    </cfRule>
  </conditionalFormatting>
  <conditionalFormatting sqref="AA119:AF119">
    <cfRule type="expression" dxfId="1694" priority="1421">
      <formula>INDIRECT(ADDRESS(ROW(),COLUMN()))=TRUNC(INDIRECT(ADDRESS(ROW(),COLUMN())))</formula>
    </cfRule>
  </conditionalFormatting>
  <conditionalFormatting sqref="AG120">
    <cfRule type="expression" dxfId="1693" priority="1420">
      <formula>INDIRECT(ADDRESS(ROW(),COLUMN()))=TRUNC(INDIRECT(ADDRESS(ROW(),COLUMN())))</formula>
    </cfRule>
  </conditionalFormatting>
  <conditionalFormatting sqref="AG119">
    <cfRule type="expression" dxfId="1692" priority="1419">
      <formula>INDIRECT(ADDRESS(ROW(),COLUMN()))=TRUNC(INDIRECT(ADDRESS(ROW(),COLUMN())))</formula>
    </cfRule>
  </conditionalFormatting>
  <conditionalFormatting sqref="AH120:AM120">
    <cfRule type="expression" dxfId="1691" priority="1418">
      <formula>INDIRECT(ADDRESS(ROW(),COLUMN()))=TRUNC(INDIRECT(ADDRESS(ROW(),COLUMN())))</formula>
    </cfRule>
  </conditionalFormatting>
  <conditionalFormatting sqref="AH119:AM119">
    <cfRule type="expression" dxfId="1690" priority="1417">
      <formula>INDIRECT(ADDRESS(ROW(),COLUMN()))=TRUNC(INDIRECT(ADDRESS(ROW(),COLUMN())))</formula>
    </cfRule>
  </conditionalFormatting>
  <conditionalFormatting sqref="AN120">
    <cfRule type="expression" dxfId="1689" priority="1416">
      <formula>INDIRECT(ADDRESS(ROW(),COLUMN()))=TRUNC(INDIRECT(ADDRESS(ROW(),COLUMN())))</formula>
    </cfRule>
  </conditionalFormatting>
  <conditionalFormatting sqref="AN119">
    <cfRule type="expression" dxfId="1688" priority="1415">
      <formula>INDIRECT(ADDRESS(ROW(),COLUMN()))=TRUNC(INDIRECT(ADDRESS(ROW(),COLUMN())))</formula>
    </cfRule>
  </conditionalFormatting>
  <conditionalFormatting sqref="AO120:AT120">
    <cfRule type="expression" dxfId="1687" priority="1414">
      <formula>INDIRECT(ADDRESS(ROW(),COLUMN()))=TRUNC(INDIRECT(ADDRESS(ROW(),COLUMN())))</formula>
    </cfRule>
  </conditionalFormatting>
  <conditionalFormatting sqref="AO119:AT119">
    <cfRule type="expression" dxfId="1686" priority="1413">
      <formula>INDIRECT(ADDRESS(ROW(),COLUMN()))=TRUNC(INDIRECT(ADDRESS(ROW(),COLUMN())))</formula>
    </cfRule>
  </conditionalFormatting>
  <conditionalFormatting sqref="AU120">
    <cfRule type="expression" dxfId="1685" priority="1412">
      <formula>INDIRECT(ADDRESS(ROW(),COLUMN()))=TRUNC(INDIRECT(ADDRESS(ROW(),COLUMN())))</formula>
    </cfRule>
  </conditionalFormatting>
  <conditionalFormatting sqref="AU119">
    <cfRule type="expression" dxfId="1684" priority="1411">
      <formula>INDIRECT(ADDRESS(ROW(),COLUMN()))=TRUNC(INDIRECT(ADDRESS(ROW(),COLUMN())))</formula>
    </cfRule>
  </conditionalFormatting>
  <conditionalFormatting sqref="AV120:AW120">
    <cfRule type="expression" dxfId="1683" priority="1410">
      <formula>INDIRECT(ADDRESS(ROW(),COLUMN()))=TRUNC(INDIRECT(ADDRESS(ROW(),COLUMN())))</formula>
    </cfRule>
  </conditionalFormatting>
  <conditionalFormatting sqref="AV119:AW119">
    <cfRule type="expression" dxfId="1682" priority="1409">
      <formula>INDIRECT(ADDRESS(ROW(),COLUMN()))=TRUNC(INDIRECT(ADDRESS(ROW(),COLUMN())))</formula>
    </cfRule>
  </conditionalFormatting>
  <conditionalFormatting sqref="AX122:BA123">
    <cfRule type="expression" dxfId="1681" priority="1408">
      <formula>INDIRECT(ADDRESS(ROW(),COLUMN()))=TRUNC(INDIRECT(ADDRESS(ROW(),COLUMN())))</formula>
    </cfRule>
  </conditionalFormatting>
  <conditionalFormatting sqref="S123">
    <cfRule type="expression" dxfId="1680" priority="1407">
      <formula>INDIRECT(ADDRESS(ROW(),COLUMN()))=TRUNC(INDIRECT(ADDRESS(ROW(),COLUMN())))</formula>
    </cfRule>
  </conditionalFormatting>
  <conditionalFormatting sqref="S122">
    <cfRule type="expression" dxfId="1679" priority="1406">
      <formula>INDIRECT(ADDRESS(ROW(),COLUMN()))=TRUNC(INDIRECT(ADDRESS(ROW(),COLUMN())))</formula>
    </cfRule>
  </conditionalFormatting>
  <conditionalFormatting sqref="T123:Y123">
    <cfRule type="expression" dxfId="1678" priority="1405">
      <formula>INDIRECT(ADDRESS(ROW(),COLUMN()))=TRUNC(INDIRECT(ADDRESS(ROW(),COLUMN())))</formula>
    </cfRule>
  </conditionalFormatting>
  <conditionalFormatting sqref="T122:Y122">
    <cfRule type="expression" dxfId="1677" priority="1404">
      <formula>INDIRECT(ADDRESS(ROW(),COLUMN()))=TRUNC(INDIRECT(ADDRESS(ROW(),COLUMN())))</formula>
    </cfRule>
  </conditionalFormatting>
  <conditionalFormatting sqref="Z123">
    <cfRule type="expression" dxfId="1676" priority="1403">
      <formula>INDIRECT(ADDRESS(ROW(),COLUMN()))=TRUNC(INDIRECT(ADDRESS(ROW(),COLUMN())))</formula>
    </cfRule>
  </conditionalFormatting>
  <conditionalFormatting sqref="Z122">
    <cfRule type="expression" dxfId="1675" priority="1402">
      <formula>INDIRECT(ADDRESS(ROW(),COLUMN()))=TRUNC(INDIRECT(ADDRESS(ROW(),COLUMN())))</formula>
    </cfRule>
  </conditionalFormatting>
  <conditionalFormatting sqref="AA123:AF123">
    <cfRule type="expression" dxfId="1674" priority="1401">
      <formula>INDIRECT(ADDRESS(ROW(),COLUMN()))=TRUNC(INDIRECT(ADDRESS(ROW(),COLUMN())))</formula>
    </cfRule>
  </conditionalFormatting>
  <conditionalFormatting sqref="AA122:AF122">
    <cfRule type="expression" dxfId="1673" priority="1400">
      <formula>INDIRECT(ADDRESS(ROW(),COLUMN()))=TRUNC(INDIRECT(ADDRESS(ROW(),COLUMN())))</formula>
    </cfRule>
  </conditionalFormatting>
  <conditionalFormatting sqref="AG123">
    <cfRule type="expression" dxfId="1672" priority="1399">
      <formula>INDIRECT(ADDRESS(ROW(),COLUMN()))=TRUNC(INDIRECT(ADDRESS(ROW(),COLUMN())))</formula>
    </cfRule>
  </conditionalFormatting>
  <conditionalFormatting sqref="AG122">
    <cfRule type="expression" dxfId="1671" priority="1398">
      <formula>INDIRECT(ADDRESS(ROW(),COLUMN()))=TRUNC(INDIRECT(ADDRESS(ROW(),COLUMN())))</formula>
    </cfRule>
  </conditionalFormatting>
  <conditionalFormatting sqref="AH123:AM123">
    <cfRule type="expression" dxfId="1670" priority="1397">
      <formula>INDIRECT(ADDRESS(ROW(),COLUMN()))=TRUNC(INDIRECT(ADDRESS(ROW(),COLUMN())))</formula>
    </cfRule>
  </conditionalFormatting>
  <conditionalFormatting sqref="AH122:AM122">
    <cfRule type="expression" dxfId="1669" priority="1396">
      <formula>INDIRECT(ADDRESS(ROW(),COLUMN()))=TRUNC(INDIRECT(ADDRESS(ROW(),COLUMN())))</formula>
    </cfRule>
  </conditionalFormatting>
  <conditionalFormatting sqref="AN123">
    <cfRule type="expression" dxfId="1668" priority="1395">
      <formula>INDIRECT(ADDRESS(ROW(),COLUMN()))=TRUNC(INDIRECT(ADDRESS(ROW(),COLUMN())))</formula>
    </cfRule>
  </conditionalFormatting>
  <conditionalFormatting sqref="AN122">
    <cfRule type="expression" dxfId="1667" priority="1394">
      <formula>INDIRECT(ADDRESS(ROW(),COLUMN()))=TRUNC(INDIRECT(ADDRESS(ROW(),COLUMN())))</formula>
    </cfRule>
  </conditionalFormatting>
  <conditionalFormatting sqref="AO123:AT123">
    <cfRule type="expression" dxfId="1666" priority="1393">
      <formula>INDIRECT(ADDRESS(ROW(),COLUMN()))=TRUNC(INDIRECT(ADDRESS(ROW(),COLUMN())))</formula>
    </cfRule>
  </conditionalFormatting>
  <conditionalFormatting sqref="AO122:AT122">
    <cfRule type="expression" dxfId="1665" priority="1392">
      <formula>INDIRECT(ADDRESS(ROW(),COLUMN()))=TRUNC(INDIRECT(ADDRESS(ROW(),COLUMN())))</formula>
    </cfRule>
  </conditionalFormatting>
  <conditionalFormatting sqref="AU123">
    <cfRule type="expression" dxfId="1664" priority="1391">
      <formula>INDIRECT(ADDRESS(ROW(),COLUMN()))=TRUNC(INDIRECT(ADDRESS(ROW(),COLUMN())))</formula>
    </cfRule>
  </conditionalFormatting>
  <conditionalFormatting sqref="AU122">
    <cfRule type="expression" dxfId="1663" priority="1390">
      <formula>INDIRECT(ADDRESS(ROW(),COLUMN()))=TRUNC(INDIRECT(ADDRESS(ROW(),COLUMN())))</formula>
    </cfRule>
  </conditionalFormatting>
  <conditionalFormatting sqref="AV123:AW123">
    <cfRule type="expression" dxfId="1662" priority="1389">
      <formula>INDIRECT(ADDRESS(ROW(),COLUMN()))=TRUNC(INDIRECT(ADDRESS(ROW(),COLUMN())))</formula>
    </cfRule>
  </conditionalFormatting>
  <conditionalFormatting sqref="AV122:AW122">
    <cfRule type="expression" dxfId="1661" priority="1388">
      <formula>INDIRECT(ADDRESS(ROW(),COLUMN()))=TRUNC(INDIRECT(ADDRESS(ROW(),COLUMN())))</formula>
    </cfRule>
  </conditionalFormatting>
  <conditionalFormatting sqref="AX125:BA126">
    <cfRule type="expression" dxfId="1660" priority="1387">
      <formula>INDIRECT(ADDRESS(ROW(),COLUMN()))=TRUNC(INDIRECT(ADDRESS(ROW(),COLUMN())))</formula>
    </cfRule>
  </conditionalFormatting>
  <conditionalFormatting sqref="S126">
    <cfRule type="expression" dxfId="1659" priority="1386">
      <formula>INDIRECT(ADDRESS(ROW(),COLUMN()))=TRUNC(INDIRECT(ADDRESS(ROW(),COLUMN())))</formula>
    </cfRule>
  </conditionalFormatting>
  <conditionalFormatting sqref="S125">
    <cfRule type="expression" dxfId="1658" priority="1385">
      <formula>INDIRECT(ADDRESS(ROW(),COLUMN()))=TRUNC(INDIRECT(ADDRESS(ROW(),COLUMN())))</formula>
    </cfRule>
  </conditionalFormatting>
  <conditionalFormatting sqref="T126:Y126">
    <cfRule type="expression" dxfId="1657" priority="1384">
      <formula>INDIRECT(ADDRESS(ROW(),COLUMN()))=TRUNC(INDIRECT(ADDRESS(ROW(),COLUMN())))</formula>
    </cfRule>
  </conditionalFormatting>
  <conditionalFormatting sqref="T125:Y125">
    <cfRule type="expression" dxfId="1656" priority="1383">
      <formula>INDIRECT(ADDRESS(ROW(),COLUMN()))=TRUNC(INDIRECT(ADDRESS(ROW(),COLUMN())))</formula>
    </cfRule>
  </conditionalFormatting>
  <conditionalFormatting sqref="Z126">
    <cfRule type="expression" dxfId="1655" priority="1382">
      <formula>INDIRECT(ADDRESS(ROW(),COLUMN()))=TRUNC(INDIRECT(ADDRESS(ROW(),COLUMN())))</formula>
    </cfRule>
  </conditionalFormatting>
  <conditionalFormatting sqref="Z125">
    <cfRule type="expression" dxfId="1654" priority="1381">
      <formula>INDIRECT(ADDRESS(ROW(),COLUMN()))=TRUNC(INDIRECT(ADDRESS(ROW(),COLUMN())))</formula>
    </cfRule>
  </conditionalFormatting>
  <conditionalFormatting sqref="AA126:AF126">
    <cfRule type="expression" dxfId="1653" priority="1380">
      <formula>INDIRECT(ADDRESS(ROW(),COLUMN()))=TRUNC(INDIRECT(ADDRESS(ROW(),COLUMN())))</formula>
    </cfRule>
  </conditionalFormatting>
  <conditionalFormatting sqref="AA125:AF125">
    <cfRule type="expression" dxfId="1652" priority="1379">
      <formula>INDIRECT(ADDRESS(ROW(),COLUMN()))=TRUNC(INDIRECT(ADDRESS(ROW(),COLUMN())))</formula>
    </cfRule>
  </conditionalFormatting>
  <conditionalFormatting sqref="AG126">
    <cfRule type="expression" dxfId="1651" priority="1378">
      <formula>INDIRECT(ADDRESS(ROW(),COLUMN()))=TRUNC(INDIRECT(ADDRESS(ROW(),COLUMN())))</formula>
    </cfRule>
  </conditionalFormatting>
  <conditionalFormatting sqref="AG125">
    <cfRule type="expression" dxfId="1650" priority="1377">
      <formula>INDIRECT(ADDRESS(ROW(),COLUMN()))=TRUNC(INDIRECT(ADDRESS(ROW(),COLUMN())))</formula>
    </cfRule>
  </conditionalFormatting>
  <conditionalFormatting sqref="AH126:AM126">
    <cfRule type="expression" dxfId="1649" priority="1376">
      <formula>INDIRECT(ADDRESS(ROW(),COLUMN()))=TRUNC(INDIRECT(ADDRESS(ROW(),COLUMN())))</formula>
    </cfRule>
  </conditionalFormatting>
  <conditionalFormatting sqref="AH125:AM125">
    <cfRule type="expression" dxfId="1648" priority="1375">
      <formula>INDIRECT(ADDRESS(ROW(),COLUMN()))=TRUNC(INDIRECT(ADDRESS(ROW(),COLUMN())))</formula>
    </cfRule>
  </conditionalFormatting>
  <conditionalFormatting sqref="AN126">
    <cfRule type="expression" dxfId="1647" priority="1374">
      <formula>INDIRECT(ADDRESS(ROW(),COLUMN()))=TRUNC(INDIRECT(ADDRESS(ROW(),COLUMN())))</formula>
    </cfRule>
  </conditionalFormatting>
  <conditionalFormatting sqref="AN125">
    <cfRule type="expression" dxfId="1646" priority="1373">
      <formula>INDIRECT(ADDRESS(ROW(),COLUMN()))=TRUNC(INDIRECT(ADDRESS(ROW(),COLUMN())))</formula>
    </cfRule>
  </conditionalFormatting>
  <conditionalFormatting sqref="AO126:AT126">
    <cfRule type="expression" dxfId="1645" priority="1372">
      <formula>INDIRECT(ADDRESS(ROW(),COLUMN()))=TRUNC(INDIRECT(ADDRESS(ROW(),COLUMN())))</formula>
    </cfRule>
  </conditionalFormatting>
  <conditionalFormatting sqref="AO125:AT125">
    <cfRule type="expression" dxfId="1644" priority="1371">
      <formula>INDIRECT(ADDRESS(ROW(),COLUMN()))=TRUNC(INDIRECT(ADDRESS(ROW(),COLUMN())))</formula>
    </cfRule>
  </conditionalFormatting>
  <conditionalFormatting sqref="AU126">
    <cfRule type="expression" dxfId="1643" priority="1370">
      <formula>INDIRECT(ADDRESS(ROW(),COLUMN()))=TRUNC(INDIRECT(ADDRESS(ROW(),COLUMN())))</formula>
    </cfRule>
  </conditionalFormatting>
  <conditionalFormatting sqref="AU125">
    <cfRule type="expression" dxfId="1642" priority="1369">
      <formula>INDIRECT(ADDRESS(ROW(),COLUMN()))=TRUNC(INDIRECT(ADDRESS(ROW(),COLUMN())))</formula>
    </cfRule>
  </conditionalFormatting>
  <conditionalFormatting sqref="AV126:AW126">
    <cfRule type="expression" dxfId="1641" priority="1368">
      <formula>INDIRECT(ADDRESS(ROW(),COLUMN()))=TRUNC(INDIRECT(ADDRESS(ROW(),COLUMN())))</formula>
    </cfRule>
  </conditionalFormatting>
  <conditionalFormatting sqref="AV125:AW125">
    <cfRule type="expression" dxfId="1640" priority="1367">
      <formula>INDIRECT(ADDRESS(ROW(),COLUMN()))=TRUNC(INDIRECT(ADDRESS(ROW(),COLUMN())))</formula>
    </cfRule>
  </conditionalFormatting>
  <conditionalFormatting sqref="AX128:BA129">
    <cfRule type="expression" dxfId="1639" priority="1366">
      <formula>INDIRECT(ADDRESS(ROW(),COLUMN()))=TRUNC(INDIRECT(ADDRESS(ROW(),COLUMN())))</formula>
    </cfRule>
  </conditionalFormatting>
  <conditionalFormatting sqref="S129">
    <cfRule type="expression" dxfId="1638" priority="1365">
      <formula>INDIRECT(ADDRESS(ROW(),COLUMN()))=TRUNC(INDIRECT(ADDRESS(ROW(),COLUMN())))</formula>
    </cfRule>
  </conditionalFormatting>
  <conditionalFormatting sqref="S128">
    <cfRule type="expression" dxfId="1637" priority="1364">
      <formula>INDIRECT(ADDRESS(ROW(),COLUMN()))=TRUNC(INDIRECT(ADDRESS(ROW(),COLUMN())))</formula>
    </cfRule>
  </conditionalFormatting>
  <conditionalFormatting sqref="T129:Y129">
    <cfRule type="expression" dxfId="1636" priority="1363">
      <formula>INDIRECT(ADDRESS(ROW(),COLUMN()))=TRUNC(INDIRECT(ADDRESS(ROW(),COLUMN())))</formula>
    </cfRule>
  </conditionalFormatting>
  <conditionalFormatting sqref="T128:Y128">
    <cfRule type="expression" dxfId="1635" priority="1362">
      <formula>INDIRECT(ADDRESS(ROW(),COLUMN()))=TRUNC(INDIRECT(ADDRESS(ROW(),COLUMN())))</formula>
    </cfRule>
  </conditionalFormatting>
  <conditionalFormatting sqref="Z129">
    <cfRule type="expression" dxfId="1634" priority="1361">
      <formula>INDIRECT(ADDRESS(ROW(),COLUMN()))=TRUNC(INDIRECT(ADDRESS(ROW(),COLUMN())))</formula>
    </cfRule>
  </conditionalFormatting>
  <conditionalFormatting sqref="Z128">
    <cfRule type="expression" dxfId="1633" priority="1360">
      <formula>INDIRECT(ADDRESS(ROW(),COLUMN()))=TRUNC(INDIRECT(ADDRESS(ROW(),COLUMN())))</formula>
    </cfRule>
  </conditionalFormatting>
  <conditionalFormatting sqref="AA129:AF129">
    <cfRule type="expression" dxfId="1632" priority="1359">
      <formula>INDIRECT(ADDRESS(ROW(),COLUMN()))=TRUNC(INDIRECT(ADDRESS(ROW(),COLUMN())))</formula>
    </cfRule>
  </conditionalFormatting>
  <conditionalFormatting sqref="AA128:AF128">
    <cfRule type="expression" dxfId="1631" priority="1358">
      <formula>INDIRECT(ADDRESS(ROW(),COLUMN()))=TRUNC(INDIRECT(ADDRESS(ROW(),COLUMN())))</formula>
    </cfRule>
  </conditionalFormatting>
  <conditionalFormatting sqref="AG129">
    <cfRule type="expression" dxfId="1630" priority="1357">
      <formula>INDIRECT(ADDRESS(ROW(),COLUMN()))=TRUNC(INDIRECT(ADDRESS(ROW(),COLUMN())))</formula>
    </cfRule>
  </conditionalFormatting>
  <conditionalFormatting sqref="AG128">
    <cfRule type="expression" dxfId="1629" priority="1356">
      <formula>INDIRECT(ADDRESS(ROW(),COLUMN()))=TRUNC(INDIRECT(ADDRESS(ROW(),COLUMN())))</formula>
    </cfRule>
  </conditionalFormatting>
  <conditionalFormatting sqref="AH129:AM129">
    <cfRule type="expression" dxfId="1628" priority="1355">
      <formula>INDIRECT(ADDRESS(ROW(),COLUMN()))=TRUNC(INDIRECT(ADDRESS(ROW(),COLUMN())))</formula>
    </cfRule>
  </conditionalFormatting>
  <conditionalFormatting sqref="AH128:AM128">
    <cfRule type="expression" dxfId="1627" priority="1354">
      <formula>INDIRECT(ADDRESS(ROW(),COLUMN()))=TRUNC(INDIRECT(ADDRESS(ROW(),COLUMN())))</formula>
    </cfRule>
  </conditionalFormatting>
  <conditionalFormatting sqref="AN129">
    <cfRule type="expression" dxfId="1626" priority="1353">
      <formula>INDIRECT(ADDRESS(ROW(),COLUMN()))=TRUNC(INDIRECT(ADDRESS(ROW(),COLUMN())))</formula>
    </cfRule>
  </conditionalFormatting>
  <conditionalFormatting sqref="AN128">
    <cfRule type="expression" dxfId="1625" priority="1352">
      <formula>INDIRECT(ADDRESS(ROW(),COLUMN()))=TRUNC(INDIRECT(ADDRESS(ROW(),COLUMN())))</formula>
    </cfRule>
  </conditionalFormatting>
  <conditionalFormatting sqref="AO129:AT129">
    <cfRule type="expression" dxfId="1624" priority="1351">
      <formula>INDIRECT(ADDRESS(ROW(),COLUMN()))=TRUNC(INDIRECT(ADDRESS(ROW(),COLUMN())))</formula>
    </cfRule>
  </conditionalFormatting>
  <conditionalFormatting sqref="AO128:AT128">
    <cfRule type="expression" dxfId="1623" priority="1350">
      <formula>INDIRECT(ADDRESS(ROW(),COLUMN()))=TRUNC(INDIRECT(ADDRESS(ROW(),COLUMN())))</formula>
    </cfRule>
  </conditionalFormatting>
  <conditionalFormatting sqref="AU129">
    <cfRule type="expression" dxfId="1622" priority="1349">
      <formula>INDIRECT(ADDRESS(ROW(),COLUMN()))=TRUNC(INDIRECT(ADDRESS(ROW(),COLUMN())))</formula>
    </cfRule>
  </conditionalFormatting>
  <conditionalFormatting sqref="AU128">
    <cfRule type="expression" dxfId="1621" priority="1348">
      <formula>INDIRECT(ADDRESS(ROW(),COLUMN()))=TRUNC(INDIRECT(ADDRESS(ROW(),COLUMN())))</formula>
    </cfRule>
  </conditionalFormatting>
  <conditionalFormatting sqref="AV129:AW129">
    <cfRule type="expression" dxfId="1620" priority="1347">
      <formula>INDIRECT(ADDRESS(ROW(),COLUMN()))=TRUNC(INDIRECT(ADDRESS(ROW(),COLUMN())))</formula>
    </cfRule>
  </conditionalFormatting>
  <conditionalFormatting sqref="AV128:AW128">
    <cfRule type="expression" dxfId="1619" priority="1346">
      <formula>INDIRECT(ADDRESS(ROW(),COLUMN()))=TRUNC(INDIRECT(ADDRESS(ROW(),COLUMN())))</formula>
    </cfRule>
  </conditionalFormatting>
  <conditionalFormatting sqref="AX131:BA132">
    <cfRule type="expression" dxfId="1618" priority="1345">
      <formula>INDIRECT(ADDRESS(ROW(),COLUMN()))=TRUNC(INDIRECT(ADDRESS(ROW(),COLUMN())))</formula>
    </cfRule>
  </conditionalFormatting>
  <conditionalFormatting sqref="S132">
    <cfRule type="expression" dxfId="1617" priority="1344">
      <formula>INDIRECT(ADDRESS(ROW(),COLUMN()))=TRUNC(INDIRECT(ADDRESS(ROW(),COLUMN())))</formula>
    </cfRule>
  </conditionalFormatting>
  <conditionalFormatting sqref="S131">
    <cfRule type="expression" dxfId="1616" priority="1343">
      <formula>INDIRECT(ADDRESS(ROW(),COLUMN()))=TRUNC(INDIRECT(ADDRESS(ROW(),COLUMN())))</formula>
    </cfRule>
  </conditionalFormatting>
  <conditionalFormatting sqref="T132:Y132">
    <cfRule type="expression" dxfId="1615" priority="1342">
      <formula>INDIRECT(ADDRESS(ROW(),COLUMN()))=TRUNC(INDIRECT(ADDRESS(ROW(),COLUMN())))</formula>
    </cfRule>
  </conditionalFormatting>
  <conditionalFormatting sqref="T131:Y131">
    <cfRule type="expression" dxfId="1614" priority="1341">
      <formula>INDIRECT(ADDRESS(ROW(),COLUMN()))=TRUNC(INDIRECT(ADDRESS(ROW(),COLUMN())))</formula>
    </cfRule>
  </conditionalFormatting>
  <conditionalFormatting sqref="Z132">
    <cfRule type="expression" dxfId="1613" priority="1340">
      <formula>INDIRECT(ADDRESS(ROW(),COLUMN()))=TRUNC(INDIRECT(ADDRESS(ROW(),COLUMN())))</formula>
    </cfRule>
  </conditionalFormatting>
  <conditionalFormatting sqref="Z131">
    <cfRule type="expression" dxfId="1612" priority="1339">
      <formula>INDIRECT(ADDRESS(ROW(),COLUMN()))=TRUNC(INDIRECT(ADDRESS(ROW(),COLUMN())))</formula>
    </cfRule>
  </conditionalFormatting>
  <conditionalFormatting sqref="AA132:AF132">
    <cfRule type="expression" dxfId="1611" priority="1338">
      <formula>INDIRECT(ADDRESS(ROW(),COLUMN()))=TRUNC(INDIRECT(ADDRESS(ROW(),COLUMN())))</formula>
    </cfRule>
  </conditionalFormatting>
  <conditionalFormatting sqref="AA131:AF131">
    <cfRule type="expression" dxfId="1610" priority="1337">
      <formula>INDIRECT(ADDRESS(ROW(),COLUMN()))=TRUNC(INDIRECT(ADDRESS(ROW(),COLUMN())))</formula>
    </cfRule>
  </conditionalFormatting>
  <conditionalFormatting sqref="AG132">
    <cfRule type="expression" dxfId="1609" priority="1336">
      <formula>INDIRECT(ADDRESS(ROW(),COLUMN()))=TRUNC(INDIRECT(ADDRESS(ROW(),COLUMN())))</formula>
    </cfRule>
  </conditionalFormatting>
  <conditionalFormatting sqref="AG131">
    <cfRule type="expression" dxfId="1608" priority="1335">
      <formula>INDIRECT(ADDRESS(ROW(),COLUMN()))=TRUNC(INDIRECT(ADDRESS(ROW(),COLUMN())))</formula>
    </cfRule>
  </conditionalFormatting>
  <conditionalFormatting sqref="AH132:AM132">
    <cfRule type="expression" dxfId="1607" priority="1334">
      <formula>INDIRECT(ADDRESS(ROW(),COLUMN()))=TRUNC(INDIRECT(ADDRESS(ROW(),COLUMN())))</formula>
    </cfRule>
  </conditionalFormatting>
  <conditionalFormatting sqref="AH131:AM131">
    <cfRule type="expression" dxfId="1606" priority="1333">
      <formula>INDIRECT(ADDRESS(ROW(),COLUMN()))=TRUNC(INDIRECT(ADDRESS(ROW(),COLUMN())))</formula>
    </cfRule>
  </conditionalFormatting>
  <conditionalFormatting sqref="AN132">
    <cfRule type="expression" dxfId="1605" priority="1332">
      <formula>INDIRECT(ADDRESS(ROW(),COLUMN()))=TRUNC(INDIRECT(ADDRESS(ROW(),COLUMN())))</formula>
    </cfRule>
  </conditionalFormatting>
  <conditionalFormatting sqref="AN131">
    <cfRule type="expression" dxfId="1604" priority="1331">
      <formula>INDIRECT(ADDRESS(ROW(),COLUMN()))=TRUNC(INDIRECT(ADDRESS(ROW(),COLUMN())))</formula>
    </cfRule>
  </conditionalFormatting>
  <conditionalFormatting sqref="AO132:AT132">
    <cfRule type="expression" dxfId="1603" priority="1330">
      <formula>INDIRECT(ADDRESS(ROW(),COLUMN()))=TRUNC(INDIRECT(ADDRESS(ROW(),COLUMN())))</formula>
    </cfRule>
  </conditionalFormatting>
  <conditionalFormatting sqref="AO131:AT131">
    <cfRule type="expression" dxfId="1602" priority="1329">
      <formula>INDIRECT(ADDRESS(ROW(),COLUMN()))=TRUNC(INDIRECT(ADDRESS(ROW(),COLUMN())))</formula>
    </cfRule>
  </conditionalFormatting>
  <conditionalFormatting sqref="AU132">
    <cfRule type="expression" dxfId="1601" priority="1328">
      <formula>INDIRECT(ADDRESS(ROW(),COLUMN()))=TRUNC(INDIRECT(ADDRESS(ROW(),COLUMN())))</formula>
    </cfRule>
  </conditionalFormatting>
  <conditionalFormatting sqref="AU131">
    <cfRule type="expression" dxfId="1600" priority="1327">
      <formula>INDIRECT(ADDRESS(ROW(),COLUMN()))=TRUNC(INDIRECT(ADDRESS(ROW(),COLUMN())))</formula>
    </cfRule>
  </conditionalFormatting>
  <conditionalFormatting sqref="AV132:AW132">
    <cfRule type="expression" dxfId="1599" priority="1326">
      <formula>INDIRECT(ADDRESS(ROW(),COLUMN()))=TRUNC(INDIRECT(ADDRESS(ROW(),COLUMN())))</formula>
    </cfRule>
  </conditionalFormatting>
  <conditionalFormatting sqref="AV131:AW131">
    <cfRule type="expression" dxfId="1598" priority="1325">
      <formula>INDIRECT(ADDRESS(ROW(),COLUMN()))=TRUNC(INDIRECT(ADDRESS(ROW(),COLUMN())))</formula>
    </cfRule>
  </conditionalFormatting>
  <conditionalFormatting sqref="AX134:BA135">
    <cfRule type="expression" dxfId="1597" priority="1324">
      <formula>INDIRECT(ADDRESS(ROW(),COLUMN()))=TRUNC(INDIRECT(ADDRESS(ROW(),COLUMN())))</formula>
    </cfRule>
  </conditionalFormatting>
  <conditionalFormatting sqref="S135">
    <cfRule type="expression" dxfId="1596" priority="1323">
      <formula>INDIRECT(ADDRESS(ROW(),COLUMN()))=TRUNC(INDIRECT(ADDRESS(ROW(),COLUMN())))</formula>
    </cfRule>
  </conditionalFormatting>
  <conditionalFormatting sqref="S134">
    <cfRule type="expression" dxfId="1595" priority="1322">
      <formula>INDIRECT(ADDRESS(ROW(),COLUMN()))=TRUNC(INDIRECT(ADDRESS(ROW(),COLUMN())))</formula>
    </cfRule>
  </conditionalFormatting>
  <conditionalFormatting sqref="T135:Y135">
    <cfRule type="expression" dxfId="1594" priority="1321">
      <formula>INDIRECT(ADDRESS(ROW(),COLUMN()))=TRUNC(INDIRECT(ADDRESS(ROW(),COLUMN())))</formula>
    </cfRule>
  </conditionalFormatting>
  <conditionalFormatting sqref="T134:Y134">
    <cfRule type="expression" dxfId="1593" priority="1320">
      <formula>INDIRECT(ADDRESS(ROW(),COLUMN()))=TRUNC(INDIRECT(ADDRESS(ROW(),COLUMN())))</formula>
    </cfRule>
  </conditionalFormatting>
  <conditionalFormatting sqref="Z135">
    <cfRule type="expression" dxfId="1592" priority="1319">
      <formula>INDIRECT(ADDRESS(ROW(),COLUMN()))=TRUNC(INDIRECT(ADDRESS(ROW(),COLUMN())))</formula>
    </cfRule>
  </conditionalFormatting>
  <conditionalFormatting sqref="Z134">
    <cfRule type="expression" dxfId="1591" priority="1318">
      <formula>INDIRECT(ADDRESS(ROW(),COLUMN()))=TRUNC(INDIRECT(ADDRESS(ROW(),COLUMN())))</formula>
    </cfRule>
  </conditionalFormatting>
  <conditionalFormatting sqref="AA135:AF135">
    <cfRule type="expression" dxfId="1590" priority="1317">
      <formula>INDIRECT(ADDRESS(ROW(),COLUMN()))=TRUNC(INDIRECT(ADDRESS(ROW(),COLUMN())))</formula>
    </cfRule>
  </conditionalFormatting>
  <conditionalFormatting sqref="AA134:AF134">
    <cfRule type="expression" dxfId="1589" priority="1316">
      <formula>INDIRECT(ADDRESS(ROW(),COLUMN()))=TRUNC(INDIRECT(ADDRESS(ROW(),COLUMN())))</formula>
    </cfRule>
  </conditionalFormatting>
  <conditionalFormatting sqref="AG135">
    <cfRule type="expression" dxfId="1588" priority="1315">
      <formula>INDIRECT(ADDRESS(ROW(),COLUMN()))=TRUNC(INDIRECT(ADDRESS(ROW(),COLUMN())))</formula>
    </cfRule>
  </conditionalFormatting>
  <conditionalFormatting sqref="AG134">
    <cfRule type="expression" dxfId="1587" priority="1314">
      <formula>INDIRECT(ADDRESS(ROW(),COLUMN()))=TRUNC(INDIRECT(ADDRESS(ROW(),COLUMN())))</formula>
    </cfRule>
  </conditionalFormatting>
  <conditionalFormatting sqref="AH135:AM135">
    <cfRule type="expression" dxfId="1586" priority="1313">
      <formula>INDIRECT(ADDRESS(ROW(),COLUMN()))=TRUNC(INDIRECT(ADDRESS(ROW(),COLUMN())))</formula>
    </cfRule>
  </conditionalFormatting>
  <conditionalFormatting sqref="AH134:AM134">
    <cfRule type="expression" dxfId="1585" priority="1312">
      <formula>INDIRECT(ADDRESS(ROW(),COLUMN()))=TRUNC(INDIRECT(ADDRESS(ROW(),COLUMN())))</formula>
    </cfRule>
  </conditionalFormatting>
  <conditionalFormatting sqref="AN135">
    <cfRule type="expression" dxfId="1584" priority="1311">
      <formula>INDIRECT(ADDRESS(ROW(),COLUMN()))=TRUNC(INDIRECT(ADDRESS(ROW(),COLUMN())))</formula>
    </cfRule>
  </conditionalFormatting>
  <conditionalFormatting sqref="AN134">
    <cfRule type="expression" dxfId="1583" priority="1310">
      <formula>INDIRECT(ADDRESS(ROW(),COLUMN()))=TRUNC(INDIRECT(ADDRESS(ROW(),COLUMN())))</formula>
    </cfRule>
  </conditionalFormatting>
  <conditionalFormatting sqref="AO135:AT135">
    <cfRule type="expression" dxfId="1582" priority="1309">
      <formula>INDIRECT(ADDRESS(ROW(),COLUMN()))=TRUNC(INDIRECT(ADDRESS(ROW(),COLUMN())))</formula>
    </cfRule>
  </conditionalFormatting>
  <conditionalFormatting sqref="AO134:AT134">
    <cfRule type="expression" dxfId="1581" priority="1308">
      <formula>INDIRECT(ADDRESS(ROW(),COLUMN()))=TRUNC(INDIRECT(ADDRESS(ROW(),COLUMN())))</formula>
    </cfRule>
  </conditionalFormatting>
  <conditionalFormatting sqref="AU135">
    <cfRule type="expression" dxfId="1580" priority="1307">
      <formula>INDIRECT(ADDRESS(ROW(),COLUMN()))=TRUNC(INDIRECT(ADDRESS(ROW(),COLUMN())))</formula>
    </cfRule>
  </conditionalFormatting>
  <conditionalFormatting sqref="AU134">
    <cfRule type="expression" dxfId="1579" priority="1306">
      <formula>INDIRECT(ADDRESS(ROW(),COLUMN()))=TRUNC(INDIRECT(ADDRESS(ROW(),COLUMN())))</formula>
    </cfRule>
  </conditionalFormatting>
  <conditionalFormatting sqref="AV135:AW135">
    <cfRule type="expression" dxfId="1578" priority="1305">
      <formula>INDIRECT(ADDRESS(ROW(),COLUMN()))=TRUNC(INDIRECT(ADDRESS(ROW(),COLUMN())))</formula>
    </cfRule>
  </conditionalFormatting>
  <conditionalFormatting sqref="AV134:AW134">
    <cfRule type="expression" dxfId="1577" priority="1304">
      <formula>INDIRECT(ADDRESS(ROW(),COLUMN()))=TRUNC(INDIRECT(ADDRESS(ROW(),COLUMN())))</formula>
    </cfRule>
  </conditionalFormatting>
  <conditionalFormatting sqref="AX137:BA138">
    <cfRule type="expression" dxfId="1576" priority="1303">
      <formula>INDIRECT(ADDRESS(ROW(),COLUMN()))=TRUNC(INDIRECT(ADDRESS(ROW(),COLUMN())))</formula>
    </cfRule>
  </conditionalFormatting>
  <conditionalFormatting sqref="S138">
    <cfRule type="expression" dxfId="1575" priority="1302">
      <formula>INDIRECT(ADDRESS(ROW(),COLUMN()))=TRUNC(INDIRECT(ADDRESS(ROW(),COLUMN())))</formula>
    </cfRule>
  </conditionalFormatting>
  <conditionalFormatting sqref="S137">
    <cfRule type="expression" dxfId="1574" priority="1301">
      <formula>INDIRECT(ADDRESS(ROW(),COLUMN()))=TRUNC(INDIRECT(ADDRESS(ROW(),COLUMN())))</formula>
    </cfRule>
  </conditionalFormatting>
  <conditionalFormatting sqref="T138:Y138">
    <cfRule type="expression" dxfId="1573" priority="1300">
      <formula>INDIRECT(ADDRESS(ROW(),COLUMN()))=TRUNC(INDIRECT(ADDRESS(ROW(),COLUMN())))</formula>
    </cfRule>
  </conditionalFormatting>
  <conditionalFormatting sqref="T137:Y137">
    <cfRule type="expression" dxfId="1572" priority="1299">
      <formula>INDIRECT(ADDRESS(ROW(),COLUMN()))=TRUNC(INDIRECT(ADDRESS(ROW(),COLUMN())))</formula>
    </cfRule>
  </conditionalFormatting>
  <conditionalFormatting sqref="Z138">
    <cfRule type="expression" dxfId="1571" priority="1298">
      <formula>INDIRECT(ADDRESS(ROW(),COLUMN()))=TRUNC(INDIRECT(ADDRESS(ROW(),COLUMN())))</formula>
    </cfRule>
  </conditionalFormatting>
  <conditionalFormatting sqref="Z137">
    <cfRule type="expression" dxfId="1570" priority="1297">
      <formula>INDIRECT(ADDRESS(ROW(),COLUMN()))=TRUNC(INDIRECT(ADDRESS(ROW(),COLUMN())))</formula>
    </cfRule>
  </conditionalFormatting>
  <conditionalFormatting sqref="AA138:AF138">
    <cfRule type="expression" dxfId="1569" priority="1296">
      <formula>INDIRECT(ADDRESS(ROW(),COLUMN()))=TRUNC(INDIRECT(ADDRESS(ROW(),COLUMN())))</formula>
    </cfRule>
  </conditionalFormatting>
  <conditionalFormatting sqref="AA137:AF137">
    <cfRule type="expression" dxfId="1568" priority="1295">
      <formula>INDIRECT(ADDRESS(ROW(),COLUMN()))=TRUNC(INDIRECT(ADDRESS(ROW(),COLUMN())))</formula>
    </cfRule>
  </conditionalFormatting>
  <conditionalFormatting sqref="AG138">
    <cfRule type="expression" dxfId="1567" priority="1294">
      <formula>INDIRECT(ADDRESS(ROW(),COLUMN()))=TRUNC(INDIRECT(ADDRESS(ROW(),COLUMN())))</formula>
    </cfRule>
  </conditionalFormatting>
  <conditionalFormatting sqref="AG137">
    <cfRule type="expression" dxfId="1566" priority="1293">
      <formula>INDIRECT(ADDRESS(ROW(),COLUMN()))=TRUNC(INDIRECT(ADDRESS(ROW(),COLUMN())))</formula>
    </cfRule>
  </conditionalFormatting>
  <conditionalFormatting sqref="AH138:AM138">
    <cfRule type="expression" dxfId="1565" priority="1292">
      <formula>INDIRECT(ADDRESS(ROW(),COLUMN()))=TRUNC(INDIRECT(ADDRESS(ROW(),COLUMN())))</formula>
    </cfRule>
  </conditionalFormatting>
  <conditionalFormatting sqref="AH137:AM137">
    <cfRule type="expression" dxfId="1564" priority="1291">
      <formula>INDIRECT(ADDRESS(ROW(),COLUMN()))=TRUNC(INDIRECT(ADDRESS(ROW(),COLUMN())))</formula>
    </cfRule>
  </conditionalFormatting>
  <conditionalFormatting sqref="AN138">
    <cfRule type="expression" dxfId="1563" priority="1290">
      <formula>INDIRECT(ADDRESS(ROW(),COLUMN()))=TRUNC(INDIRECT(ADDRESS(ROW(),COLUMN())))</formula>
    </cfRule>
  </conditionalFormatting>
  <conditionalFormatting sqref="AN137">
    <cfRule type="expression" dxfId="1562" priority="1289">
      <formula>INDIRECT(ADDRESS(ROW(),COLUMN()))=TRUNC(INDIRECT(ADDRESS(ROW(),COLUMN())))</formula>
    </cfRule>
  </conditionalFormatting>
  <conditionalFormatting sqref="AO138:AT138">
    <cfRule type="expression" dxfId="1561" priority="1288">
      <formula>INDIRECT(ADDRESS(ROW(),COLUMN()))=TRUNC(INDIRECT(ADDRESS(ROW(),COLUMN())))</formula>
    </cfRule>
  </conditionalFormatting>
  <conditionalFormatting sqref="AO137:AT137">
    <cfRule type="expression" dxfId="1560" priority="1287">
      <formula>INDIRECT(ADDRESS(ROW(),COLUMN()))=TRUNC(INDIRECT(ADDRESS(ROW(),COLUMN())))</formula>
    </cfRule>
  </conditionalFormatting>
  <conditionalFormatting sqref="AU138">
    <cfRule type="expression" dxfId="1559" priority="1286">
      <formula>INDIRECT(ADDRESS(ROW(),COLUMN()))=TRUNC(INDIRECT(ADDRESS(ROW(),COLUMN())))</formula>
    </cfRule>
  </conditionalFormatting>
  <conditionalFormatting sqref="AU137">
    <cfRule type="expression" dxfId="1558" priority="1285">
      <formula>INDIRECT(ADDRESS(ROW(),COLUMN()))=TRUNC(INDIRECT(ADDRESS(ROW(),COLUMN())))</formula>
    </cfRule>
  </conditionalFormatting>
  <conditionalFormatting sqref="AV138:AW138">
    <cfRule type="expression" dxfId="1557" priority="1284">
      <formula>INDIRECT(ADDRESS(ROW(),COLUMN()))=TRUNC(INDIRECT(ADDRESS(ROW(),COLUMN())))</formula>
    </cfRule>
  </conditionalFormatting>
  <conditionalFormatting sqref="AV137:AW137">
    <cfRule type="expression" dxfId="1556" priority="1283">
      <formula>INDIRECT(ADDRESS(ROW(),COLUMN()))=TRUNC(INDIRECT(ADDRESS(ROW(),COLUMN())))</formula>
    </cfRule>
  </conditionalFormatting>
  <conditionalFormatting sqref="AX140:BA141">
    <cfRule type="expression" dxfId="1555" priority="1282">
      <formula>INDIRECT(ADDRESS(ROW(),COLUMN()))=TRUNC(INDIRECT(ADDRESS(ROW(),COLUMN())))</formula>
    </cfRule>
  </conditionalFormatting>
  <conditionalFormatting sqref="S141">
    <cfRule type="expression" dxfId="1554" priority="1281">
      <formula>INDIRECT(ADDRESS(ROW(),COLUMN()))=TRUNC(INDIRECT(ADDRESS(ROW(),COLUMN())))</formula>
    </cfRule>
  </conditionalFormatting>
  <conditionalFormatting sqref="S140">
    <cfRule type="expression" dxfId="1553" priority="1280">
      <formula>INDIRECT(ADDRESS(ROW(),COLUMN()))=TRUNC(INDIRECT(ADDRESS(ROW(),COLUMN())))</formula>
    </cfRule>
  </conditionalFormatting>
  <conditionalFormatting sqref="T141:Y141">
    <cfRule type="expression" dxfId="1552" priority="1279">
      <formula>INDIRECT(ADDRESS(ROW(),COLUMN()))=TRUNC(INDIRECT(ADDRESS(ROW(),COLUMN())))</formula>
    </cfRule>
  </conditionalFormatting>
  <conditionalFormatting sqref="T140:Y140">
    <cfRule type="expression" dxfId="1551" priority="1278">
      <formula>INDIRECT(ADDRESS(ROW(),COLUMN()))=TRUNC(INDIRECT(ADDRESS(ROW(),COLUMN())))</formula>
    </cfRule>
  </conditionalFormatting>
  <conditionalFormatting sqref="Z141">
    <cfRule type="expression" dxfId="1550" priority="1277">
      <formula>INDIRECT(ADDRESS(ROW(),COLUMN()))=TRUNC(INDIRECT(ADDRESS(ROW(),COLUMN())))</formula>
    </cfRule>
  </conditionalFormatting>
  <conditionalFormatting sqref="Z140">
    <cfRule type="expression" dxfId="1549" priority="1276">
      <formula>INDIRECT(ADDRESS(ROW(),COLUMN()))=TRUNC(INDIRECT(ADDRESS(ROW(),COLUMN())))</formula>
    </cfRule>
  </conditionalFormatting>
  <conditionalFormatting sqref="AA141:AF141">
    <cfRule type="expression" dxfId="1548" priority="1275">
      <formula>INDIRECT(ADDRESS(ROW(),COLUMN()))=TRUNC(INDIRECT(ADDRESS(ROW(),COLUMN())))</formula>
    </cfRule>
  </conditionalFormatting>
  <conditionalFormatting sqref="AA140:AF140">
    <cfRule type="expression" dxfId="1547" priority="1274">
      <formula>INDIRECT(ADDRESS(ROW(),COLUMN()))=TRUNC(INDIRECT(ADDRESS(ROW(),COLUMN())))</formula>
    </cfRule>
  </conditionalFormatting>
  <conditionalFormatting sqref="AG141">
    <cfRule type="expression" dxfId="1546" priority="1273">
      <formula>INDIRECT(ADDRESS(ROW(),COLUMN()))=TRUNC(INDIRECT(ADDRESS(ROW(),COLUMN())))</formula>
    </cfRule>
  </conditionalFormatting>
  <conditionalFormatting sqref="AG140">
    <cfRule type="expression" dxfId="1545" priority="1272">
      <formula>INDIRECT(ADDRESS(ROW(),COLUMN()))=TRUNC(INDIRECT(ADDRESS(ROW(),COLUMN())))</formula>
    </cfRule>
  </conditionalFormatting>
  <conditionalFormatting sqref="AH141:AM141">
    <cfRule type="expression" dxfId="1544" priority="1271">
      <formula>INDIRECT(ADDRESS(ROW(),COLUMN()))=TRUNC(INDIRECT(ADDRESS(ROW(),COLUMN())))</formula>
    </cfRule>
  </conditionalFormatting>
  <conditionalFormatting sqref="AH140:AM140">
    <cfRule type="expression" dxfId="1543" priority="1270">
      <formula>INDIRECT(ADDRESS(ROW(),COLUMN()))=TRUNC(INDIRECT(ADDRESS(ROW(),COLUMN())))</formula>
    </cfRule>
  </conditionalFormatting>
  <conditionalFormatting sqref="AN141">
    <cfRule type="expression" dxfId="1542" priority="1269">
      <formula>INDIRECT(ADDRESS(ROW(),COLUMN()))=TRUNC(INDIRECT(ADDRESS(ROW(),COLUMN())))</formula>
    </cfRule>
  </conditionalFormatting>
  <conditionalFormatting sqref="AN140">
    <cfRule type="expression" dxfId="1541" priority="1268">
      <formula>INDIRECT(ADDRESS(ROW(),COLUMN()))=TRUNC(INDIRECT(ADDRESS(ROW(),COLUMN())))</formula>
    </cfRule>
  </conditionalFormatting>
  <conditionalFormatting sqref="AO141:AT141">
    <cfRule type="expression" dxfId="1540" priority="1267">
      <formula>INDIRECT(ADDRESS(ROW(),COLUMN()))=TRUNC(INDIRECT(ADDRESS(ROW(),COLUMN())))</formula>
    </cfRule>
  </conditionalFormatting>
  <conditionalFormatting sqref="AO140:AT140">
    <cfRule type="expression" dxfId="1539" priority="1266">
      <formula>INDIRECT(ADDRESS(ROW(),COLUMN()))=TRUNC(INDIRECT(ADDRESS(ROW(),COLUMN())))</formula>
    </cfRule>
  </conditionalFormatting>
  <conditionalFormatting sqref="AU141">
    <cfRule type="expression" dxfId="1538" priority="1265">
      <formula>INDIRECT(ADDRESS(ROW(),COLUMN()))=TRUNC(INDIRECT(ADDRESS(ROW(),COLUMN())))</formula>
    </cfRule>
  </conditionalFormatting>
  <conditionalFormatting sqref="AU140">
    <cfRule type="expression" dxfId="1537" priority="1264">
      <formula>INDIRECT(ADDRESS(ROW(),COLUMN()))=TRUNC(INDIRECT(ADDRESS(ROW(),COLUMN())))</formula>
    </cfRule>
  </conditionalFormatting>
  <conditionalFormatting sqref="AV141:AW141">
    <cfRule type="expression" dxfId="1536" priority="1263">
      <formula>INDIRECT(ADDRESS(ROW(),COLUMN()))=TRUNC(INDIRECT(ADDRESS(ROW(),COLUMN())))</formula>
    </cfRule>
  </conditionalFormatting>
  <conditionalFormatting sqref="AV140:AW140">
    <cfRule type="expression" dxfId="1535" priority="1262">
      <formula>INDIRECT(ADDRESS(ROW(),COLUMN()))=TRUNC(INDIRECT(ADDRESS(ROW(),COLUMN())))</formula>
    </cfRule>
  </conditionalFormatting>
  <conditionalFormatting sqref="AX143:BA144">
    <cfRule type="expression" dxfId="1534" priority="1261">
      <formula>INDIRECT(ADDRESS(ROW(),COLUMN()))=TRUNC(INDIRECT(ADDRESS(ROW(),COLUMN())))</formula>
    </cfRule>
  </conditionalFormatting>
  <conditionalFormatting sqref="S144">
    <cfRule type="expression" dxfId="1533" priority="1260">
      <formula>INDIRECT(ADDRESS(ROW(),COLUMN()))=TRUNC(INDIRECT(ADDRESS(ROW(),COLUMN())))</formula>
    </cfRule>
  </conditionalFormatting>
  <conditionalFormatting sqref="S143">
    <cfRule type="expression" dxfId="1532" priority="1259">
      <formula>INDIRECT(ADDRESS(ROW(),COLUMN()))=TRUNC(INDIRECT(ADDRESS(ROW(),COLUMN())))</formula>
    </cfRule>
  </conditionalFormatting>
  <conditionalFormatting sqref="T144:Y144">
    <cfRule type="expression" dxfId="1531" priority="1258">
      <formula>INDIRECT(ADDRESS(ROW(),COLUMN()))=TRUNC(INDIRECT(ADDRESS(ROW(),COLUMN())))</formula>
    </cfRule>
  </conditionalFormatting>
  <conditionalFormatting sqref="T143:Y143">
    <cfRule type="expression" dxfId="1530" priority="1257">
      <formula>INDIRECT(ADDRESS(ROW(),COLUMN()))=TRUNC(INDIRECT(ADDRESS(ROW(),COLUMN())))</formula>
    </cfRule>
  </conditionalFormatting>
  <conditionalFormatting sqref="Z144">
    <cfRule type="expression" dxfId="1529" priority="1256">
      <formula>INDIRECT(ADDRESS(ROW(),COLUMN()))=TRUNC(INDIRECT(ADDRESS(ROW(),COLUMN())))</formula>
    </cfRule>
  </conditionalFormatting>
  <conditionalFormatting sqref="Z143">
    <cfRule type="expression" dxfId="1528" priority="1255">
      <formula>INDIRECT(ADDRESS(ROW(),COLUMN()))=TRUNC(INDIRECT(ADDRESS(ROW(),COLUMN())))</formula>
    </cfRule>
  </conditionalFormatting>
  <conditionalFormatting sqref="AA144:AF144">
    <cfRule type="expression" dxfId="1527" priority="1254">
      <formula>INDIRECT(ADDRESS(ROW(),COLUMN()))=TRUNC(INDIRECT(ADDRESS(ROW(),COLUMN())))</formula>
    </cfRule>
  </conditionalFormatting>
  <conditionalFormatting sqref="AA143:AF143">
    <cfRule type="expression" dxfId="1526" priority="1253">
      <formula>INDIRECT(ADDRESS(ROW(),COLUMN()))=TRUNC(INDIRECT(ADDRESS(ROW(),COLUMN())))</formula>
    </cfRule>
  </conditionalFormatting>
  <conditionalFormatting sqref="AG144">
    <cfRule type="expression" dxfId="1525" priority="1252">
      <formula>INDIRECT(ADDRESS(ROW(),COLUMN()))=TRUNC(INDIRECT(ADDRESS(ROW(),COLUMN())))</formula>
    </cfRule>
  </conditionalFormatting>
  <conditionalFormatting sqref="AG143">
    <cfRule type="expression" dxfId="1524" priority="1251">
      <formula>INDIRECT(ADDRESS(ROW(),COLUMN()))=TRUNC(INDIRECT(ADDRESS(ROW(),COLUMN())))</formula>
    </cfRule>
  </conditionalFormatting>
  <conditionalFormatting sqref="AH144:AM144">
    <cfRule type="expression" dxfId="1523" priority="1250">
      <formula>INDIRECT(ADDRESS(ROW(),COLUMN()))=TRUNC(INDIRECT(ADDRESS(ROW(),COLUMN())))</formula>
    </cfRule>
  </conditionalFormatting>
  <conditionalFormatting sqref="AH143:AM143">
    <cfRule type="expression" dxfId="1522" priority="1249">
      <formula>INDIRECT(ADDRESS(ROW(),COLUMN()))=TRUNC(INDIRECT(ADDRESS(ROW(),COLUMN())))</formula>
    </cfRule>
  </conditionalFormatting>
  <conditionalFormatting sqref="AN144">
    <cfRule type="expression" dxfId="1521" priority="1248">
      <formula>INDIRECT(ADDRESS(ROW(),COLUMN()))=TRUNC(INDIRECT(ADDRESS(ROW(),COLUMN())))</formula>
    </cfRule>
  </conditionalFormatting>
  <conditionalFormatting sqref="AN143">
    <cfRule type="expression" dxfId="1520" priority="1247">
      <formula>INDIRECT(ADDRESS(ROW(),COLUMN()))=TRUNC(INDIRECT(ADDRESS(ROW(),COLUMN())))</formula>
    </cfRule>
  </conditionalFormatting>
  <conditionalFormatting sqref="AO144:AT144">
    <cfRule type="expression" dxfId="1519" priority="1246">
      <formula>INDIRECT(ADDRESS(ROW(),COLUMN()))=TRUNC(INDIRECT(ADDRESS(ROW(),COLUMN())))</formula>
    </cfRule>
  </conditionalFormatting>
  <conditionalFormatting sqref="AO143:AT143">
    <cfRule type="expression" dxfId="1518" priority="1245">
      <formula>INDIRECT(ADDRESS(ROW(),COLUMN()))=TRUNC(INDIRECT(ADDRESS(ROW(),COLUMN())))</formula>
    </cfRule>
  </conditionalFormatting>
  <conditionalFormatting sqref="AU144">
    <cfRule type="expression" dxfId="1517" priority="1244">
      <formula>INDIRECT(ADDRESS(ROW(),COLUMN()))=TRUNC(INDIRECT(ADDRESS(ROW(),COLUMN())))</formula>
    </cfRule>
  </conditionalFormatting>
  <conditionalFormatting sqref="AU143">
    <cfRule type="expression" dxfId="1516" priority="1243">
      <formula>INDIRECT(ADDRESS(ROW(),COLUMN()))=TRUNC(INDIRECT(ADDRESS(ROW(),COLUMN())))</formula>
    </cfRule>
  </conditionalFormatting>
  <conditionalFormatting sqref="AV144:AW144">
    <cfRule type="expression" dxfId="1515" priority="1242">
      <formula>INDIRECT(ADDRESS(ROW(),COLUMN()))=TRUNC(INDIRECT(ADDRESS(ROW(),COLUMN())))</formula>
    </cfRule>
  </conditionalFormatting>
  <conditionalFormatting sqref="AV143:AW143">
    <cfRule type="expression" dxfId="1514" priority="1241">
      <formula>INDIRECT(ADDRESS(ROW(),COLUMN()))=TRUNC(INDIRECT(ADDRESS(ROW(),COLUMN())))</formula>
    </cfRule>
  </conditionalFormatting>
  <conditionalFormatting sqref="AX146:BA147">
    <cfRule type="expression" dxfId="1513" priority="1240">
      <formula>INDIRECT(ADDRESS(ROW(),COLUMN()))=TRUNC(INDIRECT(ADDRESS(ROW(),COLUMN())))</formula>
    </cfRule>
  </conditionalFormatting>
  <conditionalFormatting sqref="S147">
    <cfRule type="expression" dxfId="1512" priority="1239">
      <formula>INDIRECT(ADDRESS(ROW(),COLUMN()))=TRUNC(INDIRECT(ADDRESS(ROW(),COLUMN())))</formula>
    </cfRule>
  </conditionalFormatting>
  <conditionalFormatting sqref="S146">
    <cfRule type="expression" dxfId="1511" priority="1238">
      <formula>INDIRECT(ADDRESS(ROW(),COLUMN()))=TRUNC(INDIRECT(ADDRESS(ROW(),COLUMN())))</formula>
    </cfRule>
  </conditionalFormatting>
  <conditionalFormatting sqref="T147:Y147">
    <cfRule type="expression" dxfId="1510" priority="1237">
      <formula>INDIRECT(ADDRESS(ROW(),COLUMN()))=TRUNC(INDIRECT(ADDRESS(ROW(),COLUMN())))</formula>
    </cfRule>
  </conditionalFormatting>
  <conditionalFormatting sqref="T146:Y146">
    <cfRule type="expression" dxfId="1509" priority="1236">
      <formula>INDIRECT(ADDRESS(ROW(),COLUMN()))=TRUNC(INDIRECT(ADDRESS(ROW(),COLUMN())))</formula>
    </cfRule>
  </conditionalFormatting>
  <conditionalFormatting sqref="Z147">
    <cfRule type="expression" dxfId="1508" priority="1235">
      <formula>INDIRECT(ADDRESS(ROW(),COLUMN()))=TRUNC(INDIRECT(ADDRESS(ROW(),COLUMN())))</formula>
    </cfRule>
  </conditionalFormatting>
  <conditionalFormatting sqref="Z146">
    <cfRule type="expression" dxfId="1507" priority="1234">
      <formula>INDIRECT(ADDRESS(ROW(),COLUMN()))=TRUNC(INDIRECT(ADDRESS(ROW(),COLUMN())))</formula>
    </cfRule>
  </conditionalFormatting>
  <conditionalFormatting sqref="AA147:AF147">
    <cfRule type="expression" dxfId="1506" priority="1233">
      <formula>INDIRECT(ADDRESS(ROW(),COLUMN()))=TRUNC(INDIRECT(ADDRESS(ROW(),COLUMN())))</formula>
    </cfRule>
  </conditionalFormatting>
  <conditionalFormatting sqref="AA146:AF146">
    <cfRule type="expression" dxfId="1505" priority="1232">
      <formula>INDIRECT(ADDRESS(ROW(),COLUMN()))=TRUNC(INDIRECT(ADDRESS(ROW(),COLUMN())))</formula>
    </cfRule>
  </conditionalFormatting>
  <conditionalFormatting sqref="AG147">
    <cfRule type="expression" dxfId="1504" priority="1231">
      <formula>INDIRECT(ADDRESS(ROW(),COLUMN()))=TRUNC(INDIRECT(ADDRESS(ROW(),COLUMN())))</formula>
    </cfRule>
  </conditionalFormatting>
  <conditionalFormatting sqref="AG146">
    <cfRule type="expression" dxfId="1503" priority="1230">
      <formula>INDIRECT(ADDRESS(ROW(),COLUMN()))=TRUNC(INDIRECT(ADDRESS(ROW(),COLUMN())))</formula>
    </cfRule>
  </conditionalFormatting>
  <conditionalFormatting sqref="AH147:AM147">
    <cfRule type="expression" dxfId="1502" priority="1229">
      <formula>INDIRECT(ADDRESS(ROW(),COLUMN()))=TRUNC(INDIRECT(ADDRESS(ROW(),COLUMN())))</formula>
    </cfRule>
  </conditionalFormatting>
  <conditionalFormatting sqref="AH146:AM146">
    <cfRule type="expression" dxfId="1501" priority="1228">
      <formula>INDIRECT(ADDRESS(ROW(),COLUMN()))=TRUNC(INDIRECT(ADDRESS(ROW(),COLUMN())))</formula>
    </cfRule>
  </conditionalFormatting>
  <conditionalFormatting sqref="AN147">
    <cfRule type="expression" dxfId="1500" priority="1227">
      <formula>INDIRECT(ADDRESS(ROW(),COLUMN()))=TRUNC(INDIRECT(ADDRESS(ROW(),COLUMN())))</formula>
    </cfRule>
  </conditionalFormatting>
  <conditionalFormatting sqref="AN146">
    <cfRule type="expression" dxfId="1499" priority="1226">
      <formula>INDIRECT(ADDRESS(ROW(),COLUMN()))=TRUNC(INDIRECT(ADDRESS(ROW(),COLUMN())))</formula>
    </cfRule>
  </conditionalFormatting>
  <conditionalFormatting sqref="AO147:AT147">
    <cfRule type="expression" dxfId="1498" priority="1225">
      <formula>INDIRECT(ADDRESS(ROW(),COLUMN()))=TRUNC(INDIRECT(ADDRESS(ROW(),COLUMN())))</formula>
    </cfRule>
  </conditionalFormatting>
  <conditionalFormatting sqref="AO146:AT146">
    <cfRule type="expression" dxfId="1497" priority="1224">
      <formula>INDIRECT(ADDRESS(ROW(),COLUMN()))=TRUNC(INDIRECT(ADDRESS(ROW(),COLUMN())))</formula>
    </cfRule>
  </conditionalFormatting>
  <conditionalFormatting sqref="AU147">
    <cfRule type="expression" dxfId="1496" priority="1223">
      <formula>INDIRECT(ADDRESS(ROW(),COLUMN()))=TRUNC(INDIRECT(ADDRESS(ROW(),COLUMN())))</formula>
    </cfRule>
  </conditionalFormatting>
  <conditionalFormatting sqref="AU146">
    <cfRule type="expression" dxfId="1495" priority="1222">
      <formula>INDIRECT(ADDRESS(ROW(),COLUMN()))=TRUNC(INDIRECT(ADDRESS(ROW(),COLUMN())))</formula>
    </cfRule>
  </conditionalFormatting>
  <conditionalFormatting sqref="AV147:AW147">
    <cfRule type="expression" dxfId="1494" priority="1221">
      <formula>INDIRECT(ADDRESS(ROW(),COLUMN()))=TRUNC(INDIRECT(ADDRESS(ROW(),COLUMN())))</formula>
    </cfRule>
  </conditionalFormatting>
  <conditionalFormatting sqref="AV146:AW146">
    <cfRule type="expression" dxfId="1493" priority="1220">
      <formula>INDIRECT(ADDRESS(ROW(),COLUMN()))=TRUNC(INDIRECT(ADDRESS(ROW(),COLUMN())))</formula>
    </cfRule>
  </conditionalFormatting>
  <conditionalFormatting sqref="AX149:BA150">
    <cfRule type="expression" dxfId="1492" priority="1219">
      <formula>INDIRECT(ADDRESS(ROW(),COLUMN()))=TRUNC(INDIRECT(ADDRESS(ROW(),COLUMN())))</formula>
    </cfRule>
  </conditionalFormatting>
  <conditionalFormatting sqref="S150">
    <cfRule type="expression" dxfId="1491" priority="1218">
      <formula>INDIRECT(ADDRESS(ROW(),COLUMN()))=TRUNC(INDIRECT(ADDRESS(ROW(),COLUMN())))</formula>
    </cfRule>
  </conditionalFormatting>
  <conditionalFormatting sqref="S149">
    <cfRule type="expression" dxfId="1490" priority="1217">
      <formula>INDIRECT(ADDRESS(ROW(),COLUMN()))=TRUNC(INDIRECT(ADDRESS(ROW(),COLUMN())))</formula>
    </cfRule>
  </conditionalFormatting>
  <conditionalFormatting sqref="T150:Y150">
    <cfRule type="expression" dxfId="1489" priority="1216">
      <formula>INDIRECT(ADDRESS(ROW(),COLUMN()))=TRUNC(INDIRECT(ADDRESS(ROW(),COLUMN())))</formula>
    </cfRule>
  </conditionalFormatting>
  <conditionalFormatting sqref="T149:Y149">
    <cfRule type="expression" dxfId="1488" priority="1215">
      <formula>INDIRECT(ADDRESS(ROW(),COLUMN()))=TRUNC(INDIRECT(ADDRESS(ROW(),COLUMN())))</formula>
    </cfRule>
  </conditionalFormatting>
  <conditionalFormatting sqref="Z150">
    <cfRule type="expression" dxfId="1487" priority="1214">
      <formula>INDIRECT(ADDRESS(ROW(),COLUMN()))=TRUNC(INDIRECT(ADDRESS(ROW(),COLUMN())))</formula>
    </cfRule>
  </conditionalFormatting>
  <conditionalFormatting sqref="Z149">
    <cfRule type="expression" dxfId="1486" priority="1213">
      <formula>INDIRECT(ADDRESS(ROW(),COLUMN()))=TRUNC(INDIRECT(ADDRESS(ROW(),COLUMN())))</formula>
    </cfRule>
  </conditionalFormatting>
  <conditionalFormatting sqref="AA150:AF150">
    <cfRule type="expression" dxfId="1485" priority="1212">
      <formula>INDIRECT(ADDRESS(ROW(),COLUMN()))=TRUNC(INDIRECT(ADDRESS(ROW(),COLUMN())))</formula>
    </cfRule>
  </conditionalFormatting>
  <conditionalFormatting sqref="AA149:AF149">
    <cfRule type="expression" dxfId="1484" priority="1211">
      <formula>INDIRECT(ADDRESS(ROW(),COLUMN()))=TRUNC(INDIRECT(ADDRESS(ROW(),COLUMN())))</formula>
    </cfRule>
  </conditionalFormatting>
  <conditionalFormatting sqref="AG150">
    <cfRule type="expression" dxfId="1483" priority="1210">
      <formula>INDIRECT(ADDRESS(ROW(),COLUMN()))=TRUNC(INDIRECT(ADDRESS(ROW(),COLUMN())))</formula>
    </cfRule>
  </conditionalFormatting>
  <conditionalFormatting sqref="AG149">
    <cfRule type="expression" dxfId="1482" priority="1209">
      <formula>INDIRECT(ADDRESS(ROW(),COLUMN()))=TRUNC(INDIRECT(ADDRESS(ROW(),COLUMN())))</formula>
    </cfRule>
  </conditionalFormatting>
  <conditionalFormatting sqref="AH150:AM150">
    <cfRule type="expression" dxfId="1481" priority="1208">
      <formula>INDIRECT(ADDRESS(ROW(),COLUMN()))=TRUNC(INDIRECT(ADDRESS(ROW(),COLUMN())))</formula>
    </cfRule>
  </conditionalFormatting>
  <conditionalFormatting sqref="AH149:AM149">
    <cfRule type="expression" dxfId="1480" priority="1207">
      <formula>INDIRECT(ADDRESS(ROW(),COLUMN()))=TRUNC(INDIRECT(ADDRESS(ROW(),COLUMN())))</formula>
    </cfRule>
  </conditionalFormatting>
  <conditionalFormatting sqref="AN150">
    <cfRule type="expression" dxfId="1479" priority="1206">
      <formula>INDIRECT(ADDRESS(ROW(),COLUMN()))=TRUNC(INDIRECT(ADDRESS(ROW(),COLUMN())))</formula>
    </cfRule>
  </conditionalFormatting>
  <conditionalFormatting sqref="AN149">
    <cfRule type="expression" dxfId="1478" priority="1205">
      <formula>INDIRECT(ADDRESS(ROW(),COLUMN()))=TRUNC(INDIRECT(ADDRESS(ROW(),COLUMN())))</formula>
    </cfRule>
  </conditionalFormatting>
  <conditionalFormatting sqref="AO150:AT150">
    <cfRule type="expression" dxfId="1477" priority="1204">
      <formula>INDIRECT(ADDRESS(ROW(),COLUMN()))=TRUNC(INDIRECT(ADDRESS(ROW(),COLUMN())))</formula>
    </cfRule>
  </conditionalFormatting>
  <conditionalFormatting sqref="AO149:AT149">
    <cfRule type="expression" dxfId="1476" priority="1203">
      <formula>INDIRECT(ADDRESS(ROW(),COLUMN()))=TRUNC(INDIRECT(ADDRESS(ROW(),COLUMN())))</formula>
    </cfRule>
  </conditionalFormatting>
  <conditionalFormatting sqref="AU150">
    <cfRule type="expression" dxfId="1475" priority="1202">
      <formula>INDIRECT(ADDRESS(ROW(),COLUMN()))=TRUNC(INDIRECT(ADDRESS(ROW(),COLUMN())))</formula>
    </cfRule>
  </conditionalFormatting>
  <conditionalFormatting sqref="AU149">
    <cfRule type="expression" dxfId="1474" priority="1201">
      <formula>INDIRECT(ADDRESS(ROW(),COLUMN()))=TRUNC(INDIRECT(ADDRESS(ROW(),COLUMN())))</formula>
    </cfRule>
  </conditionalFormatting>
  <conditionalFormatting sqref="AV150:AW150">
    <cfRule type="expression" dxfId="1473" priority="1200">
      <formula>INDIRECT(ADDRESS(ROW(),COLUMN()))=TRUNC(INDIRECT(ADDRESS(ROW(),COLUMN())))</formula>
    </cfRule>
  </conditionalFormatting>
  <conditionalFormatting sqref="AV149:AW149">
    <cfRule type="expression" dxfId="1472" priority="1199">
      <formula>INDIRECT(ADDRESS(ROW(),COLUMN()))=TRUNC(INDIRECT(ADDRESS(ROW(),COLUMN())))</formula>
    </cfRule>
  </conditionalFormatting>
  <conditionalFormatting sqref="AX152:BA153">
    <cfRule type="expression" dxfId="1471" priority="1198">
      <formula>INDIRECT(ADDRESS(ROW(),COLUMN()))=TRUNC(INDIRECT(ADDRESS(ROW(),COLUMN())))</formula>
    </cfRule>
  </conditionalFormatting>
  <conditionalFormatting sqref="S153">
    <cfRule type="expression" dxfId="1470" priority="1197">
      <formula>INDIRECT(ADDRESS(ROW(),COLUMN()))=TRUNC(INDIRECT(ADDRESS(ROW(),COLUMN())))</formula>
    </cfRule>
  </conditionalFormatting>
  <conditionalFormatting sqref="S152">
    <cfRule type="expression" dxfId="1469" priority="1196">
      <formula>INDIRECT(ADDRESS(ROW(),COLUMN()))=TRUNC(INDIRECT(ADDRESS(ROW(),COLUMN())))</formula>
    </cfRule>
  </conditionalFormatting>
  <conditionalFormatting sqref="T153:Y153">
    <cfRule type="expression" dxfId="1468" priority="1195">
      <formula>INDIRECT(ADDRESS(ROW(),COLUMN()))=TRUNC(INDIRECT(ADDRESS(ROW(),COLUMN())))</formula>
    </cfRule>
  </conditionalFormatting>
  <conditionalFormatting sqref="T152:Y152">
    <cfRule type="expression" dxfId="1467" priority="1194">
      <formula>INDIRECT(ADDRESS(ROW(),COLUMN()))=TRUNC(INDIRECT(ADDRESS(ROW(),COLUMN())))</formula>
    </cfRule>
  </conditionalFormatting>
  <conditionalFormatting sqref="Z153">
    <cfRule type="expression" dxfId="1466" priority="1193">
      <formula>INDIRECT(ADDRESS(ROW(),COLUMN()))=TRUNC(INDIRECT(ADDRESS(ROW(),COLUMN())))</formula>
    </cfRule>
  </conditionalFormatting>
  <conditionalFormatting sqref="Z152">
    <cfRule type="expression" dxfId="1465" priority="1192">
      <formula>INDIRECT(ADDRESS(ROW(),COLUMN()))=TRUNC(INDIRECT(ADDRESS(ROW(),COLUMN())))</formula>
    </cfRule>
  </conditionalFormatting>
  <conditionalFormatting sqref="AA153:AF153">
    <cfRule type="expression" dxfId="1464" priority="1191">
      <formula>INDIRECT(ADDRESS(ROW(),COLUMN()))=TRUNC(INDIRECT(ADDRESS(ROW(),COLUMN())))</formula>
    </cfRule>
  </conditionalFormatting>
  <conditionalFormatting sqref="AA152:AF152">
    <cfRule type="expression" dxfId="1463" priority="1190">
      <formula>INDIRECT(ADDRESS(ROW(),COLUMN()))=TRUNC(INDIRECT(ADDRESS(ROW(),COLUMN())))</formula>
    </cfRule>
  </conditionalFormatting>
  <conditionalFormatting sqref="AG153">
    <cfRule type="expression" dxfId="1462" priority="1189">
      <formula>INDIRECT(ADDRESS(ROW(),COLUMN()))=TRUNC(INDIRECT(ADDRESS(ROW(),COLUMN())))</formula>
    </cfRule>
  </conditionalFormatting>
  <conditionalFormatting sqref="AG152">
    <cfRule type="expression" dxfId="1461" priority="1188">
      <formula>INDIRECT(ADDRESS(ROW(),COLUMN()))=TRUNC(INDIRECT(ADDRESS(ROW(),COLUMN())))</formula>
    </cfRule>
  </conditionalFormatting>
  <conditionalFormatting sqref="AH153:AM153">
    <cfRule type="expression" dxfId="1460" priority="1187">
      <formula>INDIRECT(ADDRESS(ROW(),COLUMN()))=TRUNC(INDIRECT(ADDRESS(ROW(),COLUMN())))</formula>
    </cfRule>
  </conditionalFormatting>
  <conditionalFormatting sqref="AH152:AM152">
    <cfRule type="expression" dxfId="1459" priority="1186">
      <formula>INDIRECT(ADDRESS(ROW(),COLUMN()))=TRUNC(INDIRECT(ADDRESS(ROW(),COLUMN())))</formula>
    </cfRule>
  </conditionalFormatting>
  <conditionalFormatting sqref="AN153">
    <cfRule type="expression" dxfId="1458" priority="1185">
      <formula>INDIRECT(ADDRESS(ROW(),COLUMN()))=TRUNC(INDIRECT(ADDRESS(ROW(),COLUMN())))</formula>
    </cfRule>
  </conditionalFormatting>
  <conditionalFormatting sqref="AN152">
    <cfRule type="expression" dxfId="1457" priority="1184">
      <formula>INDIRECT(ADDRESS(ROW(),COLUMN()))=TRUNC(INDIRECT(ADDRESS(ROW(),COLUMN())))</formula>
    </cfRule>
  </conditionalFormatting>
  <conditionalFormatting sqref="AO153:AT153">
    <cfRule type="expression" dxfId="1456" priority="1183">
      <formula>INDIRECT(ADDRESS(ROW(),COLUMN()))=TRUNC(INDIRECT(ADDRESS(ROW(),COLUMN())))</formula>
    </cfRule>
  </conditionalFormatting>
  <conditionalFormatting sqref="AO152:AT152">
    <cfRule type="expression" dxfId="1455" priority="1182">
      <formula>INDIRECT(ADDRESS(ROW(),COLUMN()))=TRUNC(INDIRECT(ADDRESS(ROW(),COLUMN())))</formula>
    </cfRule>
  </conditionalFormatting>
  <conditionalFormatting sqref="AU153">
    <cfRule type="expression" dxfId="1454" priority="1181">
      <formula>INDIRECT(ADDRESS(ROW(),COLUMN()))=TRUNC(INDIRECT(ADDRESS(ROW(),COLUMN())))</formula>
    </cfRule>
  </conditionalFormatting>
  <conditionalFormatting sqref="AU152">
    <cfRule type="expression" dxfId="1453" priority="1180">
      <formula>INDIRECT(ADDRESS(ROW(),COLUMN()))=TRUNC(INDIRECT(ADDRESS(ROW(),COLUMN())))</formula>
    </cfRule>
  </conditionalFormatting>
  <conditionalFormatting sqref="AV153:AW153">
    <cfRule type="expression" dxfId="1452" priority="1179">
      <formula>INDIRECT(ADDRESS(ROW(),COLUMN()))=TRUNC(INDIRECT(ADDRESS(ROW(),COLUMN())))</formula>
    </cfRule>
  </conditionalFormatting>
  <conditionalFormatting sqref="AV152:AW152">
    <cfRule type="expression" dxfId="1451" priority="1178">
      <formula>INDIRECT(ADDRESS(ROW(),COLUMN()))=TRUNC(INDIRECT(ADDRESS(ROW(),COLUMN())))</formula>
    </cfRule>
  </conditionalFormatting>
  <conditionalFormatting sqref="AX155:BA156">
    <cfRule type="expression" dxfId="1450" priority="1177">
      <formula>INDIRECT(ADDRESS(ROW(),COLUMN()))=TRUNC(INDIRECT(ADDRESS(ROW(),COLUMN())))</formula>
    </cfRule>
  </conditionalFormatting>
  <conditionalFormatting sqref="S156">
    <cfRule type="expression" dxfId="1449" priority="1176">
      <formula>INDIRECT(ADDRESS(ROW(),COLUMN()))=TRUNC(INDIRECT(ADDRESS(ROW(),COLUMN())))</formula>
    </cfRule>
  </conditionalFormatting>
  <conditionalFormatting sqref="S155">
    <cfRule type="expression" dxfId="1448" priority="1175">
      <formula>INDIRECT(ADDRESS(ROW(),COLUMN()))=TRUNC(INDIRECT(ADDRESS(ROW(),COLUMN())))</formula>
    </cfRule>
  </conditionalFormatting>
  <conditionalFormatting sqref="T156:Y156">
    <cfRule type="expression" dxfId="1447" priority="1174">
      <formula>INDIRECT(ADDRESS(ROW(),COLUMN()))=TRUNC(INDIRECT(ADDRESS(ROW(),COLUMN())))</formula>
    </cfRule>
  </conditionalFormatting>
  <conditionalFormatting sqref="T155:Y155">
    <cfRule type="expression" dxfId="1446" priority="1173">
      <formula>INDIRECT(ADDRESS(ROW(),COLUMN()))=TRUNC(INDIRECT(ADDRESS(ROW(),COLUMN())))</formula>
    </cfRule>
  </conditionalFormatting>
  <conditionalFormatting sqref="Z156">
    <cfRule type="expression" dxfId="1445" priority="1172">
      <formula>INDIRECT(ADDRESS(ROW(),COLUMN()))=TRUNC(INDIRECT(ADDRESS(ROW(),COLUMN())))</formula>
    </cfRule>
  </conditionalFormatting>
  <conditionalFormatting sqref="Z155">
    <cfRule type="expression" dxfId="1444" priority="1171">
      <formula>INDIRECT(ADDRESS(ROW(),COLUMN()))=TRUNC(INDIRECT(ADDRESS(ROW(),COLUMN())))</formula>
    </cfRule>
  </conditionalFormatting>
  <conditionalFormatting sqref="AA156:AF156">
    <cfRule type="expression" dxfId="1443" priority="1170">
      <formula>INDIRECT(ADDRESS(ROW(),COLUMN()))=TRUNC(INDIRECT(ADDRESS(ROW(),COLUMN())))</formula>
    </cfRule>
  </conditionalFormatting>
  <conditionalFormatting sqref="AA155:AF155">
    <cfRule type="expression" dxfId="1442" priority="1169">
      <formula>INDIRECT(ADDRESS(ROW(),COLUMN()))=TRUNC(INDIRECT(ADDRESS(ROW(),COLUMN())))</formula>
    </cfRule>
  </conditionalFormatting>
  <conditionalFormatting sqref="AG156">
    <cfRule type="expression" dxfId="1441" priority="1168">
      <formula>INDIRECT(ADDRESS(ROW(),COLUMN()))=TRUNC(INDIRECT(ADDRESS(ROW(),COLUMN())))</formula>
    </cfRule>
  </conditionalFormatting>
  <conditionalFormatting sqref="AG155">
    <cfRule type="expression" dxfId="1440" priority="1167">
      <formula>INDIRECT(ADDRESS(ROW(),COLUMN()))=TRUNC(INDIRECT(ADDRESS(ROW(),COLUMN())))</formula>
    </cfRule>
  </conditionalFormatting>
  <conditionalFormatting sqref="AH156:AM156">
    <cfRule type="expression" dxfId="1439" priority="1166">
      <formula>INDIRECT(ADDRESS(ROW(),COLUMN()))=TRUNC(INDIRECT(ADDRESS(ROW(),COLUMN())))</formula>
    </cfRule>
  </conditionalFormatting>
  <conditionalFormatting sqref="AH155:AM155">
    <cfRule type="expression" dxfId="1438" priority="1165">
      <formula>INDIRECT(ADDRESS(ROW(),COLUMN()))=TRUNC(INDIRECT(ADDRESS(ROW(),COLUMN())))</formula>
    </cfRule>
  </conditionalFormatting>
  <conditionalFormatting sqref="AN156">
    <cfRule type="expression" dxfId="1437" priority="1164">
      <formula>INDIRECT(ADDRESS(ROW(),COLUMN()))=TRUNC(INDIRECT(ADDRESS(ROW(),COLUMN())))</formula>
    </cfRule>
  </conditionalFormatting>
  <conditionalFormatting sqref="AN155">
    <cfRule type="expression" dxfId="1436" priority="1163">
      <formula>INDIRECT(ADDRESS(ROW(),COLUMN()))=TRUNC(INDIRECT(ADDRESS(ROW(),COLUMN())))</formula>
    </cfRule>
  </conditionalFormatting>
  <conditionalFormatting sqref="AO156:AT156">
    <cfRule type="expression" dxfId="1435" priority="1162">
      <formula>INDIRECT(ADDRESS(ROW(),COLUMN()))=TRUNC(INDIRECT(ADDRESS(ROW(),COLUMN())))</formula>
    </cfRule>
  </conditionalFormatting>
  <conditionalFormatting sqref="AO155:AT155">
    <cfRule type="expression" dxfId="1434" priority="1161">
      <formula>INDIRECT(ADDRESS(ROW(),COLUMN()))=TRUNC(INDIRECT(ADDRESS(ROW(),COLUMN())))</formula>
    </cfRule>
  </conditionalFormatting>
  <conditionalFormatting sqref="AU156">
    <cfRule type="expression" dxfId="1433" priority="1160">
      <formula>INDIRECT(ADDRESS(ROW(),COLUMN()))=TRUNC(INDIRECT(ADDRESS(ROW(),COLUMN())))</formula>
    </cfRule>
  </conditionalFormatting>
  <conditionalFormatting sqref="AU155">
    <cfRule type="expression" dxfId="1432" priority="1159">
      <formula>INDIRECT(ADDRESS(ROW(),COLUMN()))=TRUNC(INDIRECT(ADDRESS(ROW(),COLUMN())))</formula>
    </cfRule>
  </conditionalFormatting>
  <conditionalFormatting sqref="AV156:AW156">
    <cfRule type="expression" dxfId="1431" priority="1158">
      <formula>INDIRECT(ADDRESS(ROW(),COLUMN()))=TRUNC(INDIRECT(ADDRESS(ROW(),COLUMN())))</formula>
    </cfRule>
  </conditionalFormatting>
  <conditionalFormatting sqref="AV155:AW155">
    <cfRule type="expression" dxfId="1430" priority="1157">
      <formula>INDIRECT(ADDRESS(ROW(),COLUMN()))=TRUNC(INDIRECT(ADDRESS(ROW(),COLUMN())))</formula>
    </cfRule>
  </conditionalFormatting>
  <conditionalFormatting sqref="AX158:BA159">
    <cfRule type="expression" dxfId="1429" priority="1156">
      <formula>INDIRECT(ADDRESS(ROW(),COLUMN()))=TRUNC(INDIRECT(ADDRESS(ROW(),COLUMN())))</formula>
    </cfRule>
  </conditionalFormatting>
  <conditionalFormatting sqref="S159">
    <cfRule type="expression" dxfId="1428" priority="1155">
      <formula>INDIRECT(ADDRESS(ROW(),COLUMN()))=TRUNC(INDIRECT(ADDRESS(ROW(),COLUMN())))</formula>
    </cfRule>
  </conditionalFormatting>
  <conditionalFormatting sqref="S158">
    <cfRule type="expression" dxfId="1427" priority="1154">
      <formula>INDIRECT(ADDRESS(ROW(),COLUMN()))=TRUNC(INDIRECT(ADDRESS(ROW(),COLUMN())))</formula>
    </cfRule>
  </conditionalFormatting>
  <conditionalFormatting sqref="T159:Y159">
    <cfRule type="expression" dxfId="1426" priority="1153">
      <formula>INDIRECT(ADDRESS(ROW(),COLUMN()))=TRUNC(INDIRECT(ADDRESS(ROW(),COLUMN())))</formula>
    </cfRule>
  </conditionalFormatting>
  <conditionalFormatting sqref="T158:Y158">
    <cfRule type="expression" dxfId="1425" priority="1152">
      <formula>INDIRECT(ADDRESS(ROW(),COLUMN()))=TRUNC(INDIRECT(ADDRESS(ROW(),COLUMN())))</formula>
    </cfRule>
  </conditionalFormatting>
  <conditionalFormatting sqref="Z159">
    <cfRule type="expression" dxfId="1424" priority="1151">
      <formula>INDIRECT(ADDRESS(ROW(),COLUMN()))=TRUNC(INDIRECT(ADDRESS(ROW(),COLUMN())))</formula>
    </cfRule>
  </conditionalFormatting>
  <conditionalFormatting sqref="Z158">
    <cfRule type="expression" dxfId="1423" priority="1150">
      <formula>INDIRECT(ADDRESS(ROW(),COLUMN()))=TRUNC(INDIRECT(ADDRESS(ROW(),COLUMN())))</formula>
    </cfRule>
  </conditionalFormatting>
  <conditionalFormatting sqref="AA159:AF159">
    <cfRule type="expression" dxfId="1422" priority="1149">
      <formula>INDIRECT(ADDRESS(ROW(),COLUMN()))=TRUNC(INDIRECT(ADDRESS(ROW(),COLUMN())))</formula>
    </cfRule>
  </conditionalFormatting>
  <conditionalFormatting sqref="AA158:AF158">
    <cfRule type="expression" dxfId="1421" priority="1148">
      <formula>INDIRECT(ADDRESS(ROW(),COLUMN()))=TRUNC(INDIRECT(ADDRESS(ROW(),COLUMN())))</formula>
    </cfRule>
  </conditionalFormatting>
  <conditionalFormatting sqref="AG159">
    <cfRule type="expression" dxfId="1420" priority="1147">
      <formula>INDIRECT(ADDRESS(ROW(),COLUMN()))=TRUNC(INDIRECT(ADDRESS(ROW(),COLUMN())))</formula>
    </cfRule>
  </conditionalFormatting>
  <conditionalFormatting sqref="AG158">
    <cfRule type="expression" dxfId="1419" priority="1146">
      <formula>INDIRECT(ADDRESS(ROW(),COLUMN()))=TRUNC(INDIRECT(ADDRESS(ROW(),COLUMN())))</formula>
    </cfRule>
  </conditionalFormatting>
  <conditionalFormatting sqref="AH159:AM159">
    <cfRule type="expression" dxfId="1418" priority="1145">
      <formula>INDIRECT(ADDRESS(ROW(),COLUMN()))=TRUNC(INDIRECT(ADDRESS(ROW(),COLUMN())))</formula>
    </cfRule>
  </conditionalFormatting>
  <conditionalFormatting sqref="AH158:AM158">
    <cfRule type="expression" dxfId="1417" priority="1144">
      <formula>INDIRECT(ADDRESS(ROW(),COLUMN()))=TRUNC(INDIRECT(ADDRESS(ROW(),COLUMN())))</formula>
    </cfRule>
  </conditionalFormatting>
  <conditionalFormatting sqref="AN159">
    <cfRule type="expression" dxfId="1416" priority="1143">
      <formula>INDIRECT(ADDRESS(ROW(),COLUMN()))=TRUNC(INDIRECT(ADDRESS(ROW(),COLUMN())))</formula>
    </cfRule>
  </conditionalFormatting>
  <conditionalFormatting sqref="AN158">
    <cfRule type="expression" dxfId="1415" priority="1142">
      <formula>INDIRECT(ADDRESS(ROW(),COLUMN()))=TRUNC(INDIRECT(ADDRESS(ROW(),COLUMN())))</formula>
    </cfRule>
  </conditionalFormatting>
  <conditionalFormatting sqref="AO159:AT159">
    <cfRule type="expression" dxfId="1414" priority="1141">
      <formula>INDIRECT(ADDRESS(ROW(),COLUMN()))=TRUNC(INDIRECT(ADDRESS(ROW(),COLUMN())))</formula>
    </cfRule>
  </conditionalFormatting>
  <conditionalFormatting sqref="AO158:AT158">
    <cfRule type="expression" dxfId="1413" priority="1140">
      <formula>INDIRECT(ADDRESS(ROW(),COLUMN()))=TRUNC(INDIRECT(ADDRESS(ROW(),COLUMN())))</formula>
    </cfRule>
  </conditionalFormatting>
  <conditionalFormatting sqref="AU159">
    <cfRule type="expression" dxfId="1412" priority="1139">
      <formula>INDIRECT(ADDRESS(ROW(),COLUMN()))=TRUNC(INDIRECT(ADDRESS(ROW(),COLUMN())))</formula>
    </cfRule>
  </conditionalFormatting>
  <conditionalFormatting sqref="AU158">
    <cfRule type="expression" dxfId="1411" priority="1138">
      <formula>INDIRECT(ADDRESS(ROW(),COLUMN()))=TRUNC(INDIRECT(ADDRESS(ROW(),COLUMN())))</formula>
    </cfRule>
  </conditionalFormatting>
  <conditionalFormatting sqref="AV159:AW159">
    <cfRule type="expression" dxfId="1410" priority="1137">
      <formula>INDIRECT(ADDRESS(ROW(),COLUMN()))=TRUNC(INDIRECT(ADDRESS(ROW(),COLUMN())))</formula>
    </cfRule>
  </conditionalFormatting>
  <conditionalFormatting sqref="AV158:AW158">
    <cfRule type="expression" dxfId="1409" priority="1136">
      <formula>INDIRECT(ADDRESS(ROW(),COLUMN()))=TRUNC(INDIRECT(ADDRESS(ROW(),COLUMN())))</formula>
    </cfRule>
  </conditionalFormatting>
  <conditionalFormatting sqref="AX161:BA162">
    <cfRule type="expression" dxfId="1408" priority="1135">
      <formula>INDIRECT(ADDRESS(ROW(),COLUMN()))=TRUNC(INDIRECT(ADDRESS(ROW(),COLUMN())))</formula>
    </cfRule>
  </conditionalFormatting>
  <conditionalFormatting sqref="S162">
    <cfRule type="expression" dxfId="1407" priority="1134">
      <formula>INDIRECT(ADDRESS(ROW(),COLUMN()))=TRUNC(INDIRECT(ADDRESS(ROW(),COLUMN())))</formula>
    </cfRule>
  </conditionalFormatting>
  <conditionalFormatting sqref="S161">
    <cfRule type="expression" dxfId="1406" priority="1133">
      <formula>INDIRECT(ADDRESS(ROW(),COLUMN()))=TRUNC(INDIRECT(ADDRESS(ROW(),COLUMN())))</formula>
    </cfRule>
  </conditionalFormatting>
  <conditionalFormatting sqref="T162:Y162">
    <cfRule type="expression" dxfId="1405" priority="1132">
      <formula>INDIRECT(ADDRESS(ROW(),COLUMN()))=TRUNC(INDIRECT(ADDRESS(ROW(),COLUMN())))</formula>
    </cfRule>
  </conditionalFormatting>
  <conditionalFormatting sqref="T161:Y161">
    <cfRule type="expression" dxfId="1404" priority="1131">
      <formula>INDIRECT(ADDRESS(ROW(),COLUMN()))=TRUNC(INDIRECT(ADDRESS(ROW(),COLUMN())))</formula>
    </cfRule>
  </conditionalFormatting>
  <conditionalFormatting sqref="Z162">
    <cfRule type="expression" dxfId="1403" priority="1130">
      <formula>INDIRECT(ADDRESS(ROW(),COLUMN()))=TRUNC(INDIRECT(ADDRESS(ROW(),COLUMN())))</formula>
    </cfRule>
  </conditionalFormatting>
  <conditionalFormatting sqref="Z161">
    <cfRule type="expression" dxfId="1402" priority="1129">
      <formula>INDIRECT(ADDRESS(ROW(),COLUMN()))=TRUNC(INDIRECT(ADDRESS(ROW(),COLUMN())))</formula>
    </cfRule>
  </conditionalFormatting>
  <conditionalFormatting sqref="AA162:AF162">
    <cfRule type="expression" dxfId="1401" priority="1128">
      <formula>INDIRECT(ADDRESS(ROW(),COLUMN()))=TRUNC(INDIRECT(ADDRESS(ROW(),COLUMN())))</formula>
    </cfRule>
  </conditionalFormatting>
  <conditionalFormatting sqref="AA161:AF161">
    <cfRule type="expression" dxfId="1400" priority="1127">
      <formula>INDIRECT(ADDRESS(ROW(),COLUMN()))=TRUNC(INDIRECT(ADDRESS(ROW(),COLUMN())))</formula>
    </cfRule>
  </conditionalFormatting>
  <conditionalFormatting sqref="AG162">
    <cfRule type="expression" dxfId="1399" priority="1126">
      <formula>INDIRECT(ADDRESS(ROW(),COLUMN()))=TRUNC(INDIRECT(ADDRESS(ROW(),COLUMN())))</formula>
    </cfRule>
  </conditionalFormatting>
  <conditionalFormatting sqref="AG161">
    <cfRule type="expression" dxfId="1398" priority="1125">
      <formula>INDIRECT(ADDRESS(ROW(),COLUMN()))=TRUNC(INDIRECT(ADDRESS(ROW(),COLUMN())))</formula>
    </cfRule>
  </conditionalFormatting>
  <conditionalFormatting sqref="AH162:AM162">
    <cfRule type="expression" dxfId="1397" priority="1124">
      <formula>INDIRECT(ADDRESS(ROW(),COLUMN()))=TRUNC(INDIRECT(ADDRESS(ROW(),COLUMN())))</formula>
    </cfRule>
  </conditionalFormatting>
  <conditionalFormatting sqref="AH161:AM161">
    <cfRule type="expression" dxfId="1396" priority="1123">
      <formula>INDIRECT(ADDRESS(ROW(),COLUMN()))=TRUNC(INDIRECT(ADDRESS(ROW(),COLUMN())))</formula>
    </cfRule>
  </conditionalFormatting>
  <conditionalFormatting sqref="AN162">
    <cfRule type="expression" dxfId="1395" priority="1122">
      <formula>INDIRECT(ADDRESS(ROW(),COLUMN()))=TRUNC(INDIRECT(ADDRESS(ROW(),COLUMN())))</formula>
    </cfRule>
  </conditionalFormatting>
  <conditionalFormatting sqref="AN161">
    <cfRule type="expression" dxfId="1394" priority="1121">
      <formula>INDIRECT(ADDRESS(ROW(),COLUMN()))=TRUNC(INDIRECT(ADDRESS(ROW(),COLUMN())))</formula>
    </cfRule>
  </conditionalFormatting>
  <conditionalFormatting sqref="AO162:AT162">
    <cfRule type="expression" dxfId="1393" priority="1120">
      <formula>INDIRECT(ADDRESS(ROW(),COLUMN()))=TRUNC(INDIRECT(ADDRESS(ROW(),COLUMN())))</formula>
    </cfRule>
  </conditionalFormatting>
  <conditionalFormatting sqref="AO161:AT161">
    <cfRule type="expression" dxfId="1392" priority="1119">
      <formula>INDIRECT(ADDRESS(ROW(),COLUMN()))=TRUNC(INDIRECT(ADDRESS(ROW(),COLUMN())))</formula>
    </cfRule>
  </conditionalFormatting>
  <conditionalFormatting sqref="AU162">
    <cfRule type="expression" dxfId="1391" priority="1118">
      <formula>INDIRECT(ADDRESS(ROW(),COLUMN()))=TRUNC(INDIRECT(ADDRESS(ROW(),COLUMN())))</formula>
    </cfRule>
  </conditionalFormatting>
  <conditionalFormatting sqref="AU161">
    <cfRule type="expression" dxfId="1390" priority="1117">
      <formula>INDIRECT(ADDRESS(ROW(),COLUMN()))=TRUNC(INDIRECT(ADDRESS(ROW(),COLUMN())))</formula>
    </cfRule>
  </conditionalFormatting>
  <conditionalFormatting sqref="AV162:AW162">
    <cfRule type="expression" dxfId="1389" priority="1116">
      <formula>INDIRECT(ADDRESS(ROW(),COLUMN()))=TRUNC(INDIRECT(ADDRESS(ROW(),COLUMN())))</formula>
    </cfRule>
  </conditionalFormatting>
  <conditionalFormatting sqref="AV161:AW161">
    <cfRule type="expression" dxfId="1388" priority="1115">
      <formula>INDIRECT(ADDRESS(ROW(),COLUMN()))=TRUNC(INDIRECT(ADDRESS(ROW(),COLUMN())))</formula>
    </cfRule>
  </conditionalFormatting>
  <conditionalFormatting sqref="AX164:BA165">
    <cfRule type="expression" dxfId="1387" priority="1114">
      <formula>INDIRECT(ADDRESS(ROW(),COLUMN()))=TRUNC(INDIRECT(ADDRESS(ROW(),COLUMN())))</formula>
    </cfRule>
  </conditionalFormatting>
  <conditionalFormatting sqref="S165">
    <cfRule type="expression" dxfId="1386" priority="1113">
      <formula>INDIRECT(ADDRESS(ROW(),COLUMN()))=TRUNC(INDIRECT(ADDRESS(ROW(),COLUMN())))</formula>
    </cfRule>
  </conditionalFormatting>
  <conditionalFormatting sqref="S164">
    <cfRule type="expression" dxfId="1385" priority="1112">
      <formula>INDIRECT(ADDRESS(ROW(),COLUMN()))=TRUNC(INDIRECT(ADDRESS(ROW(),COLUMN())))</formula>
    </cfRule>
  </conditionalFormatting>
  <conditionalFormatting sqref="T165:Y165">
    <cfRule type="expression" dxfId="1384" priority="1111">
      <formula>INDIRECT(ADDRESS(ROW(),COLUMN()))=TRUNC(INDIRECT(ADDRESS(ROW(),COLUMN())))</formula>
    </cfRule>
  </conditionalFormatting>
  <conditionalFormatting sqref="T164:Y164">
    <cfRule type="expression" dxfId="1383" priority="1110">
      <formula>INDIRECT(ADDRESS(ROW(),COLUMN()))=TRUNC(INDIRECT(ADDRESS(ROW(),COLUMN())))</formula>
    </cfRule>
  </conditionalFormatting>
  <conditionalFormatting sqref="Z165">
    <cfRule type="expression" dxfId="1382" priority="1109">
      <formula>INDIRECT(ADDRESS(ROW(),COLUMN()))=TRUNC(INDIRECT(ADDRESS(ROW(),COLUMN())))</formula>
    </cfRule>
  </conditionalFormatting>
  <conditionalFormatting sqref="Z164">
    <cfRule type="expression" dxfId="1381" priority="1108">
      <formula>INDIRECT(ADDRESS(ROW(),COLUMN()))=TRUNC(INDIRECT(ADDRESS(ROW(),COLUMN())))</formula>
    </cfRule>
  </conditionalFormatting>
  <conditionalFormatting sqref="AA165:AF165">
    <cfRule type="expression" dxfId="1380" priority="1107">
      <formula>INDIRECT(ADDRESS(ROW(),COLUMN()))=TRUNC(INDIRECT(ADDRESS(ROW(),COLUMN())))</formula>
    </cfRule>
  </conditionalFormatting>
  <conditionalFormatting sqref="AA164:AF164">
    <cfRule type="expression" dxfId="1379" priority="1106">
      <formula>INDIRECT(ADDRESS(ROW(),COLUMN()))=TRUNC(INDIRECT(ADDRESS(ROW(),COLUMN())))</formula>
    </cfRule>
  </conditionalFormatting>
  <conditionalFormatting sqref="AG165">
    <cfRule type="expression" dxfId="1378" priority="1105">
      <formula>INDIRECT(ADDRESS(ROW(),COLUMN()))=TRUNC(INDIRECT(ADDRESS(ROW(),COLUMN())))</formula>
    </cfRule>
  </conditionalFormatting>
  <conditionalFormatting sqref="AG164">
    <cfRule type="expression" dxfId="1377" priority="1104">
      <formula>INDIRECT(ADDRESS(ROW(),COLUMN()))=TRUNC(INDIRECT(ADDRESS(ROW(),COLUMN())))</formula>
    </cfRule>
  </conditionalFormatting>
  <conditionalFormatting sqref="AH165:AM165">
    <cfRule type="expression" dxfId="1376" priority="1103">
      <formula>INDIRECT(ADDRESS(ROW(),COLUMN()))=TRUNC(INDIRECT(ADDRESS(ROW(),COLUMN())))</formula>
    </cfRule>
  </conditionalFormatting>
  <conditionalFormatting sqref="AH164:AM164">
    <cfRule type="expression" dxfId="1375" priority="1102">
      <formula>INDIRECT(ADDRESS(ROW(),COLUMN()))=TRUNC(INDIRECT(ADDRESS(ROW(),COLUMN())))</formula>
    </cfRule>
  </conditionalFormatting>
  <conditionalFormatting sqref="AN165">
    <cfRule type="expression" dxfId="1374" priority="1101">
      <formula>INDIRECT(ADDRESS(ROW(),COLUMN()))=TRUNC(INDIRECT(ADDRESS(ROW(),COLUMN())))</formula>
    </cfRule>
  </conditionalFormatting>
  <conditionalFormatting sqref="AN164">
    <cfRule type="expression" dxfId="1373" priority="1100">
      <formula>INDIRECT(ADDRESS(ROW(),COLUMN()))=TRUNC(INDIRECT(ADDRESS(ROW(),COLUMN())))</formula>
    </cfRule>
  </conditionalFormatting>
  <conditionalFormatting sqref="AO165:AT165">
    <cfRule type="expression" dxfId="1372" priority="1099">
      <formula>INDIRECT(ADDRESS(ROW(),COLUMN()))=TRUNC(INDIRECT(ADDRESS(ROW(),COLUMN())))</formula>
    </cfRule>
  </conditionalFormatting>
  <conditionalFormatting sqref="AO164:AT164">
    <cfRule type="expression" dxfId="1371" priority="1098">
      <formula>INDIRECT(ADDRESS(ROW(),COLUMN()))=TRUNC(INDIRECT(ADDRESS(ROW(),COLUMN())))</formula>
    </cfRule>
  </conditionalFormatting>
  <conditionalFormatting sqref="AU165">
    <cfRule type="expression" dxfId="1370" priority="1097">
      <formula>INDIRECT(ADDRESS(ROW(),COLUMN()))=TRUNC(INDIRECT(ADDRESS(ROW(),COLUMN())))</formula>
    </cfRule>
  </conditionalFormatting>
  <conditionalFormatting sqref="AU164">
    <cfRule type="expression" dxfId="1369" priority="1096">
      <formula>INDIRECT(ADDRESS(ROW(),COLUMN()))=TRUNC(INDIRECT(ADDRESS(ROW(),COLUMN())))</formula>
    </cfRule>
  </conditionalFormatting>
  <conditionalFormatting sqref="AV165:AW165">
    <cfRule type="expression" dxfId="1368" priority="1095">
      <formula>INDIRECT(ADDRESS(ROW(),COLUMN()))=TRUNC(INDIRECT(ADDRESS(ROW(),COLUMN())))</formula>
    </cfRule>
  </conditionalFormatting>
  <conditionalFormatting sqref="AV164:AW164">
    <cfRule type="expression" dxfId="1367" priority="1094">
      <formula>INDIRECT(ADDRESS(ROW(),COLUMN()))=TRUNC(INDIRECT(ADDRESS(ROW(),COLUMN())))</formula>
    </cfRule>
  </conditionalFormatting>
  <conditionalFormatting sqref="AX167:BA168">
    <cfRule type="expression" dxfId="1366" priority="1093">
      <formula>INDIRECT(ADDRESS(ROW(),COLUMN()))=TRUNC(INDIRECT(ADDRESS(ROW(),COLUMN())))</formula>
    </cfRule>
  </conditionalFormatting>
  <conditionalFormatting sqref="S168">
    <cfRule type="expression" dxfId="1365" priority="1092">
      <formula>INDIRECT(ADDRESS(ROW(),COLUMN()))=TRUNC(INDIRECT(ADDRESS(ROW(),COLUMN())))</formula>
    </cfRule>
  </conditionalFormatting>
  <conditionalFormatting sqref="S167">
    <cfRule type="expression" dxfId="1364" priority="1091">
      <formula>INDIRECT(ADDRESS(ROW(),COLUMN()))=TRUNC(INDIRECT(ADDRESS(ROW(),COLUMN())))</formula>
    </cfRule>
  </conditionalFormatting>
  <conditionalFormatting sqref="T168:Y168">
    <cfRule type="expression" dxfId="1363" priority="1090">
      <formula>INDIRECT(ADDRESS(ROW(),COLUMN()))=TRUNC(INDIRECT(ADDRESS(ROW(),COLUMN())))</formula>
    </cfRule>
  </conditionalFormatting>
  <conditionalFormatting sqref="T167:Y167">
    <cfRule type="expression" dxfId="1362" priority="1089">
      <formula>INDIRECT(ADDRESS(ROW(),COLUMN()))=TRUNC(INDIRECT(ADDRESS(ROW(),COLUMN())))</formula>
    </cfRule>
  </conditionalFormatting>
  <conditionalFormatting sqref="Z168">
    <cfRule type="expression" dxfId="1361" priority="1088">
      <formula>INDIRECT(ADDRESS(ROW(),COLUMN()))=TRUNC(INDIRECT(ADDRESS(ROW(),COLUMN())))</formula>
    </cfRule>
  </conditionalFormatting>
  <conditionalFormatting sqref="Z167">
    <cfRule type="expression" dxfId="1360" priority="1087">
      <formula>INDIRECT(ADDRESS(ROW(),COLUMN()))=TRUNC(INDIRECT(ADDRESS(ROW(),COLUMN())))</formula>
    </cfRule>
  </conditionalFormatting>
  <conditionalFormatting sqref="AA168:AF168">
    <cfRule type="expression" dxfId="1359" priority="1086">
      <formula>INDIRECT(ADDRESS(ROW(),COLUMN()))=TRUNC(INDIRECT(ADDRESS(ROW(),COLUMN())))</formula>
    </cfRule>
  </conditionalFormatting>
  <conditionalFormatting sqref="AA167:AF167">
    <cfRule type="expression" dxfId="1358" priority="1085">
      <formula>INDIRECT(ADDRESS(ROW(),COLUMN()))=TRUNC(INDIRECT(ADDRESS(ROW(),COLUMN())))</formula>
    </cfRule>
  </conditionalFormatting>
  <conditionalFormatting sqref="AG168">
    <cfRule type="expression" dxfId="1357" priority="1084">
      <formula>INDIRECT(ADDRESS(ROW(),COLUMN()))=TRUNC(INDIRECT(ADDRESS(ROW(),COLUMN())))</formula>
    </cfRule>
  </conditionalFormatting>
  <conditionalFormatting sqref="AG167">
    <cfRule type="expression" dxfId="1356" priority="1083">
      <formula>INDIRECT(ADDRESS(ROW(),COLUMN()))=TRUNC(INDIRECT(ADDRESS(ROW(),COLUMN())))</formula>
    </cfRule>
  </conditionalFormatting>
  <conditionalFormatting sqref="AH168:AM168">
    <cfRule type="expression" dxfId="1355" priority="1082">
      <formula>INDIRECT(ADDRESS(ROW(),COLUMN()))=TRUNC(INDIRECT(ADDRESS(ROW(),COLUMN())))</formula>
    </cfRule>
  </conditionalFormatting>
  <conditionalFormatting sqref="AH167:AM167">
    <cfRule type="expression" dxfId="1354" priority="1081">
      <formula>INDIRECT(ADDRESS(ROW(),COLUMN()))=TRUNC(INDIRECT(ADDRESS(ROW(),COLUMN())))</formula>
    </cfRule>
  </conditionalFormatting>
  <conditionalFormatting sqref="AN168">
    <cfRule type="expression" dxfId="1353" priority="1080">
      <formula>INDIRECT(ADDRESS(ROW(),COLUMN()))=TRUNC(INDIRECT(ADDRESS(ROW(),COLUMN())))</formula>
    </cfRule>
  </conditionalFormatting>
  <conditionalFormatting sqref="AN167">
    <cfRule type="expression" dxfId="1352" priority="1079">
      <formula>INDIRECT(ADDRESS(ROW(),COLUMN()))=TRUNC(INDIRECT(ADDRESS(ROW(),COLUMN())))</formula>
    </cfRule>
  </conditionalFormatting>
  <conditionalFormatting sqref="AO168:AT168">
    <cfRule type="expression" dxfId="1351" priority="1078">
      <formula>INDIRECT(ADDRESS(ROW(),COLUMN()))=TRUNC(INDIRECT(ADDRESS(ROW(),COLUMN())))</formula>
    </cfRule>
  </conditionalFormatting>
  <conditionalFormatting sqref="AO167:AT167">
    <cfRule type="expression" dxfId="1350" priority="1077">
      <formula>INDIRECT(ADDRESS(ROW(),COLUMN()))=TRUNC(INDIRECT(ADDRESS(ROW(),COLUMN())))</formula>
    </cfRule>
  </conditionalFormatting>
  <conditionalFormatting sqref="AU168">
    <cfRule type="expression" dxfId="1349" priority="1076">
      <formula>INDIRECT(ADDRESS(ROW(),COLUMN()))=TRUNC(INDIRECT(ADDRESS(ROW(),COLUMN())))</formula>
    </cfRule>
  </conditionalFormatting>
  <conditionalFormatting sqref="AU167">
    <cfRule type="expression" dxfId="1348" priority="1075">
      <formula>INDIRECT(ADDRESS(ROW(),COLUMN()))=TRUNC(INDIRECT(ADDRESS(ROW(),COLUMN())))</formula>
    </cfRule>
  </conditionalFormatting>
  <conditionalFormatting sqref="AV168:AW168">
    <cfRule type="expression" dxfId="1347" priority="1074">
      <formula>INDIRECT(ADDRESS(ROW(),COLUMN()))=TRUNC(INDIRECT(ADDRESS(ROW(),COLUMN())))</formula>
    </cfRule>
  </conditionalFormatting>
  <conditionalFormatting sqref="AV167:AW167">
    <cfRule type="expression" dxfId="1346" priority="1073">
      <formula>INDIRECT(ADDRESS(ROW(),COLUMN()))=TRUNC(INDIRECT(ADDRESS(ROW(),COLUMN())))</formula>
    </cfRule>
  </conditionalFormatting>
  <conditionalFormatting sqref="AX170:BA171">
    <cfRule type="expression" dxfId="1345" priority="1072">
      <formula>INDIRECT(ADDRESS(ROW(),COLUMN()))=TRUNC(INDIRECT(ADDRESS(ROW(),COLUMN())))</formula>
    </cfRule>
  </conditionalFormatting>
  <conditionalFormatting sqref="S171">
    <cfRule type="expression" dxfId="1344" priority="1071">
      <formula>INDIRECT(ADDRESS(ROW(),COLUMN()))=TRUNC(INDIRECT(ADDRESS(ROW(),COLUMN())))</formula>
    </cfRule>
  </conditionalFormatting>
  <conditionalFormatting sqref="S170">
    <cfRule type="expression" dxfId="1343" priority="1070">
      <formula>INDIRECT(ADDRESS(ROW(),COLUMN()))=TRUNC(INDIRECT(ADDRESS(ROW(),COLUMN())))</formula>
    </cfRule>
  </conditionalFormatting>
  <conditionalFormatting sqref="T171:Y171">
    <cfRule type="expression" dxfId="1342" priority="1069">
      <formula>INDIRECT(ADDRESS(ROW(),COLUMN()))=TRUNC(INDIRECT(ADDRESS(ROW(),COLUMN())))</formula>
    </cfRule>
  </conditionalFormatting>
  <conditionalFormatting sqref="T170:Y170">
    <cfRule type="expression" dxfId="1341" priority="1068">
      <formula>INDIRECT(ADDRESS(ROW(),COLUMN()))=TRUNC(INDIRECT(ADDRESS(ROW(),COLUMN())))</formula>
    </cfRule>
  </conditionalFormatting>
  <conditionalFormatting sqref="Z171">
    <cfRule type="expression" dxfId="1340" priority="1067">
      <formula>INDIRECT(ADDRESS(ROW(),COLUMN()))=TRUNC(INDIRECT(ADDRESS(ROW(),COLUMN())))</formula>
    </cfRule>
  </conditionalFormatting>
  <conditionalFormatting sqref="Z170">
    <cfRule type="expression" dxfId="1339" priority="1066">
      <formula>INDIRECT(ADDRESS(ROW(),COLUMN()))=TRUNC(INDIRECT(ADDRESS(ROW(),COLUMN())))</formula>
    </cfRule>
  </conditionalFormatting>
  <conditionalFormatting sqref="AA171:AF171">
    <cfRule type="expression" dxfId="1338" priority="1065">
      <formula>INDIRECT(ADDRESS(ROW(),COLUMN()))=TRUNC(INDIRECT(ADDRESS(ROW(),COLUMN())))</formula>
    </cfRule>
  </conditionalFormatting>
  <conditionalFormatting sqref="AA170:AF170">
    <cfRule type="expression" dxfId="1337" priority="1064">
      <formula>INDIRECT(ADDRESS(ROW(),COLUMN()))=TRUNC(INDIRECT(ADDRESS(ROW(),COLUMN())))</formula>
    </cfRule>
  </conditionalFormatting>
  <conditionalFormatting sqref="AG171">
    <cfRule type="expression" dxfId="1336" priority="1063">
      <formula>INDIRECT(ADDRESS(ROW(),COLUMN()))=TRUNC(INDIRECT(ADDRESS(ROW(),COLUMN())))</formula>
    </cfRule>
  </conditionalFormatting>
  <conditionalFormatting sqref="AG170">
    <cfRule type="expression" dxfId="1335" priority="1062">
      <formula>INDIRECT(ADDRESS(ROW(),COLUMN()))=TRUNC(INDIRECT(ADDRESS(ROW(),COLUMN())))</formula>
    </cfRule>
  </conditionalFormatting>
  <conditionalFormatting sqref="AH171:AM171">
    <cfRule type="expression" dxfId="1334" priority="1061">
      <formula>INDIRECT(ADDRESS(ROW(),COLUMN()))=TRUNC(INDIRECT(ADDRESS(ROW(),COLUMN())))</formula>
    </cfRule>
  </conditionalFormatting>
  <conditionalFormatting sqref="AH170:AM170">
    <cfRule type="expression" dxfId="1333" priority="1060">
      <formula>INDIRECT(ADDRESS(ROW(),COLUMN()))=TRUNC(INDIRECT(ADDRESS(ROW(),COLUMN())))</formula>
    </cfRule>
  </conditionalFormatting>
  <conditionalFormatting sqref="AN171">
    <cfRule type="expression" dxfId="1332" priority="1059">
      <formula>INDIRECT(ADDRESS(ROW(),COLUMN()))=TRUNC(INDIRECT(ADDRESS(ROW(),COLUMN())))</formula>
    </cfRule>
  </conditionalFormatting>
  <conditionalFormatting sqref="AN170">
    <cfRule type="expression" dxfId="1331" priority="1058">
      <formula>INDIRECT(ADDRESS(ROW(),COLUMN()))=TRUNC(INDIRECT(ADDRESS(ROW(),COLUMN())))</formula>
    </cfRule>
  </conditionalFormatting>
  <conditionalFormatting sqref="AO171:AT171">
    <cfRule type="expression" dxfId="1330" priority="1057">
      <formula>INDIRECT(ADDRESS(ROW(),COLUMN()))=TRUNC(INDIRECT(ADDRESS(ROW(),COLUMN())))</formula>
    </cfRule>
  </conditionalFormatting>
  <conditionalFormatting sqref="AO170:AT170">
    <cfRule type="expression" dxfId="1329" priority="1056">
      <formula>INDIRECT(ADDRESS(ROW(),COLUMN()))=TRUNC(INDIRECT(ADDRESS(ROW(),COLUMN())))</formula>
    </cfRule>
  </conditionalFormatting>
  <conditionalFormatting sqref="AU171">
    <cfRule type="expression" dxfId="1328" priority="1055">
      <formula>INDIRECT(ADDRESS(ROW(),COLUMN()))=TRUNC(INDIRECT(ADDRESS(ROW(),COLUMN())))</formula>
    </cfRule>
  </conditionalFormatting>
  <conditionalFormatting sqref="AU170">
    <cfRule type="expression" dxfId="1327" priority="1054">
      <formula>INDIRECT(ADDRESS(ROW(),COLUMN()))=TRUNC(INDIRECT(ADDRESS(ROW(),COLUMN())))</formula>
    </cfRule>
  </conditionalFormatting>
  <conditionalFormatting sqref="AV171:AW171">
    <cfRule type="expression" dxfId="1326" priority="1053">
      <formula>INDIRECT(ADDRESS(ROW(),COLUMN()))=TRUNC(INDIRECT(ADDRESS(ROW(),COLUMN())))</formula>
    </cfRule>
  </conditionalFormatting>
  <conditionalFormatting sqref="AV170:AW170">
    <cfRule type="expression" dxfId="1325" priority="1052">
      <formula>INDIRECT(ADDRESS(ROW(),COLUMN()))=TRUNC(INDIRECT(ADDRESS(ROW(),COLUMN())))</formula>
    </cfRule>
  </conditionalFormatting>
  <conditionalFormatting sqref="AX173:BA174">
    <cfRule type="expression" dxfId="1324" priority="1051">
      <formula>INDIRECT(ADDRESS(ROW(),COLUMN()))=TRUNC(INDIRECT(ADDRESS(ROW(),COLUMN())))</formula>
    </cfRule>
  </conditionalFormatting>
  <conditionalFormatting sqref="S174">
    <cfRule type="expression" dxfId="1323" priority="1050">
      <formula>INDIRECT(ADDRESS(ROW(),COLUMN()))=TRUNC(INDIRECT(ADDRESS(ROW(),COLUMN())))</formula>
    </cfRule>
  </conditionalFormatting>
  <conditionalFormatting sqref="S173">
    <cfRule type="expression" dxfId="1322" priority="1049">
      <formula>INDIRECT(ADDRESS(ROW(),COLUMN()))=TRUNC(INDIRECT(ADDRESS(ROW(),COLUMN())))</formula>
    </cfRule>
  </conditionalFormatting>
  <conditionalFormatting sqref="T174:Y174">
    <cfRule type="expression" dxfId="1321" priority="1048">
      <formula>INDIRECT(ADDRESS(ROW(),COLUMN()))=TRUNC(INDIRECT(ADDRESS(ROW(),COLUMN())))</formula>
    </cfRule>
  </conditionalFormatting>
  <conditionalFormatting sqref="T173:Y173">
    <cfRule type="expression" dxfId="1320" priority="1047">
      <formula>INDIRECT(ADDRESS(ROW(),COLUMN()))=TRUNC(INDIRECT(ADDRESS(ROW(),COLUMN())))</formula>
    </cfRule>
  </conditionalFormatting>
  <conditionalFormatting sqref="Z174">
    <cfRule type="expression" dxfId="1319" priority="1046">
      <formula>INDIRECT(ADDRESS(ROW(),COLUMN()))=TRUNC(INDIRECT(ADDRESS(ROW(),COLUMN())))</formula>
    </cfRule>
  </conditionalFormatting>
  <conditionalFormatting sqref="Z173">
    <cfRule type="expression" dxfId="1318" priority="1045">
      <formula>INDIRECT(ADDRESS(ROW(),COLUMN()))=TRUNC(INDIRECT(ADDRESS(ROW(),COLUMN())))</formula>
    </cfRule>
  </conditionalFormatting>
  <conditionalFormatting sqref="AA174:AF174">
    <cfRule type="expression" dxfId="1317" priority="1044">
      <formula>INDIRECT(ADDRESS(ROW(),COLUMN()))=TRUNC(INDIRECT(ADDRESS(ROW(),COLUMN())))</formula>
    </cfRule>
  </conditionalFormatting>
  <conditionalFormatting sqref="AA173:AF173">
    <cfRule type="expression" dxfId="1316" priority="1043">
      <formula>INDIRECT(ADDRESS(ROW(),COLUMN()))=TRUNC(INDIRECT(ADDRESS(ROW(),COLUMN())))</formula>
    </cfRule>
  </conditionalFormatting>
  <conditionalFormatting sqref="AG174">
    <cfRule type="expression" dxfId="1315" priority="1042">
      <formula>INDIRECT(ADDRESS(ROW(),COLUMN()))=TRUNC(INDIRECT(ADDRESS(ROW(),COLUMN())))</formula>
    </cfRule>
  </conditionalFormatting>
  <conditionalFormatting sqref="AG173">
    <cfRule type="expression" dxfId="1314" priority="1041">
      <formula>INDIRECT(ADDRESS(ROW(),COLUMN()))=TRUNC(INDIRECT(ADDRESS(ROW(),COLUMN())))</formula>
    </cfRule>
  </conditionalFormatting>
  <conditionalFormatting sqref="AH174:AM174">
    <cfRule type="expression" dxfId="1313" priority="1040">
      <formula>INDIRECT(ADDRESS(ROW(),COLUMN()))=TRUNC(INDIRECT(ADDRESS(ROW(),COLUMN())))</formula>
    </cfRule>
  </conditionalFormatting>
  <conditionalFormatting sqref="AH173:AM173">
    <cfRule type="expression" dxfId="1312" priority="1039">
      <formula>INDIRECT(ADDRESS(ROW(),COLUMN()))=TRUNC(INDIRECT(ADDRESS(ROW(),COLUMN())))</formula>
    </cfRule>
  </conditionalFormatting>
  <conditionalFormatting sqref="AN174">
    <cfRule type="expression" dxfId="1311" priority="1038">
      <formula>INDIRECT(ADDRESS(ROW(),COLUMN()))=TRUNC(INDIRECT(ADDRESS(ROW(),COLUMN())))</formula>
    </cfRule>
  </conditionalFormatting>
  <conditionalFormatting sqref="AN173">
    <cfRule type="expression" dxfId="1310" priority="1037">
      <formula>INDIRECT(ADDRESS(ROW(),COLUMN()))=TRUNC(INDIRECT(ADDRESS(ROW(),COLUMN())))</formula>
    </cfRule>
  </conditionalFormatting>
  <conditionalFormatting sqref="AO174:AT174">
    <cfRule type="expression" dxfId="1309" priority="1036">
      <formula>INDIRECT(ADDRESS(ROW(),COLUMN()))=TRUNC(INDIRECT(ADDRESS(ROW(),COLUMN())))</formula>
    </cfRule>
  </conditionalFormatting>
  <conditionalFormatting sqref="AO173:AT173">
    <cfRule type="expression" dxfId="1308" priority="1035">
      <formula>INDIRECT(ADDRESS(ROW(),COLUMN()))=TRUNC(INDIRECT(ADDRESS(ROW(),COLUMN())))</formula>
    </cfRule>
  </conditionalFormatting>
  <conditionalFormatting sqref="AU174">
    <cfRule type="expression" dxfId="1307" priority="1034">
      <formula>INDIRECT(ADDRESS(ROW(),COLUMN()))=TRUNC(INDIRECT(ADDRESS(ROW(),COLUMN())))</formula>
    </cfRule>
  </conditionalFormatting>
  <conditionalFormatting sqref="AU173">
    <cfRule type="expression" dxfId="1306" priority="1033">
      <formula>INDIRECT(ADDRESS(ROW(),COLUMN()))=TRUNC(INDIRECT(ADDRESS(ROW(),COLUMN())))</formula>
    </cfRule>
  </conditionalFormatting>
  <conditionalFormatting sqref="AV174:AW174">
    <cfRule type="expression" dxfId="1305" priority="1032">
      <formula>INDIRECT(ADDRESS(ROW(),COLUMN()))=TRUNC(INDIRECT(ADDRESS(ROW(),COLUMN())))</formula>
    </cfRule>
  </conditionalFormatting>
  <conditionalFormatting sqref="AV173:AW173">
    <cfRule type="expression" dxfId="1304" priority="1031">
      <formula>INDIRECT(ADDRESS(ROW(),COLUMN()))=TRUNC(INDIRECT(ADDRESS(ROW(),COLUMN())))</formula>
    </cfRule>
  </conditionalFormatting>
  <conditionalFormatting sqref="AX176:BA177">
    <cfRule type="expression" dxfId="1303" priority="1030">
      <formula>INDIRECT(ADDRESS(ROW(),COLUMN()))=TRUNC(INDIRECT(ADDRESS(ROW(),COLUMN())))</formula>
    </cfRule>
  </conditionalFormatting>
  <conditionalFormatting sqref="S177">
    <cfRule type="expression" dxfId="1302" priority="1029">
      <formula>INDIRECT(ADDRESS(ROW(),COLUMN()))=TRUNC(INDIRECT(ADDRESS(ROW(),COLUMN())))</formula>
    </cfRule>
  </conditionalFormatting>
  <conditionalFormatting sqref="S176">
    <cfRule type="expression" dxfId="1301" priority="1028">
      <formula>INDIRECT(ADDRESS(ROW(),COLUMN()))=TRUNC(INDIRECT(ADDRESS(ROW(),COLUMN())))</formula>
    </cfRule>
  </conditionalFormatting>
  <conditionalFormatting sqref="T177:Y177">
    <cfRule type="expression" dxfId="1300" priority="1027">
      <formula>INDIRECT(ADDRESS(ROW(),COLUMN()))=TRUNC(INDIRECT(ADDRESS(ROW(),COLUMN())))</formula>
    </cfRule>
  </conditionalFormatting>
  <conditionalFormatting sqref="T176:Y176">
    <cfRule type="expression" dxfId="1299" priority="1026">
      <formula>INDIRECT(ADDRESS(ROW(),COLUMN()))=TRUNC(INDIRECT(ADDRESS(ROW(),COLUMN())))</formula>
    </cfRule>
  </conditionalFormatting>
  <conditionalFormatting sqref="Z177">
    <cfRule type="expression" dxfId="1298" priority="1025">
      <formula>INDIRECT(ADDRESS(ROW(),COLUMN()))=TRUNC(INDIRECT(ADDRESS(ROW(),COLUMN())))</formula>
    </cfRule>
  </conditionalFormatting>
  <conditionalFormatting sqref="Z176">
    <cfRule type="expression" dxfId="1297" priority="1024">
      <formula>INDIRECT(ADDRESS(ROW(),COLUMN()))=TRUNC(INDIRECT(ADDRESS(ROW(),COLUMN())))</formula>
    </cfRule>
  </conditionalFormatting>
  <conditionalFormatting sqref="AA177:AF177">
    <cfRule type="expression" dxfId="1296" priority="1023">
      <formula>INDIRECT(ADDRESS(ROW(),COLUMN()))=TRUNC(INDIRECT(ADDRESS(ROW(),COLUMN())))</formula>
    </cfRule>
  </conditionalFormatting>
  <conditionalFormatting sqref="AA176:AF176">
    <cfRule type="expression" dxfId="1295" priority="1022">
      <formula>INDIRECT(ADDRESS(ROW(),COLUMN()))=TRUNC(INDIRECT(ADDRESS(ROW(),COLUMN())))</formula>
    </cfRule>
  </conditionalFormatting>
  <conditionalFormatting sqref="AG177">
    <cfRule type="expression" dxfId="1294" priority="1021">
      <formula>INDIRECT(ADDRESS(ROW(),COLUMN()))=TRUNC(INDIRECT(ADDRESS(ROW(),COLUMN())))</formula>
    </cfRule>
  </conditionalFormatting>
  <conditionalFormatting sqref="AG176">
    <cfRule type="expression" dxfId="1293" priority="1020">
      <formula>INDIRECT(ADDRESS(ROW(),COLUMN()))=TRUNC(INDIRECT(ADDRESS(ROW(),COLUMN())))</formula>
    </cfRule>
  </conditionalFormatting>
  <conditionalFormatting sqref="AH177:AM177">
    <cfRule type="expression" dxfId="1292" priority="1019">
      <formula>INDIRECT(ADDRESS(ROW(),COLUMN()))=TRUNC(INDIRECT(ADDRESS(ROW(),COLUMN())))</formula>
    </cfRule>
  </conditionalFormatting>
  <conditionalFormatting sqref="AH176:AM176">
    <cfRule type="expression" dxfId="1291" priority="1018">
      <formula>INDIRECT(ADDRESS(ROW(),COLUMN()))=TRUNC(INDIRECT(ADDRESS(ROW(),COLUMN())))</formula>
    </cfRule>
  </conditionalFormatting>
  <conditionalFormatting sqref="AN177">
    <cfRule type="expression" dxfId="1290" priority="1017">
      <formula>INDIRECT(ADDRESS(ROW(),COLUMN()))=TRUNC(INDIRECT(ADDRESS(ROW(),COLUMN())))</formula>
    </cfRule>
  </conditionalFormatting>
  <conditionalFormatting sqref="AN176">
    <cfRule type="expression" dxfId="1289" priority="1016">
      <formula>INDIRECT(ADDRESS(ROW(),COLUMN()))=TRUNC(INDIRECT(ADDRESS(ROW(),COLUMN())))</formula>
    </cfRule>
  </conditionalFormatting>
  <conditionalFormatting sqref="AO177:AT177">
    <cfRule type="expression" dxfId="1288" priority="1015">
      <formula>INDIRECT(ADDRESS(ROW(),COLUMN()))=TRUNC(INDIRECT(ADDRESS(ROW(),COLUMN())))</formula>
    </cfRule>
  </conditionalFormatting>
  <conditionalFormatting sqref="AO176:AT176">
    <cfRule type="expression" dxfId="1287" priority="1014">
      <formula>INDIRECT(ADDRESS(ROW(),COLUMN()))=TRUNC(INDIRECT(ADDRESS(ROW(),COLUMN())))</formula>
    </cfRule>
  </conditionalFormatting>
  <conditionalFormatting sqref="AU177">
    <cfRule type="expression" dxfId="1286" priority="1013">
      <formula>INDIRECT(ADDRESS(ROW(),COLUMN()))=TRUNC(INDIRECT(ADDRESS(ROW(),COLUMN())))</formula>
    </cfRule>
  </conditionalFormatting>
  <conditionalFormatting sqref="AU176">
    <cfRule type="expression" dxfId="1285" priority="1012">
      <formula>INDIRECT(ADDRESS(ROW(),COLUMN()))=TRUNC(INDIRECT(ADDRESS(ROW(),COLUMN())))</formula>
    </cfRule>
  </conditionalFormatting>
  <conditionalFormatting sqref="AV177:AW177">
    <cfRule type="expression" dxfId="1284" priority="1011">
      <formula>INDIRECT(ADDRESS(ROW(),COLUMN()))=TRUNC(INDIRECT(ADDRESS(ROW(),COLUMN())))</formula>
    </cfRule>
  </conditionalFormatting>
  <conditionalFormatting sqref="AV176:AW176">
    <cfRule type="expression" dxfId="1283" priority="1010">
      <formula>INDIRECT(ADDRESS(ROW(),COLUMN()))=TRUNC(INDIRECT(ADDRESS(ROW(),COLUMN())))</formula>
    </cfRule>
  </conditionalFormatting>
  <conditionalFormatting sqref="AX179:BA180">
    <cfRule type="expression" dxfId="1282" priority="1009">
      <formula>INDIRECT(ADDRESS(ROW(),COLUMN()))=TRUNC(INDIRECT(ADDRESS(ROW(),COLUMN())))</formula>
    </cfRule>
  </conditionalFormatting>
  <conditionalFormatting sqref="S180">
    <cfRule type="expression" dxfId="1281" priority="1008">
      <formula>INDIRECT(ADDRESS(ROW(),COLUMN()))=TRUNC(INDIRECT(ADDRESS(ROW(),COLUMN())))</formula>
    </cfRule>
  </conditionalFormatting>
  <conditionalFormatting sqref="S179">
    <cfRule type="expression" dxfId="1280" priority="1007">
      <formula>INDIRECT(ADDRESS(ROW(),COLUMN()))=TRUNC(INDIRECT(ADDRESS(ROW(),COLUMN())))</formula>
    </cfRule>
  </conditionalFormatting>
  <conditionalFormatting sqref="T180:Y180">
    <cfRule type="expression" dxfId="1279" priority="1006">
      <formula>INDIRECT(ADDRESS(ROW(),COLUMN()))=TRUNC(INDIRECT(ADDRESS(ROW(),COLUMN())))</formula>
    </cfRule>
  </conditionalFormatting>
  <conditionalFormatting sqref="T179:Y179">
    <cfRule type="expression" dxfId="1278" priority="1005">
      <formula>INDIRECT(ADDRESS(ROW(),COLUMN()))=TRUNC(INDIRECT(ADDRESS(ROW(),COLUMN())))</formula>
    </cfRule>
  </conditionalFormatting>
  <conditionalFormatting sqref="Z180">
    <cfRule type="expression" dxfId="1277" priority="1004">
      <formula>INDIRECT(ADDRESS(ROW(),COLUMN()))=TRUNC(INDIRECT(ADDRESS(ROW(),COLUMN())))</formula>
    </cfRule>
  </conditionalFormatting>
  <conditionalFormatting sqref="Z179">
    <cfRule type="expression" dxfId="1276" priority="1003">
      <formula>INDIRECT(ADDRESS(ROW(),COLUMN()))=TRUNC(INDIRECT(ADDRESS(ROW(),COLUMN())))</formula>
    </cfRule>
  </conditionalFormatting>
  <conditionalFormatting sqref="AA180:AF180">
    <cfRule type="expression" dxfId="1275" priority="1002">
      <formula>INDIRECT(ADDRESS(ROW(),COLUMN()))=TRUNC(INDIRECT(ADDRESS(ROW(),COLUMN())))</formula>
    </cfRule>
  </conditionalFormatting>
  <conditionalFormatting sqref="AA179:AF179">
    <cfRule type="expression" dxfId="1274" priority="1001">
      <formula>INDIRECT(ADDRESS(ROW(),COLUMN()))=TRUNC(INDIRECT(ADDRESS(ROW(),COLUMN())))</formula>
    </cfRule>
  </conditionalFormatting>
  <conditionalFormatting sqref="AG180">
    <cfRule type="expression" dxfId="1273" priority="1000">
      <formula>INDIRECT(ADDRESS(ROW(),COLUMN()))=TRUNC(INDIRECT(ADDRESS(ROW(),COLUMN())))</formula>
    </cfRule>
  </conditionalFormatting>
  <conditionalFormatting sqref="AG179">
    <cfRule type="expression" dxfId="1272" priority="999">
      <formula>INDIRECT(ADDRESS(ROW(),COLUMN()))=TRUNC(INDIRECT(ADDRESS(ROW(),COLUMN())))</formula>
    </cfRule>
  </conditionalFormatting>
  <conditionalFormatting sqref="AH180:AM180">
    <cfRule type="expression" dxfId="1271" priority="998">
      <formula>INDIRECT(ADDRESS(ROW(),COLUMN()))=TRUNC(INDIRECT(ADDRESS(ROW(),COLUMN())))</formula>
    </cfRule>
  </conditionalFormatting>
  <conditionalFormatting sqref="AH179:AM179">
    <cfRule type="expression" dxfId="1270" priority="997">
      <formula>INDIRECT(ADDRESS(ROW(),COLUMN()))=TRUNC(INDIRECT(ADDRESS(ROW(),COLUMN())))</formula>
    </cfRule>
  </conditionalFormatting>
  <conditionalFormatting sqref="AN180">
    <cfRule type="expression" dxfId="1269" priority="996">
      <formula>INDIRECT(ADDRESS(ROW(),COLUMN()))=TRUNC(INDIRECT(ADDRESS(ROW(),COLUMN())))</formula>
    </cfRule>
  </conditionalFormatting>
  <conditionalFormatting sqref="AN179">
    <cfRule type="expression" dxfId="1268" priority="995">
      <formula>INDIRECT(ADDRESS(ROW(),COLUMN()))=TRUNC(INDIRECT(ADDRESS(ROW(),COLUMN())))</formula>
    </cfRule>
  </conditionalFormatting>
  <conditionalFormatting sqref="AO180:AT180">
    <cfRule type="expression" dxfId="1267" priority="994">
      <formula>INDIRECT(ADDRESS(ROW(),COLUMN()))=TRUNC(INDIRECT(ADDRESS(ROW(),COLUMN())))</formula>
    </cfRule>
  </conditionalFormatting>
  <conditionalFormatting sqref="AO179:AT179">
    <cfRule type="expression" dxfId="1266" priority="993">
      <formula>INDIRECT(ADDRESS(ROW(),COLUMN()))=TRUNC(INDIRECT(ADDRESS(ROW(),COLUMN())))</formula>
    </cfRule>
  </conditionalFormatting>
  <conditionalFormatting sqref="AU180">
    <cfRule type="expression" dxfId="1265" priority="992">
      <formula>INDIRECT(ADDRESS(ROW(),COLUMN()))=TRUNC(INDIRECT(ADDRESS(ROW(),COLUMN())))</formula>
    </cfRule>
  </conditionalFormatting>
  <conditionalFormatting sqref="AU179">
    <cfRule type="expression" dxfId="1264" priority="991">
      <formula>INDIRECT(ADDRESS(ROW(),COLUMN()))=TRUNC(INDIRECT(ADDRESS(ROW(),COLUMN())))</formula>
    </cfRule>
  </conditionalFormatting>
  <conditionalFormatting sqref="AV180:AW180">
    <cfRule type="expression" dxfId="1263" priority="990">
      <formula>INDIRECT(ADDRESS(ROW(),COLUMN()))=TRUNC(INDIRECT(ADDRESS(ROW(),COLUMN())))</formula>
    </cfRule>
  </conditionalFormatting>
  <conditionalFormatting sqref="AV179:AW179">
    <cfRule type="expression" dxfId="1262" priority="989">
      <formula>INDIRECT(ADDRESS(ROW(),COLUMN()))=TRUNC(INDIRECT(ADDRESS(ROW(),COLUMN())))</formula>
    </cfRule>
  </conditionalFormatting>
  <conditionalFormatting sqref="AX182:BA183">
    <cfRule type="expression" dxfId="1261" priority="988">
      <formula>INDIRECT(ADDRESS(ROW(),COLUMN()))=TRUNC(INDIRECT(ADDRESS(ROW(),COLUMN())))</formula>
    </cfRule>
  </conditionalFormatting>
  <conditionalFormatting sqref="S183">
    <cfRule type="expression" dxfId="1260" priority="987">
      <formula>INDIRECT(ADDRESS(ROW(),COLUMN()))=TRUNC(INDIRECT(ADDRESS(ROW(),COLUMN())))</formula>
    </cfRule>
  </conditionalFormatting>
  <conditionalFormatting sqref="S182">
    <cfRule type="expression" dxfId="1259" priority="986">
      <formula>INDIRECT(ADDRESS(ROW(),COLUMN()))=TRUNC(INDIRECT(ADDRESS(ROW(),COLUMN())))</formula>
    </cfRule>
  </conditionalFormatting>
  <conditionalFormatting sqref="T183:Y183">
    <cfRule type="expression" dxfId="1258" priority="985">
      <formula>INDIRECT(ADDRESS(ROW(),COLUMN()))=TRUNC(INDIRECT(ADDRESS(ROW(),COLUMN())))</formula>
    </cfRule>
  </conditionalFormatting>
  <conditionalFormatting sqref="T182:Y182">
    <cfRule type="expression" dxfId="1257" priority="984">
      <formula>INDIRECT(ADDRESS(ROW(),COLUMN()))=TRUNC(INDIRECT(ADDRESS(ROW(),COLUMN())))</formula>
    </cfRule>
  </conditionalFormatting>
  <conditionalFormatting sqref="Z183">
    <cfRule type="expression" dxfId="1256" priority="983">
      <formula>INDIRECT(ADDRESS(ROW(),COLUMN()))=TRUNC(INDIRECT(ADDRESS(ROW(),COLUMN())))</formula>
    </cfRule>
  </conditionalFormatting>
  <conditionalFormatting sqref="Z182">
    <cfRule type="expression" dxfId="1255" priority="982">
      <formula>INDIRECT(ADDRESS(ROW(),COLUMN()))=TRUNC(INDIRECT(ADDRESS(ROW(),COLUMN())))</formula>
    </cfRule>
  </conditionalFormatting>
  <conditionalFormatting sqref="AA183:AF183">
    <cfRule type="expression" dxfId="1254" priority="981">
      <formula>INDIRECT(ADDRESS(ROW(),COLUMN()))=TRUNC(INDIRECT(ADDRESS(ROW(),COLUMN())))</formula>
    </cfRule>
  </conditionalFormatting>
  <conditionalFormatting sqref="AA182:AF182">
    <cfRule type="expression" dxfId="1253" priority="980">
      <formula>INDIRECT(ADDRESS(ROW(),COLUMN()))=TRUNC(INDIRECT(ADDRESS(ROW(),COLUMN())))</formula>
    </cfRule>
  </conditionalFormatting>
  <conditionalFormatting sqref="AG183">
    <cfRule type="expression" dxfId="1252" priority="979">
      <formula>INDIRECT(ADDRESS(ROW(),COLUMN()))=TRUNC(INDIRECT(ADDRESS(ROW(),COLUMN())))</formula>
    </cfRule>
  </conditionalFormatting>
  <conditionalFormatting sqref="AG182">
    <cfRule type="expression" dxfId="1251" priority="978">
      <formula>INDIRECT(ADDRESS(ROW(),COLUMN()))=TRUNC(INDIRECT(ADDRESS(ROW(),COLUMN())))</formula>
    </cfRule>
  </conditionalFormatting>
  <conditionalFormatting sqref="AH183:AM183">
    <cfRule type="expression" dxfId="1250" priority="977">
      <formula>INDIRECT(ADDRESS(ROW(),COLUMN()))=TRUNC(INDIRECT(ADDRESS(ROW(),COLUMN())))</formula>
    </cfRule>
  </conditionalFormatting>
  <conditionalFormatting sqref="AH182:AM182">
    <cfRule type="expression" dxfId="1249" priority="976">
      <formula>INDIRECT(ADDRESS(ROW(),COLUMN()))=TRUNC(INDIRECT(ADDRESS(ROW(),COLUMN())))</formula>
    </cfRule>
  </conditionalFormatting>
  <conditionalFormatting sqref="AN183">
    <cfRule type="expression" dxfId="1248" priority="975">
      <formula>INDIRECT(ADDRESS(ROW(),COLUMN()))=TRUNC(INDIRECT(ADDRESS(ROW(),COLUMN())))</formula>
    </cfRule>
  </conditionalFormatting>
  <conditionalFormatting sqref="AN182">
    <cfRule type="expression" dxfId="1247" priority="974">
      <formula>INDIRECT(ADDRESS(ROW(),COLUMN()))=TRUNC(INDIRECT(ADDRESS(ROW(),COLUMN())))</formula>
    </cfRule>
  </conditionalFormatting>
  <conditionalFormatting sqref="AO183:AT183">
    <cfRule type="expression" dxfId="1246" priority="973">
      <formula>INDIRECT(ADDRESS(ROW(),COLUMN()))=TRUNC(INDIRECT(ADDRESS(ROW(),COLUMN())))</formula>
    </cfRule>
  </conditionalFormatting>
  <conditionalFormatting sqref="AO182:AT182">
    <cfRule type="expression" dxfId="1245" priority="972">
      <formula>INDIRECT(ADDRESS(ROW(),COLUMN()))=TRUNC(INDIRECT(ADDRESS(ROW(),COLUMN())))</formula>
    </cfRule>
  </conditionalFormatting>
  <conditionalFormatting sqref="AU183">
    <cfRule type="expression" dxfId="1244" priority="971">
      <formula>INDIRECT(ADDRESS(ROW(),COLUMN()))=TRUNC(INDIRECT(ADDRESS(ROW(),COLUMN())))</formula>
    </cfRule>
  </conditionalFormatting>
  <conditionalFormatting sqref="AU182">
    <cfRule type="expression" dxfId="1243" priority="970">
      <formula>INDIRECT(ADDRESS(ROW(),COLUMN()))=TRUNC(INDIRECT(ADDRESS(ROW(),COLUMN())))</formula>
    </cfRule>
  </conditionalFormatting>
  <conditionalFormatting sqref="AV183:AW183">
    <cfRule type="expression" dxfId="1242" priority="969">
      <formula>INDIRECT(ADDRESS(ROW(),COLUMN()))=TRUNC(INDIRECT(ADDRESS(ROW(),COLUMN())))</formula>
    </cfRule>
  </conditionalFormatting>
  <conditionalFormatting sqref="AV182:AW182">
    <cfRule type="expression" dxfId="1241" priority="968">
      <formula>INDIRECT(ADDRESS(ROW(),COLUMN()))=TRUNC(INDIRECT(ADDRESS(ROW(),COLUMN())))</formula>
    </cfRule>
  </conditionalFormatting>
  <conditionalFormatting sqref="AX185:BA186">
    <cfRule type="expression" dxfId="1240" priority="967">
      <formula>INDIRECT(ADDRESS(ROW(),COLUMN()))=TRUNC(INDIRECT(ADDRESS(ROW(),COLUMN())))</formula>
    </cfRule>
  </conditionalFormatting>
  <conditionalFormatting sqref="S186">
    <cfRule type="expression" dxfId="1239" priority="966">
      <formula>INDIRECT(ADDRESS(ROW(),COLUMN()))=TRUNC(INDIRECT(ADDRESS(ROW(),COLUMN())))</formula>
    </cfRule>
  </conditionalFormatting>
  <conditionalFormatting sqref="S185">
    <cfRule type="expression" dxfId="1238" priority="965">
      <formula>INDIRECT(ADDRESS(ROW(),COLUMN()))=TRUNC(INDIRECT(ADDRESS(ROW(),COLUMN())))</formula>
    </cfRule>
  </conditionalFormatting>
  <conditionalFormatting sqref="T186:Y186">
    <cfRule type="expression" dxfId="1237" priority="964">
      <formula>INDIRECT(ADDRESS(ROW(),COLUMN()))=TRUNC(INDIRECT(ADDRESS(ROW(),COLUMN())))</formula>
    </cfRule>
  </conditionalFormatting>
  <conditionalFormatting sqref="T185:Y185">
    <cfRule type="expression" dxfId="1236" priority="963">
      <formula>INDIRECT(ADDRESS(ROW(),COLUMN()))=TRUNC(INDIRECT(ADDRESS(ROW(),COLUMN())))</formula>
    </cfRule>
  </conditionalFormatting>
  <conditionalFormatting sqref="Z186">
    <cfRule type="expression" dxfId="1235" priority="962">
      <formula>INDIRECT(ADDRESS(ROW(),COLUMN()))=TRUNC(INDIRECT(ADDRESS(ROW(),COLUMN())))</formula>
    </cfRule>
  </conditionalFormatting>
  <conditionalFormatting sqref="Z185">
    <cfRule type="expression" dxfId="1234" priority="961">
      <formula>INDIRECT(ADDRESS(ROW(),COLUMN()))=TRUNC(INDIRECT(ADDRESS(ROW(),COLUMN())))</formula>
    </cfRule>
  </conditionalFormatting>
  <conditionalFormatting sqref="AA186:AF186">
    <cfRule type="expression" dxfId="1233" priority="960">
      <formula>INDIRECT(ADDRESS(ROW(),COLUMN()))=TRUNC(INDIRECT(ADDRESS(ROW(),COLUMN())))</formula>
    </cfRule>
  </conditionalFormatting>
  <conditionalFormatting sqref="AA185:AF185">
    <cfRule type="expression" dxfId="1232" priority="959">
      <formula>INDIRECT(ADDRESS(ROW(),COLUMN()))=TRUNC(INDIRECT(ADDRESS(ROW(),COLUMN())))</formula>
    </cfRule>
  </conditionalFormatting>
  <conditionalFormatting sqref="AG186">
    <cfRule type="expression" dxfId="1231" priority="958">
      <formula>INDIRECT(ADDRESS(ROW(),COLUMN()))=TRUNC(INDIRECT(ADDRESS(ROW(),COLUMN())))</formula>
    </cfRule>
  </conditionalFormatting>
  <conditionalFormatting sqref="AG185">
    <cfRule type="expression" dxfId="1230" priority="957">
      <formula>INDIRECT(ADDRESS(ROW(),COLUMN()))=TRUNC(INDIRECT(ADDRESS(ROW(),COLUMN())))</formula>
    </cfRule>
  </conditionalFormatting>
  <conditionalFormatting sqref="AH186:AM186">
    <cfRule type="expression" dxfId="1229" priority="956">
      <formula>INDIRECT(ADDRESS(ROW(),COLUMN()))=TRUNC(INDIRECT(ADDRESS(ROW(),COLUMN())))</formula>
    </cfRule>
  </conditionalFormatting>
  <conditionalFormatting sqref="AH185:AM185">
    <cfRule type="expression" dxfId="1228" priority="955">
      <formula>INDIRECT(ADDRESS(ROW(),COLUMN()))=TRUNC(INDIRECT(ADDRESS(ROW(),COLUMN())))</formula>
    </cfRule>
  </conditionalFormatting>
  <conditionalFormatting sqref="AN186">
    <cfRule type="expression" dxfId="1227" priority="954">
      <formula>INDIRECT(ADDRESS(ROW(),COLUMN()))=TRUNC(INDIRECT(ADDRESS(ROW(),COLUMN())))</formula>
    </cfRule>
  </conditionalFormatting>
  <conditionalFormatting sqref="AN185">
    <cfRule type="expression" dxfId="1226" priority="953">
      <formula>INDIRECT(ADDRESS(ROW(),COLUMN()))=TRUNC(INDIRECT(ADDRESS(ROW(),COLUMN())))</formula>
    </cfRule>
  </conditionalFormatting>
  <conditionalFormatting sqref="AO186:AT186">
    <cfRule type="expression" dxfId="1225" priority="952">
      <formula>INDIRECT(ADDRESS(ROW(),COLUMN()))=TRUNC(INDIRECT(ADDRESS(ROW(),COLUMN())))</formula>
    </cfRule>
  </conditionalFormatting>
  <conditionalFormatting sqref="AO185:AT185">
    <cfRule type="expression" dxfId="1224" priority="951">
      <formula>INDIRECT(ADDRESS(ROW(),COLUMN()))=TRUNC(INDIRECT(ADDRESS(ROW(),COLUMN())))</formula>
    </cfRule>
  </conditionalFormatting>
  <conditionalFormatting sqref="AU186">
    <cfRule type="expression" dxfId="1223" priority="950">
      <formula>INDIRECT(ADDRESS(ROW(),COLUMN()))=TRUNC(INDIRECT(ADDRESS(ROW(),COLUMN())))</formula>
    </cfRule>
  </conditionalFormatting>
  <conditionalFormatting sqref="AU185">
    <cfRule type="expression" dxfId="1222" priority="949">
      <formula>INDIRECT(ADDRESS(ROW(),COLUMN()))=TRUNC(INDIRECT(ADDRESS(ROW(),COLUMN())))</formula>
    </cfRule>
  </conditionalFormatting>
  <conditionalFormatting sqref="AV186:AW186">
    <cfRule type="expression" dxfId="1221" priority="948">
      <formula>INDIRECT(ADDRESS(ROW(),COLUMN()))=TRUNC(INDIRECT(ADDRESS(ROW(),COLUMN())))</formula>
    </cfRule>
  </conditionalFormatting>
  <conditionalFormatting sqref="AV185:AW185">
    <cfRule type="expression" dxfId="1220" priority="947">
      <formula>INDIRECT(ADDRESS(ROW(),COLUMN()))=TRUNC(INDIRECT(ADDRESS(ROW(),COLUMN())))</formula>
    </cfRule>
  </conditionalFormatting>
  <conditionalFormatting sqref="AX188:BA189">
    <cfRule type="expression" dxfId="1219" priority="946">
      <formula>INDIRECT(ADDRESS(ROW(),COLUMN()))=TRUNC(INDIRECT(ADDRESS(ROW(),COLUMN())))</formula>
    </cfRule>
  </conditionalFormatting>
  <conditionalFormatting sqref="S189">
    <cfRule type="expression" dxfId="1218" priority="945">
      <formula>INDIRECT(ADDRESS(ROW(),COLUMN()))=TRUNC(INDIRECT(ADDRESS(ROW(),COLUMN())))</formula>
    </cfRule>
  </conditionalFormatting>
  <conditionalFormatting sqref="S188">
    <cfRule type="expression" dxfId="1217" priority="944">
      <formula>INDIRECT(ADDRESS(ROW(),COLUMN()))=TRUNC(INDIRECT(ADDRESS(ROW(),COLUMN())))</formula>
    </cfRule>
  </conditionalFormatting>
  <conditionalFormatting sqref="T189:Y189">
    <cfRule type="expression" dxfId="1216" priority="943">
      <formula>INDIRECT(ADDRESS(ROW(),COLUMN()))=TRUNC(INDIRECT(ADDRESS(ROW(),COLUMN())))</formula>
    </cfRule>
  </conditionalFormatting>
  <conditionalFormatting sqref="T188:Y188">
    <cfRule type="expression" dxfId="1215" priority="942">
      <formula>INDIRECT(ADDRESS(ROW(),COLUMN()))=TRUNC(INDIRECT(ADDRESS(ROW(),COLUMN())))</formula>
    </cfRule>
  </conditionalFormatting>
  <conditionalFormatting sqref="Z189">
    <cfRule type="expression" dxfId="1214" priority="941">
      <formula>INDIRECT(ADDRESS(ROW(),COLUMN()))=TRUNC(INDIRECT(ADDRESS(ROW(),COLUMN())))</formula>
    </cfRule>
  </conditionalFormatting>
  <conditionalFormatting sqref="Z188">
    <cfRule type="expression" dxfId="1213" priority="940">
      <formula>INDIRECT(ADDRESS(ROW(),COLUMN()))=TRUNC(INDIRECT(ADDRESS(ROW(),COLUMN())))</formula>
    </cfRule>
  </conditionalFormatting>
  <conditionalFormatting sqref="AA189:AF189">
    <cfRule type="expression" dxfId="1212" priority="939">
      <formula>INDIRECT(ADDRESS(ROW(),COLUMN()))=TRUNC(INDIRECT(ADDRESS(ROW(),COLUMN())))</formula>
    </cfRule>
  </conditionalFormatting>
  <conditionalFormatting sqref="AA188:AF188">
    <cfRule type="expression" dxfId="1211" priority="938">
      <formula>INDIRECT(ADDRESS(ROW(),COLUMN()))=TRUNC(INDIRECT(ADDRESS(ROW(),COLUMN())))</formula>
    </cfRule>
  </conditionalFormatting>
  <conditionalFormatting sqref="AG189">
    <cfRule type="expression" dxfId="1210" priority="937">
      <formula>INDIRECT(ADDRESS(ROW(),COLUMN()))=TRUNC(INDIRECT(ADDRESS(ROW(),COLUMN())))</formula>
    </cfRule>
  </conditionalFormatting>
  <conditionalFormatting sqref="AG188">
    <cfRule type="expression" dxfId="1209" priority="936">
      <formula>INDIRECT(ADDRESS(ROW(),COLUMN()))=TRUNC(INDIRECT(ADDRESS(ROW(),COLUMN())))</formula>
    </cfRule>
  </conditionalFormatting>
  <conditionalFormatting sqref="AH189:AM189">
    <cfRule type="expression" dxfId="1208" priority="935">
      <formula>INDIRECT(ADDRESS(ROW(),COLUMN()))=TRUNC(INDIRECT(ADDRESS(ROW(),COLUMN())))</formula>
    </cfRule>
  </conditionalFormatting>
  <conditionalFormatting sqref="AH188:AM188">
    <cfRule type="expression" dxfId="1207" priority="934">
      <formula>INDIRECT(ADDRESS(ROW(),COLUMN()))=TRUNC(INDIRECT(ADDRESS(ROW(),COLUMN())))</formula>
    </cfRule>
  </conditionalFormatting>
  <conditionalFormatting sqref="AN189">
    <cfRule type="expression" dxfId="1206" priority="933">
      <formula>INDIRECT(ADDRESS(ROW(),COLUMN()))=TRUNC(INDIRECT(ADDRESS(ROW(),COLUMN())))</formula>
    </cfRule>
  </conditionalFormatting>
  <conditionalFormatting sqref="AN188">
    <cfRule type="expression" dxfId="1205" priority="932">
      <formula>INDIRECT(ADDRESS(ROW(),COLUMN()))=TRUNC(INDIRECT(ADDRESS(ROW(),COLUMN())))</formula>
    </cfRule>
  </conditionalFormatting>
  <conditionalFormatting sqref="AO189:AT189">
    <cfRule type="expression" dxfId="1204" priority="931">
      <formula>INDIRECT(ADDRESS(ROW(),COLUMN()))=TRUNC(INDIRECT(ADDRESS(ROW(),COLUMN())))</formula>
    </cfRule>
  </conditionalFormatting>
  <conditionalFormatting sqref="AO188:AT188">
    <cfRule type="expression" dxfId="1203" priority="930">
      <formula>INDIRECT(ADDRESS(ROW(),COLUMN()))=TRUNC(INDIRECT(ADDRESS(ROW(),COLUMN())))</formula>
    </cfRule>
  </conditionalFormatting>
  <conditionalFormatting sqref="AU189">
    <cfRule type="expression" dxfId="1202" priority="929">
      <formula>INDIRECT(ADDRESS(ROW(),COLUMN()))=TRUNC(INDIRECT(ADDRESS(ROW(),COLUMN())))</formula>
    </cfRule>
  </conditionalFormatting>
  <conditionalFormatting sqref="AU188">
    <cfRule type="expression" dxfId="1201" priority="928">
      <formula>INDIRECT(ADDRESS(ROW(),COLUMN()))=TRUNC(INDIRECT(ADDRESS(ROW(),COLUMN())))</formula>
    </cfRule>
  </conditionalFormatting>
  <conditionalFormatting sqref="AV189:AW189">
    <cfRule type="expression" dxfId="1200" priority="927">
      <formula>INDIRECT(ADDRESS(ROW(),COLUMN()))=TRUNC(INDIRECT(ADDRESS(ROW(),COLUMN())))</formula>
    </cfRule>
  </conditionalFormatting>
  <conditionalFormatting sqref="AV188:AW188">
    <cfRule type="expression" dxfId="1199" priority="926">
      <formula>INDIRECT(ADDRESS(ROW(),COLUMN()))=TRUNC(INDIRECT(ADDRESS(ROW(),COLUMN())))</formula>
    </cfRule>
  </conditionalFormatting>
  <conditionalFormatting sqref="AX191:BA192">
    <cfRule type="expression" dxfId="1198" priority="925">
      <formula>INDIRECT(ADDRESS(ROW(),COLUMN()))=TRUNC(INDIRECT(ADDRESS(ROW(),COLUMN())))</formula>
    </cfRule>
  </conditionalFormatting>
  <conditionalFormatting sqref="S192">
    <cfRule type="expression" dxfId="1197" priority="924">
      <formula>INDIRECT(ADDRESS(ROW(),COLUMN()))=TRUNC(INDIRECT(ADDRESS(ROW(),COLUMN())))</formula>
    </cfRule>
  </conditionalFormatting>
  <conditionalFormatting sqref="S191">
    <cfRule type="expression" dxfId="1196" priority="923">
      <formula>INDIRECT(ADDRESS(ROW(),COLUMN()))=TRUNC(INDIRECT(ADDRESS(ROW(),COLUMN())))</formula>
    </cfRule>
  </conditionalFormatting>
  <conditionalFormatting sqref="T192:Y192">
    <cfRule type="expression" dxfId="1195" priority="922">
      <formula>INDIRECT(ADDRESS(ROW(),COLUMN()))=TRUNC(INDIRECT(ADDRESS(ROW(),COLUMN())))</formula>
    </cfRule>
  </conditionalFormatting>
  <conditionalFormatting sqref="T191:Y191">
    <cfRule type="expression" dxfId="1194" priority="921">
      <formula>INDIRECT(ADDRESS(ROW(),COLUMN()))=TRUNC(INDIRECT(ADDRESS(ROW(),COLUMN())))</formula>
    </cfRule>
  </conditionalFormatting>
  <conditionalFormatting sqref="Z192">
    <cfRule type="expression" dxfId="1193" priority="920">
      <formula>INDIRECT(ADDRESS(ROW(),COLUMN()))=TRUNC(INDIRECT(ADDRESS(ROW(),COLUMN())))</formula>
    </cfRule>
  </conditionalFormatting>
  <conditionalFormatting sqref="Z191">
    <cfRule type="expression" dxfId="1192" priority="919">
      <formula>INDIRECT(ADDRESS(ROW(),COLUMN()))=TRUNC(INDIRECT(ADDRESS(ROW(),COLUMN())))</formula>
    </cfRule>
  </conditionalFormatting>
  <conditionalFormatting sqref="AA192:AF192">
    <cfRule type="expression" dxfId="1191" priority="918">
      <formula>INDIRECT(ADDRESS(ROW(),COLUMN()))=TRUNC(INDIRECT(ADDRESS(ROW(),COLUMN())))</formula>
    </cfRule>
  </conditionalFormatting>
  <conditionalFormatting sqref="AA191:AF191">
    <cfRule type="expression" dxfId="1190" priority="917">
      <formula>INDIRECT(ADDRESS(ROW(),COLUMN()))=TRUNC(INDIRECT(ADDRESS(ROW(),COLUMN())))</formula>
    </cfRule>
  </conditionalFormatting>
  <conditionalFormatting sqref="AG192">
    <cfRule type="expression" dxfId="1189" priority="916">
      <formula>INDIRECT(ADDRESS(ROW(),COLUMN()))=TRUNC(INDIRECT(ADDRESS(ROW(),COLUMN())))</formula>
    </cfRule>
  </conditionalFormatting>
  <conditionalFormatting sqref="AG191">
    <cfRule type="expression" dxfId="1188" priority="915">
      <formula>INDIRECT(ADDRESS(ROW(),COLUMN()))=TRUNC(INDIRECT(ADDRESS(ROW(),COLUMN())))</formula>
    </cfRule>
  </conditionalFormatting>
  <conditionalFormatting sqref="AH192:AM192">
    <cfRule type="expression" dxfId="1187" priority="914">
      <formula>INDIRECT(ADDRESS(ROW(),COLUMN()))=TRUNC(INDIRECT(ADDRESS(ROW(),COLUMN())))</formula>
    </cfRule>
  </conditionalFormatting>
  <conditionalFormatting sqref="AH191:AM191">
    <cfRule type="expression" dxfId="1186" priority="913">
      <formula>INDIRECT(ADDRESS(ROW(),COLUMN()))=TRUNC(INDIRECT(ADDRESS(ROW(),COLUMN())))</formula>
    </cfRule>
  </conditionalFormatting>
  <conditionalFormatting sqref="AN192">
    <cfRule type="expression" dxfId="1185" priority="912">
      <formula>INDIRECT(ADDRESS(ROW(),COLUMN()))=TRUNC(INDIRECT(ADDRESS(ROW(),COLUMN())))</formula>
    </cfRule>
  </conditionalFormatting>
  <conditionalFormatting sqref="AN191">
    <cfRule type="expression" dxfId="1184" priority="911">
      <formula>INDIRECT(ADDRESS(ROW(),COLUMN()))=TRUNC(INDIRECT(ADDRESS(ROW(),COLUMN())))</formula>
    </cfRule>
  </conditionalFormatting>
  <conditionalFormatting sqref="AO192:AT192">
    <cfRule type="expression" dxfId="1183" priority="910">
      <formula>INDIRECT(ADDRESS(ROW(),COLUMN()))=TRUNC(INDIRECT(ADDRESS(ROW(),COLUMN())))</formula>
    </cfRule>
  </conditionalFormatting>
  <conditionalFormatting sqref="AO191:AT191">
    <cfRule type="expression" dxfId="1182" priority="909">
      <formula>INDIRECT(ADDRESS(ROW(),COLUMN()))=TRUNC(INDIRECT(ADDRESS(ROW(),COLUMN())))</formula>
    </cfRule>
  </conditionalFormatting>
  <conditionalFormatting sqref="AU192">
    <cfRule type="expression" dxfId="1181" priority="908">
      <formula>INDIRECT(ADDRESS(ROW(),COLUMN()))=TRUNC(INDIRECT(ADDRESS(ROW(),COLUMN())))</formula>
    </cfRule>
  </conditionalFormatting>
  <conditionalFormatting sqref="AU191">
    <cfRule type="expression" dxfId="1180" priority="907">
      <formula>INDIRECT(ADDRESS(ROW(),COLUMN()))=TRUNC(INDIRECT(ADDRESS(ROW(),COLUMN())))</formula>
    </cfRule>
  </conditionalFormatting>
  <conditionalFormatting sqref="AV192:AW192">
    <cfRule type="expression" dxfId="1179" priority="906">
      <formula>INDIRECT(ADDRESS(ROW(),COLUMN()))=TRUNC(INDIRECT(ADDRESS(ROW(),COLUMN())))</formula>
    </cfRule>
  </conditionalFormatting>
  <conditionalFormatting sqref="AV191:AW191">
    <cfRule type="expression" dxfId="1178" priority="905">
      <formula>INDIRECT(ADDRESS(ROW(),COLUMN()))=TRUNC(INDIRECT(ADDRESS(ROW(),COLUMN())))</formula>
    </cfRule>
  </conditionalFormatting>
  <conditionalFormatting sqref="AX194:BA195">
    <cfRule type="expression" dxfId="1177" priority="904">
      <formula>INDIRECT(ADDRESS(ROW(),COLUMN()))=TRUNC(INDIRECT(ADDRESS(ROW(),COLUMN())))</formula>
    </cfRule>
  </conditionalFormatting>
  <conditionalFormatting sqref="S195">
    <cfRule type="expression" dxfId="1176" priority="903">
      <formula>INDIRECT(ADDRESS(ROW(),COLUMN()))=TRUNC(INDIRECT(ADDRESS(ROW(),COLUMN())))</formula>
    </cfRule>
  </conditionalFormatting>
  <conditionalFormatting sqref="S194">
    <cfRule type="expression" dxfId="1175" priority="902">
      <formula>INDIRECT(ADDRESS(ROW(),COLUMN()))=TRUNC(INDIRECT(ADDRESS(ROW(),COLUMN())))</formula>
    </cfRule>
  </conditionalFormatting>
  <conditionalFormatting sqref="T195:Y195">
    <cfRule type="expression" dxfId="1174" priority="901">
      <formula>INDIRECT(ADDRESS(ROW(),COLUMN()))=TRUNC(INDIRECT(ADDRESS(ROW(),COLUMN())))</formula>
    </cfRule>
  </conditionalFormatting>
  <conditionalFormatting sqref="T194:Y194">
    <cfRule type="expression" dxfId="1173" priority="900">
      <formula>INDIRECT(ADDRESS(ROW(),COLUMN()))=TRUNC(INDIRECT(ADDRESS(ROW(),COLUMN())))</formula>
    </cfRule>
  </conditionalFormatting>
  <conditionalFormatting sqref="Z195">
    <cfRule type="expression" dxfId="1172" priority="899">
      <formula>INDIRECT(ADDRESS(ROW(),COLUMN()))=TRUNC(INDIRECT(ADDRESS(ROW(),COLUMN())))</formula>
    </cfRule>
  </conditionalFormatting>
  <conditionalFormatting sqref="Z194">
    <cfRule type="expression" dxfId="1171" priority="898">
      <formula>INDIRECT(ADDRESS(ROW(),COLUMN()))=TRUNC(INDIRECT(ADDRESS(ROW(),COLUMN())))</formula>
    </cfRule>
  </conditionalFormatting>
  <conditionalFormatting sqref="AA195:AF195">
    <cfRule type="expression" dxfId="1170" priority="897">
      <formula>INDIRECT(ADDRESS(ROW(),COLUMN()))=TRUNC(INDIRECT(ADDRESS(ROW(),COLUMN())))</formula>
    </cfRule>
  </conditionalFormatting>
  <conditionalFormatting sqref="AA194:AF194">
    <cfRule type="expression" dxfId="1169" priority="896">
      <formula>INDIRECT(ADDRESS(ROW(),COLUMN()))=TRUNC(INDIRECT(ADDRESS(ROW(),COLUMN())))</formula>
    </cfRule>
  </conditionalFormatting>
  <conditionalFormatting sqref="AG195">
    <cfRule type="expression" dxfId="1168" priority="895">
      <formula>INDIRECT(ADDRESS(ROW(),COLUMN()))=TRUNC(INDIRECT(ADDRESS(ROW(),COLUMN())))</formula>
    </cfRule>
  </conditionalFormatting>
  <conditionalFormatting sqref="AG194">
    <cfRule type="expression" dxfId="1167" priority="894">
      <formula>INDIRECT(ADDRESS(ROW(),COLUMN()))=TRUNC(INDIRECT(ADDRESS(ROW(),COLUMN())))</formula>
    </cfRule>
  </conditionalFormatting>
  <conditionalFormatting sqref="AH195:AM195">
    <cfRule type="expression" dxfId="1166" priority="893">
      <formula>INDIRECT(ADDRESS(ROW(),COLUMN()))=TRUNC(INDIRECT(ADDRESS(ROW(),COLUMN())))</formula>
    </cfRule>
  </conditionalFormatting>
  <conditionalFormatting sqref="AH194:AM194">
    <cfRule type="expression" dxfId="1165" priority="892">
      <formula>INDIRECT(ADDRESS(ROW(),COLUMN()))=TRUNC(INDIRECT(ADDRESS(ROW(),COLUMN())))</formula>
    </cfRule>
  </conditionalFormatting>
  <conditionalFormatting sqref="AN195">
    <cfRule type="expression" dxfId="1164" priority="891">
      <formula>INDIRECT(ADDRESS(ROW(),COLUMN()))=TRUNC(INDIRECT(ADDRESS(ROW(),COLUMN())))</formula>
    </cfRule>
  </conditionalFormatting>
  <conditionalFormatting sqref="AN194">
    <cfRule type="expression" dxfId="1163" priority="890">
      <formula>INDIRECT(ADDRESS(ROW(),COLUMN()))=TRUNC(INDIRECT(ADDRESS(ROW(),COLUMN())))</formula>
    </cfRule>
  </conditionalFormatting>
  <conditionalFormatting sqref="AO195:AT195">
    <cfRule type="expression" dxfId="1162" priority="889">
      <formula>INDIRECT(ADDRESS(ROW(),COLUMN()))=TRUNC(INDIRECT(ADDRESS(ROW(),COLUMN())))</formula>
    </cfRule>
  </conditionalFormatting>
  <conditionalFormatting sqref="AO194:AT194">
    <cfRule type="expression" dxfId="1161" priority="888">
      <formula>INDIRECT(ADDRESS(ROW(),COLUMN()))=TRUNC(INDIRECT(ADDRESS(ROW(),COLUMN())))</formula>
    </cfRule>
  </conditionalFormatting>
  <conditionalFormatting sqref="AU195">
    <cfRule type="expression" dxfId="1160" priority="887">
      <formula>INDIRECT(ADDRESS(ROW(),COLUMN()))=TRUNC(INDIRECT(ADDRESS(ROW(),COLUMN())))</formula>
    </cfRule>
  </conditionalFormatting>
  <conditionalFormatting sqref="AU194">
    <cfRule type="expression" dxfId="1159" priority="886">
      <formula>INDIRECT(ADDRESS(ROW(),COLUMN()))=TRUNC(INDIRECT(ADDRESS(ROW(),COLUMN())))</formula>
    </cfRule>
  </conditionalFormatting>
  <conditionalFormatting sqref="AV195:AW195">
    <cfRule type="expression" dxfId="1158" priority="885">
      <formula>INDIRECT(ADDRESS(ROW(),COLUMN()))=TRUNC(INDIRECT(ADDRESS(ROW(),COLUMN())))</formula>
    </cfRule>
  </conditionalFormatting>
  <conditionalFormatting sqref="AV194:AW194">
    <cfRule type="expression" dxfId="1157" priority="884">
      <formula>INDIRECT(ADDRESS(ROW(),COLUMN()))=TRUNC(INDIRECT(ADDRESS(ROW(),COLUMN())))</formula>
    </cfRule>
  </conditionalFormatting>
  <conditionalFormatting sqref="AX197:BA198">
    <cfRule type="expression" dxfId="1156" priority="883">
      <formula>INDIRECT(ADDRESS(ROW(),COLUMN()))=TRUNC(INDIRECT(ADDRESS(ROW(),COLUMN())))</formula>
    </cfRule>
  </conditionalFormatting>
  <conditionalFormatting sqref="S198">
    <cfRule type="expression" dxfId="1155" priority="882">
      <formula>INDIRECT(ADDRESS(ROW(),COLUMN()))=TRUNC(INDIRECT(ADDRESS(ROW(),COLUMN())))</formula>
    </cfRule>
  </conditionalFormatting>
  <conditionalFormatting sqref="S197">
    <cfRule type="expression" dxfId="1154" priority="881">
      <formula>INDIRECT(ADDRESS(ROW(),COLUMN()))=TRUNC(INDIRECT(ADDRESS(ROW(),COLUMN())))</formula>
    </cfRule>
  </conditionalFormatting>
  <conditionalFormatting sqref="T198:Y198">
    <cfRule type="expression" dxfId="1153" priority="880">
      <formula>INDIRECT(ADDRESS(ROW(),COLUMN()))=TRUNC(INDIRECT(ADDRESS(ROW(),COLUMN())))</formula>
    </cfRule>
  </conditionalFormatting>
  <conditionalFormatting sqref="T197:Y197">
    <cfRule type="expression" dxfId="1152" priority="879">
      <formula>INDIRECT(ADDRESS(ROW(),COLUMN()))=TRUNC(INDIRECT(ADDRESS(ROW(),COLUMN())))</formula>
    </cfRule>
  </conditionalFormatting>
  <conditionalFormatting sqref="Z198">
    <cfRule type="expression" dxfId="1151" priority="878">
      <formula>INDIRECT(ADDRESS(ROW(),COLUMN()))=TRUNC(INDIRECT(ADDRESS(ROW(),COLUMN())))</formula>
    </cfRule>
  </conditionalFormatting>
  <conditionalFormatting sqref="Z197">
    <cfRule type="expression" dxfId="1150" priority="877">
      <formula>INDIRECT(ADDRESS(ROW(),COLUMN()))=TRUNC(INDIRECT(ADDRESS(ROW(),COLUMN())))</formula>
    </cfRule>
  </conditionalFormatting>
  <conditionalFormatting sqref="AA198:AF198">
    <cfRule type="expression" dxfId="1149" priority="876">
      <formula>INDIRECT(ADDRESS(ROW(),COLUMN()))=TRUNC(INDIRECT(ADDRESS(ROW(),COLUMN())))</formula>
    </cfRule>
  </conditionalFormatting>
  <conditionalFormatting sqref="AA197:AF197">
    <cfRule type="expression" dxfId="1148" priority="875">
      <formula>INDIRECT(ADDRESS(ROW(),COLUMN()))=TRUNC(INDIRECT(ADDRESS(ROW(),COLUMN())))</formula>
    </cfRule>
  </conditionalFormatting>
  <conditionalFormatting sqref="AG198">
    <cfRule type="expression" dxfId="1147" priority="874">
      <formula>INDIRECT(ADDRESS(ROW(),COLUMN()))=TRUNC(INDIRECT(ADDRESS(ROW(),COLUMN())))</formula>
    </cfRule>
  </conditionalFormatting>
  <conditionalFormatting sqref="AG197">
    <cfRule type="expression" dxfId="1146" priority="873">
      <formula>INDIRECT(ADDRESS(ROW(),COLUMN()))=TRUNC(INDIRECT(ADDRESS(ROW(),COLUMN())))</formula>
    </cfRule>
  </conditionalFormatting>
  <conditionalFormatting sqref="AH198:AM198">
    <cfRule type="expression" dxfId="1145" priority="872">
      <formula>INDIRECT(ADDRESS(ROW(),COLUMN()))=TRUNC(INDIRECT(ADDRESS(ROW(),COLUMN())))</formula>
    </cfRule>
  </conditionalFormatting>
  <conditionalFormatting sqref="AH197:AM197">
    <cfRule type="expression" dxfId="1144" priority="871">
      <formula>INDIRECT(ADDRESS(ROW(),COLUMN()))=TRUNC(INDIRECT(ADDRESS(ROW(),COLUMN())))</formula>
    </cfRule>
  </conditionalFormatting>
  <conditionalFormatting sqref="AN198">
    <cfRule type="expression" dxfId="1143" priority="870">
      <formula>INDIRECT(ADDRESS(ROW(),COLUMN()))=TRUNC(INDIRECT(ADDRESS(ROW(),COLUMN())))</formula>
    </cfRule>
  </conditionalFormatting>
  <conditionalFormatting sqref="AN197">
    <cfRule type="expression" dxfId="1142" priority="869">
      <formula>INDIRECT(ADDRESS(ROW(),COLUMN()))=TRUNC(INDIRECT(ADDRESS(ROW(),COLUMN())))</formula>
    </cfRule>
  </conditionalFormatting>
  <conditionalFormatting sqref="AO198:AT198">
    <cfRule type="expression" dxfId="1141" priority="868">
      <formula>INDIRECT(ADDRESS(ROW(),COLUMN()))=TRUNC(INDIRECT(ADDRESS(ROW(),COLUMN())))</formula>
    </cfRule>
  </conditionalFormatting>
  <conditionalFormatting sqref="AO197:AT197">
    <cfRule type="expression" dxfId="1140" priority="867">
      <formula>INDIRECT(ADDRESS(ROW(),COLUMN()))=TRUNC(INDIRECT(ADDRESS(ROW(),COLUMN())))</formula>
    </cfRule>
  </conditionalFormatting>
  <conditionalFormatting sqref="AU198">
    <cfRule type="expression" dxfId="1139" priority="866">
      <formula>INDIRECT(ADDRESS(ROW(),COLUMN()))=TRUNC(INDIRECT(ADDRESS(ROW(),COLUMN())))</formula>
    </cfRule>
  </conditionalFormatting>
  <conditionalFormatting sqref="AU197">
    <cfRule type="expression" dxfId="1138" priority="865">
      <formula>INDIRECT(ADDRESS(ROW(),COLUMN()))=TRUNC(INDIRECT(ADDRESS(ROW(),COLUMN())))</formula>
    </cfRule>
  </conditionalFormatting>
  <conditionalFormatting sqref="AV198:AW198">
    <cfRule type="expression" dxfId="1137" priority="864">
      <formula>INDIRECT(ADDRESS(ROW(),COLUMN()))=TRUNC(INDIRECT(ADDRESS(ROW(),COLUMN())))</formula>
    </cfRule>
  </conditionalFormatting>
  <conditionalFormatting sqref="AV197:AW197">
    <cfRule type="expression" dxfId="1136" priority="863">
      <formula>INDIRECT(ADDRESS(ROW(),COLUMN()))=TRUNC(INDIRECT(ADDRESS(ROW(),COLUMN())))</formula>
    </cfRule>
  </conditionalFormatting>
  <conditionalFormatting sqref="AX200:BA201">
    <cfRule type="expression" dxfId="1135" priority="862">
      <formula>INDIRECT(ADDRESS(ROW(),COLUMN()))=TRUNC(INDIRECT(ADDRESS(ROW(),COLUMN())))</formula>
    </cfRule>
  </conditionalFormatting>
  <conditionalFormatting sqref="S201">
    <cfRule type="expression" dxfId="1134" priority="861">
      <formula>INDIRECT(ADDRESS(ROW(),COLUMN()))=TRUNC(INDIRECT(ADDRESS(ROW(),COLUMN())))</formula>
    </cfRule>
  </conditionalFormatting>
  <conditionalFormatting sqref="S200">
    <cfRule type="expression" dxfId="1133" priority="860">
      <formula>INDIRECT(ADDRESS(ROW(),COLUMN()))=TRUNC(INDIRECT(ADDRESS(ROW(),COLUMN())))</formula>
    </cfRule>
  </conditionalFormatting>
  <conditionalFormatting sqref="T201:Y201">
    <cfRule type="expression" dxfId="1132" priority="859">
      <formula>INDIRECT(ADDRESS(ROW(),COLUMN()))=TRUNC(INDIRECT(ADDRESS(ROW(),COLUMN())))</formula>
    </cfRule>
  </conditionalFormatting>
  <conditionalFormatting sqref="T200:Y200">
    <cfRule type="expression" dxfId="1131" priority="858">
      <formula>INDIRECT(ADDRESS(ROW(),COLUMN()))=TRUNC(INDIRECT(ADDRESS(ROW(),COLUMN())))</formula>
    </cfRule>
  </conditionalFormatting>
  <conditionalFormatting sqref="Z201">
    <cfRule type="expression" dxfId="1130" priority="857">
      <formula>INDIRECT(ADDRESS(ROW(),COLUMN()))=TRUNC(INDIRECT(ADDRESS(ROW(),COLUMN())))</formula>
    </cfRule>
  </conditionalFormatting>
  <conditionalFormatting sqref="Z200">
    <cfRule type="expression" dxfId="1129" priority="856">
      <formula>INDIRECT(ADDRESS(ROW(),COLUMN()))=TRUNC(INDIRECT(ADDRESS(ROW(),COLUMN())))</formula>
    </cfRule>
  </conditionalFormatting>
  <conditionalFormatting sqref="AA201:AF201">
    <cfRule type="expression" dxfId="1128" priority="855">
      <formula>INDIRECT(ADDRESS(ROW(),COLUMN()))=TRUNC(INDIRECT(ADDRESS(ROW(),COLUMN())))</formula>
    </cfRule>
  </conditionalFormatting>
  <conditionalFormatting sqref="AA200:AF200">
    <cfRule type="expression" dxfId="1127" priority="854">
      <formula>INDIRECT(ADDRESS(ROW(),COLUMN()))=TRUNC(INDIRECT(ADDRESS(ROW(),COLUMN())))</formula>
    </cfRule>
  </conditionalFormatting>
  <conditionalFormatting sqref="AG201">
    <cfRule type="expression" dxfId="1126" priority="853">
      <formula>INDIRECT(ADDRESS(ROW(),COLUMN()))=TRUNC(INDIRECT(ADDRESS(ROW(),COLUMN())))</formula>
    </cfRule>
  </conditionalFormatting>
  <conditionalFormatting sqref="AG200">
    <cfRule type="expression" dxfId="1125" priority="852">
      <formula>INDIRECT(ADDRESS(ROW(),COLUMN()))=TRUNC(INDIRECT(ADDRESS(ROW(),COLUMN())))</formula>
    </cfRule>
  </conditionalFormatting>
  <conditionalFormatting sqref="AH201:AM201">
    <cfRule type="expression" dxfId="1124" priority="851">
      <formula>INDIRECT(ADDRESS(ROW(),COLUMN()))=TRUNC(INDIRECT(ADDRESS(ROW(),COLUMN())))</formula>
    </cfRule>
  </conditionalFormatting>
  <conditionalFormatting sqref="AH200:AM200">
    <cfRule type="expression" dxfId="1123" priority="850">
      <formula>INDIRECT(ADDRESS(ROW(),COLUMN()))=TRUNC(INDIRECT(ADDRESS(ROW(),COLUMN())))</formula>
    </cfRule>
  </conditionalFormatting>
  <conditionalFormatting sqref="AN201">
    <cfRule type="expression" dxfId="1122" priority="849">
      <formula>INDIRECT(ADDRESS(ROW(),COLUMN()))=TRUNC(INDIRECT(ADDRESS(ROW(),COLUMN())))</formula>
    </cfRule>
  </conditionalFormatting>
  <conditionalFormatting sqref="AN200">
    <cfRule type="expression" dxfId="1121" priority="848">
      <formula>INDIRECT(ADDRESS(ROW(),COLUMN()))=TRUNC(INDIRECT(ADDRESS(ROW(),COLUMN())))</formula>
    </cfRule>
  </conditionalFormatting>
  <conditionalFormatting sqref="AO201:AT201">
    <cfRule type="expression" dxfId="1120" priority="847">
      <formula>INDIRECT(ADDRESS(ROW(),COLUMN()))=TRUNC(INDIRECT(ADDRESS(ROW(),COLUMN())))</formula>
    </cfRule>
  </conditionalFormatting>
  <conditionalFormatting sqref="AO200:AT200">
    <cfRule type="expression" dxfId="1119" priority="846">
      <formula>INDIRECT(ADDRESS(ROW(),COLUMN()))=TRUNC(INDIRECT(ADDRESS(ROW(),COLUMN())))</formula>
    </cfRule>
  </conditionalFormatting>
  <conditionalFormatting sqref="AU201">
    <cfRule type="expression" dxfId="1118" priority="845">
      <formula>INDIRECT(ADDRESS(ROW(),COLUMN()))=TRUNC(INDIRECT(ADDRESS(ROW(),COLUMN())))</formula>
    </cfRule>
  </conditionalFormatting>
  <conditionalFormatting sqref="AU200">
    <cfRule type="expression" dxfId="1117" priority="844">
      <formula>INDIRECT(ADDRESS(ROW(),COLUMN()))=TRUNC(INDIRECT(ADDRESS(ROW(),COLUMN())))</formula>
    </cfRule>
  </conditionalFormatting>
  <conditionalFormatting sqref="AV201:AW201">
    <cfRule type="expression" dxfId="1116" priority="843">
      <formula>INDIRECT(ADDRESS(ROW(),COLUMN()))=TRUNC(INDIRECT(ADDRESS(ROW(),COLUMN())))</formula>
    </cfRule>
  </conditionalFormatting>
  <conditionalFormatting sqref="AV200:AW200">
    <cfRule type="expression" dxfId="1115" priority="842">
      <formula>INDIRECT(ADDRESS(ROW(),COLUMN()))=TRUNC(INDIRECT(ADDRESS(ROW(),COLUMN())))</formula>
    </cfRule>
  </conditionalFormatting>
  <conditionalFormatting sqref="AX203:BA204">
    <cfRule type="expression" dxfId="1114" priority="841">
      <formula>INDIRECT(ADDRESS(ROW(),COLUMN()))=TRUNC(INDIRECT(ADDRESS(ROW(),COLUMN())))</formula>
    </cfRule>
  </conditionalFormatting>
  <conditionalFormatting sqref="S204">
    <cfRule type="expression" dxfId="1113" priority="840">
      <formula>INDIRECT(ADDRESS(ROW(),COLUMN()))=TRUNC(INDIRECT(ADDRESS(ROW(),COLUMN())))</formula>
    </cfRule>
  </conditionalFormatting>
  <conditionalFormatting sqref="S203">
    <cfRule type="expression" dxfId="1112" priority="839">
      <formula>INDIRECT(ADDRESS(ROW(),COLUMN()))=TRUNC(INDIRECT(ADDRESS(ROW(),COLUMN())))</formula>
    </cfRule>
  </conditionalFormatting>
  <conditionalFormatting sqref="T204:Y204">
    <cfRule type="expression" dxfId="1111" priority="838">
      <formula>INDIRECT(ADDRESS(ROW(),COLUMN()))=TRUNC(INDIRECT(ADDRESS(ROW(),COLUMN())))</formula>
    </cfRule>
  </conditionalFormatting>
  <conditionalFormatting sqref="T203:Y203">
    <cfRule type="expression" dxfId="1110" priority="837">
      <formula>INDIRECT(ADDRESS(ROW(),COLUMN()))=TRUNC(INDIRECT(ADDRESS(ROW(),COLUMN())))</formula>
    </cfRule>
  </conditionalFormatting>
  <conditionalFormatting sqref="Z204">
    <cfRule type="expression" dxfId="1109" priority="836">
      <formula>INDIRECT(ADDRESS(ROW(),COLUMN()))=TRUNC(INDIRECT(ADDRESS(ROW(),COLUMN())))</formula>
    </cfRule>
  </conditionalFormatting>
  <conditionalFormatting sqref="Z203">
    <cfRule type="expression" dxfId="1108" priority="835">
      <formula>INDIRECT(ADDRESS(ROW(),COLUMN()))=TRUNC(INDIRECT(ADDRESS(ROW(),COLUMN())))</formula>
    </cfRule>
  </conditionalFormatting>
  <conditionalFormatting sqref="AA204:AF204">
    <cfRule type="expression" dxfId="1107" priority="834">
      <formula>INDIRECT(ADDRESS(ROW(),COLUMN()))=TRUNC(INDIRECT(ADDRESS(ROW(),COLUMN())))</formula>
    </cfRule>
  </conditionalFormatting>
  <conditionalFormatting sqref="AA203:AF203">
    <cfRule type="expression" dxfId="1106" priority="833">
      <formula>INDIRECT(ADDRESS(ROW(),COLUMN()))=TRUNC(INDIRECT(ADDRESS(ROW(),COLUMN())))</formula>
    </cfRule>
  </conditionalFormatting>
  <conditionalFormatting sqref="AG204">
    <cfRule type="expression" dxfId="1105" priority="832">
      <formula>INDIRECT(ADDRESS(ROW(),COLUMN()))=TRUNC(INDIRECT(ADDRESS(ROW(),COLUMN())))</formula>
    </cfRule>
  </conditionalFormatting>
  <conditionalFormatting sqref="AG203">
    <cfRule type="expression" dxfId="1104" priority="831">
      <formula>INDIRECT(ADDRESS(ROW(),COLUMN()))=TRUNC(INDIRECT(ADDRESS(ROW(),COLUMN())))</formula>
    </cfRule>
  </conditionalFormatting>
  <conditionalFormatting sqref="AH204:AM204">
    <cfRule type="expression" dxfId="1103" priority="830">
      <formula>INDIRECT(ADDRESS(ROW(),COLUMN()))=TRUNC(INDIRECT(ADDRESS(ROW(),COLUMN())))</formula>
    </cfRule>
  </conditionalFormatting>
  <conditionalFormatting sqref="AH203:AM203">
    <cfRule type="expression" dxfId="1102" priority="829">
      <formula>INDIRECT(ADDRESS(ROW(),COLUMN()))=TRUNC(INDIRECT(ADDRESS(ROW(),COLUMN())))</formula>
    </cfRule>
  </conditionalFormatting>
  <conditionalFormatting sqref="AN204">
    <cfRule type="expression" dxfId="1101" priority="828">
      <formula>INDIRECT(ADDRESS(ROW(),COLUMN()))=TRUNC(INDIRECT(ADDRESS(ROW(),COLUMN())))</formula>
    </cfRule>
  </conditionalFormatting>
  <conditionalFormatting sqref="AN203">
    <cfRule type="expression" dxfId="1100" priority="827">
      <formula>INDIRECT(ADDRESS(ROW(),COLUMN()))=TRUNC(INDIRECT(ADDRESS(ROW(),COLUMN())))</formula>
    </cfRule>
  </conditionalFormatting>
  <conditionalFormatting sqref="AO204:AT204">
    <cfRule type="expression" dxfId="1099" priority="826">
      <formula>INDIRECT(ADDRESS(ROW(),COLUMN()))=TRUNC(INDIRECT(ADDRESS(ROW(),COLUMN())))</formula>
    </cfRule>
  </conditionalFormatting>
  <conditionalFormatting sqref="AO203:AT203">
    <cfRule type="expression" dxfId="1098" priority="825">
      <formula>INDIRECT(ADDRESS(ROW(),COLUMN()))=TRUNC(INDIRECT(ADDRESS(ROW(),COLUMN())))</formula>
    </cfRule>
  </conditionalFormatting>
  <conditionalFormatting sqref="AU204">
    <cfRule type="expression" dxfId="1097" priority="824">
      <formula>INDIRECT(ADDRESS(ROW(),COLUMN()))=TRUNC(INDIRECT(ADDRESS(ROW(),COLUMN())))</formula>
    </cfRule>
  </conditionalFormatting>
  <conditionalFormatting sqref="AU203">
    <cfRule type="expression" dxfId="1096" priority="823">
      <formula>INDIRECT(ADDRESS(ROW(),COLUMN()))=TRUNC(INDIRECT(ADDRESS(ROW(),COLUMN())))</formula>
    </cfRule>
  </conditionalFormatting>
  <conditionalFormatting sqref="AV204:AW204">
    <cfRule type="expression" dxfId="1095" priority="822">
      <formula>INDIRECT(ADDRESS(ROW(),COLUMN()))=TRUNC(INDIRECT(ADDRESS(ROW(),COLUMN())))</formula>
    </cfRule>
  </conditionalFormatting>
  <conditionalFormatting sqref="AV203:AW203">
    <cfRule type="expression" dxfId="1094" priority="821">
      <formula>INDIRECT(ADDRESS(ROW(),COLUMN()))=TRUNC(INDIRECT(ADDRESS(ROW(),COLUMN())))</formula>
    </cfRule>
  </conditionalFormatting>
  <conditionalFormatting sqref="AX206:BA207">
    <cfRule type="expression" dxfId="1093" priority="820">
      <formula>INDIRECT(ADDRESS(ROW(),COLUMN()))=TRUNC(INDIRECT(ADDRESS(ROW(),COLUMN())))</formula>
    </cfRule>
  </conditionalFormatting>
  <conditionalFormatting sqref="S207">
    <cfRule type="expression" dxfId="1092" priority="819">
      <formula>INDIRECT(ADDRESS(ROW(),COLUMN()))=TRUNC(INDIRECT(ADDRESS(ROW(),COLUMN())))</formula>
    </cfRule>
  </conditionalFormatting>
  <conditionalFormatting sqref="S206">
    <cfRule type="expression" dxfId="1091" priority="818">
      <formula>INDIRECT(ADDRESS(ROW(),COLUMN()))=TRUNC(INDIRECT(ADDRESS(ROW(),COLUMN())))</formula>
    </cfRule>
  </conditionalFormatting>
  <conditionalFormatting sqref="T207:Y207">
    <cfRule type="expression" dxfId="1090" priority="817">
      <formula>INDIRECT(ADDRESS(ROW(),COLUMN()))=TRUNC(INDIRECT(ADDRESS(ROW(),COLUMN())))</formula>
    </cfRule>
  </conditionalFormatting>
  <conditionalFormatting sqref="T206:Y206">
    <cfRule type="expression" dxfId="1089" priority="816">
      <formula>INDIRECT(ADDRESS(ROW(),COLUMN()))=TRUNC(INDIRECT(ADDRESS(ROW(),COLUMN())))</formula>
    </cfRule>
  </conditionalFormatting>
  <conditionalFormatting sqref="Z207">
    <cfRule type="expression" dxfId="1088" priority="815">
      <formula>INDIRECT(ADDRESS(ROW(),COLUMN()))=TRUNC(INDIRECT(ADDRESS(ROW(),COLUMN())))</formula>
    </cfRule>
  </conditionalFormatting>
  <conditionalFormatting sqref="Z206">
    <cfRule type="expression" dxfId="1087" priority="814">
      <formula>INDIRECT(ADDRESS(ROW(),COLUMN()))=TRUNC(INDIRECT(ADDRESS(ROW(),COLUMN())))</formula>
    </cfRule>
  </conditionalFormatting>
  <conditionalFormatting sqref="AA207:AF207">
    <cfRule type="expression" dxfId="1086" priority="813">
      <formula>INDIRECT(ADDRESS(ROW(),COLUMN()))=TRUNC(INDIRECT(ADDRESS(ROW(),COLUMN())))</formula>
    </cfRule>
  </conditionalFormatting>
  <conditionalFormatting sqref="AA206:AF206">
    <cfRule type="expression" dxfId="1085" priority="812">
      <formula>INDIRECT(ADDRESS(ROW(),COLUMN()))=TRUNC(INDIRECT(ADDRESS(ROW(),COLUMN())))</formula>
    </cfRule>
  </conditionalFormatting>
  <conditionalFormatting sqref="AG207">
    <cfRule type="expression" dxfId="1084" priority="811">
      <formula>INDIRECT(ADDRESS(ROW(),COLUMN()))=TRUNC(INDIRECT(ADDRESS(ROW(),COLUMN())))</formula>
    </cfRule>
  </conditionalFormatting>
  <conditionalFormatting sqref="AG206">
    <cfRule type="expression" dxfId="1083" priority="810">
      <formula>INDIRECT(ADDRESS(ROW(),COLUMN()))=TRUNC(INDIRECT(ADDRESS(ROW(),COLUMN())))</formula>
    </cfRule>
  </conditionalFormatting>
  <conditionalFormatting sqref="AH207:AM207">
    <cfRule type="expression" dxfId="1082" priority="809">
      <formula>INDIRECT(ADDRESS(ROW(),COLUMN()))=TRUNC(INDIRECT(ADDRESS(ROW(),COLUMN())))</formula>
    </cfRule>
  </conditionalFormatting>
  <conditionalFormatting sqref="AH206:AM206">
    <cfRule type="expression" dxfId="1081" priority="808">
      <formula>INDIRECT(ADDRESS(ROW(),COLUMN()))=TRUNC(INDIRECT(ADDRESS(ROW(),COLUMN())))</formula>
    </cfRule>
  </conditionalFormatting>
  <conditionalFormatting sqref="AN207">
    <cfRule type="expression" dxfId="1080" priority="807">
      <formula>INDIRECT(ADDRESS(ROW(),COLUMN()))=TRUNC(INDIRECT(ADDRESS(ROW(),COLUMN())))</formula>
    </cfRule>
  </conditionalFormatting>
  <conditionalFormatting sqref="AN206">
    <cfRule type="expression" dxfId="1079" priority="806">
      <formula>INDIRECT(ADDRESS(ROW(),COLUMN()))=TRUNC(INDIRECT(ADDRESS(ROW(),COLUMN())))</formula>
    </cfRule>
  </conditionalFormatting>
  <conditionalFormatting sqref="AO207:AT207">
    <cfRule type="expression" dxfId="1078" priority="805">
      <formula>INDIRECT(ADDRESS(ROW(),COLUMN()))=TRUNC(INDIRECT(ADDRESS(ROW(),COLUMN())))</formula>
    </cfRule>
  </conditionalFormatting>
  <conditionalFormatting sqref="AO206:AT206">
    <cfRule type="expression" dxfId="1077" priority="804">
      <formula>INDIRECT(ADDRESS(ROW(),COLUMN()))=TRUNC(INDIRECT(ADDRESS(ROW(),COLUMN())))</formula>
    </cfRule>
  </conditionalFormatting>
  <conditionalFormatting sqref="AU207">
    <cfRule type="expression" dxfId="1076" priority="803">
      <formula>INDIRECT(ADDRESS(ROW(),COLUMN()))=TRUNC(INDIRECT(ADDRESS(ROW(),COLUMN())))</formula>
    </cfRule>
  </conditionalFormatting>
  <conditionalFormatting sqref="AU206">
    <cfRule type="expression" dxfId="1075" priority="802">
      <formula>INDIRECT(ADDRESS(ROW(),COLUMN()))=TRUNC(INDIRECT(ADDRESS(ROW(),COLUMN())))</formula>
    </cfRule>
  </conditionalFormatting>
  <conditionalFormatting sqref="AV207:AW207">
    <cfRule type="expression" dxfId="1074" priority="801">
      <formula>INDIRECT(ADDRESS(ROW(),COLUMN()))=TRUNC(INDIRECT(ADDRESS(ROW(),COLUMN())))</formula>
    </cfRule>
  </conditionalFormatting>
  <conditionalFormatting sqref="AV206:AW206">
    <cfRule type="expression" dxfId="1073" priority="800">
      <formula>INDIRECT(ADDRESS(ROW(),COLUMN()))=TRUNC(INDIRECT(ADDRESS(ROW(),COLUMN())))</formula>
    </cfRule>
  </conditionalFormatting>
  <conditionalFormatting sqref="AX209:BA210">
    <cfRule type="expression" dxfId="1072" priority="799">
      <formula>INDIRECT(ADDRESS(ROW(),COLUMN()))=TRUNC(INDIRECT(ADDRESS(ROW(),COLUMN())))</formula>
    </cfRule>
  </conditionalFormatting>
  <conditionalFormatting sqref="S210">
    <cfRule type="expression" dxfId="1071" priority="798">
      <formula>INDIRECT(ADDRESS(ROW(),COLUMN()))=TRUNC(INDIRECT(ADDRESS(ROW(),COLUMN())))</formula>
    </cfRule>
  </conditionalFormatting>
  <conditionalFormatting sqref="S209">
    <cfRule type="expression" dxfId="1070" priority="797">
      <formula>INDIRECT(ADDRESS(ROW(),COLUMN()))=TRUNC(INDIRECT(ADDRESS(ROW(),COLUMN())))</formula>
    </cfRule>
  </conditionalFormatting>
  <conditionalFormatting sqref="T210:Y210">
    <cfRule type="expression" dxfId="1069" priority="796">
      <formula>INDIRECT(ADDRESS(ROW(),COLUMN()))=TRUNC(INDIRECT(ADDRESS(ROW(),COLUMN())))</formula>
    </cfRule>
  </conditionalFormatting>
  <conditionalFormatting sqref="T209:Y209">
    <cfRule type="expression" dxfId="1068" priority="795">
      <formula>INDIRECT(ADDRESS(ROW(),COLUMN()))=TRUNC(INDIRECT(ADDRESS(ROW(),COLUMN())))</formula>
    </cfRule>
  </conditionalFormatting>
  <conditionalFormatting sqref="Z210">
    <cfRule type="expression" dxfId="1067" priority="794">
      <formula>INDIRECT(ADDRESS(ROW(),COLUMN()))=TRUNC(INDIRECT(ADDRESS(ROW(),COLUMN())))</formula>
    </cfRule>
  </conditionalFormatting>
  <conditionalFormatting sqref="Z209">
    <cfRule type="expression" dxfId="1066" priority="793">
      <formula>INDIRECT(ADDRESS(ROW(),COLUMN()))=TRUNC(INDIRECT(ADDRESS(ROW(),COLUMN())))</formula>
    </cfRule>
  </conditionalFormatting>
  <conditionalFormatting sqref="AA210:AF210">
    <cfRule type="expression" dxfId="1065" priority="792">
      <formula>INDIRECT(ADDRESS(ROW(),COLUMN()))=TRUNC(INDIRECT(ADDRESS(ROW(),COLUMN())))</formula>
    </cfRule>
  </conditionalFormatting>
  <conditionalFormatting sqref="AA209:AF209">
    <cfRule type="expression" dxfId="1064" priority="791">
      <formula>INDIRECT(ADDRESS(ROW(),COLUMN()))=TRUNC(INDIRECT(ADDRESS(ROW(),COLUMN())))</formula>
    </cfRule>
  </conditionalFormatting>
  <conditionalFormatting sqref="AG210">
    <cfRule type="expression" dxfId="1063" priority="790">
      <formula>INDIRECT(ADDRESS(ROW(),COLUMN()))=TRUNC(INDIRECT(ADDRESS(ROW(),COLUMN())))</formula>
    </cfRule>
  </conditionalFormatting>
  <conditionalFormatting sqref="AG209">
    <cfRule type="expression" dxfId="1062" priority="789">
      <formula>INDIRECT(ADDRESS(ROW(),COLUMN()))=TRUNC(INDIRECT(ADDRESS(ROW(),COLUMN())))</formula>
    </cfRule>
  </conditionalFormatting>
  <conditionalFormatting sqref="AH210:AM210">
    <cfRule type="expression" dxfId="1061" priority="788">
      <formula>INDIRECT(ADDRESS(ROW(),COLUMN()))=TRUNC(INDIRECT(ADDRESS(ROW(),COLUMN())))</formula>
    </cfRule>
  </conditionalFormatting>
  <conditionalFormatting sqref="AH209:AM209">
    <cfRule type="expression" dxfId="1060" priority="787">
      <formula>INDIRECT(ADDRESS(ROW(),COLUMN()))=TRUNC(INDIRECT(ADDRESS(ROW(),COLUMN())))</formula>
    </cfRule>
  </conditionalFormatting>
  <conditionalFormatting sqref="AN210">
    <cfRule type="expression" dxfId="1059" priority="786">
      <formula>INDIRECT(ADDRESS(ROW(),COLUMN()))=TRUNC(INDIRECT(ADDRESS(ROW(),COLUMN())))</formula>
    </cfRule>
  </conditionalFormatting>
  <conditionalFormatting sqref="AN209">
    <cfRule type="expression" dxfId="1058" priority="785">
      <formula>INDIRECT(ADDRESS(ROW(),COLUMN()))=TRUNC(INDIRECT(ADDRESS(ROW(),COLUMN())))</formula>
    </cfRule>
  </conditionalFormatting>
  <conditionalFormatting sqref="AO210:AT210">
    <cfRule type="expression" dxfId="1057" priority="784">
      <formula>INDIRECT(ADDRESS(ROW(),COLUMN()))=TRUNC(INDIRECT(ADDRESS(ROW(),COLUMN())))</formula>
    </cfRule>
  </conditionalFormatting>
  <conditionalFormatting sqref="AO209:AT209">
    <cfRule type="expression" dxfId="1056" priority="783">
      <formula>INDIRECT(ADDRESS(ROW(),COLUMN()))=TRUNC(INDIRECT(ADDRESS(ROW(),COLUMN())))</formula>
    </cfRule>
  </conditionalFormatting>
  <conditionalFormatting sqref="AU210">
    <cfRule type="expression" dxfId="1055" priority="782">
      <formula>INDIRECT(ADDRESS(ROW(),COLUMN()))=TRUNC(INDIRECT(ADDRESS(ROW(),COLUMN())))</formula>
    </cfRule>
  </conditionalFormatting>
  <conditionalFormatting sqref="AU209">
    <cfRule type="expression" dxfId="1054" priority="781">
      <formula>INDIRECT(ADDRESS(ROW(),COLUMN()))=TRUNC(INDIRECT(ADDRESS(ROW(),COLUMN())))</formula>
    </cfRule>
  </conditionalFormatting>
  <conditionalFormatting sqref="AV210:AW210">
    <cfRule type="expression" dxfId="1053" priority="780">
      <formula>INDIRECT(ADDRESS(ROW(),COLUMN()))=TRUNC(INDIRECT(ADDRESS(ROW(),COLUMN())))</formula>
    </cfRule>
  </conditionalFormatting>
  <conditionalFormatting sqref="AV209:AW209">
    <cfRule type="expression" dxfId="1052" priority="779">
      <formula>INDIRECT(ADDRESS(ROW(),COLUMN()))=TRUNC(INDIRECT(ADDRESS(ROW(),COLUMN())))</formula>
    </cfRule>
  </conditionalFormatting>
  <conditionalFormatting sqref="AX212:BA213">
    <cfRule type="expression" dxfId="1051" priority="778">
      <formula>INDIRECT(ADDRESS(ROW(),COLUMN()))=TRUNC(INDIRECT(ADDRESS(ROW(),COLUMN())))</formula>
    </cfRule>
  </conditionalFormatting>
  <conditionalFormatting sqref="S213">
    <cfRule type="expression" dxfId="1050" priority="777">
      <formula>INDIRECT(ADDRESS(ROW(),COLUMN()))=TRUNC(INDIRECT(ADDRESS(ROW(),COLUMN())))</formula>
    </cfRule>
  </conditionalFormatting>
  <conditionalFormatting sqref="S212">
    <cfRule type="expression" dxfId="1049" priority="776">
      <formula>INDIRECT(ADDRESS(ROW(),COLUMN()))=TRUNC(INDIRECT(ADDRESS(ROW(),COLUMN())))</formula>
    </cfRule>
  </conditionalFormatting>
  <conditionalFormatting sqref="T213:Y213">
    <cfRule type="expression" dxfId="1048" priority="775">
      <formula>INDIRECT(ADDRESS(ROW(),COLUMN()))=TRUNC(INDIRECT(ADDRESS(ROW(),COLUMN())))</formula>
    </cfRule>
  </conditionalFormatting>
  <conditionalFormatting sqref="T212:Y212">
    <cfRule type="expression" dxfId="1047" priority="774">
      <formula>INDIRECT(ADDRESS(ROW(),COLUMN()))=TRUNC(INDIRECT(ADDRESS(ROW(),COLUMN())))</formula>
    </cfRule>
  </conditionalFormatting>
  <conditionalFormatting sqref="Z213">
    <cfRule type="expression" dxfId="1046" priority="773">
      <formula>INDIRECT(ADDRESS(ROW(),COLUMN()))=TRUNC(INDIRECT(ADDRESS(ROW(),COLUMN())))</formula>
    </cfRule>
  </conditionalFormatting>
  <conditionalFormatting sqref="Z212">
    <cfRule type="expression" dxfId="1045" priority="772">
      <formula>INDIRECT(ADDRESS(ROW(),COLUMN()))=TRUNC(INDIRECT(ADDRESS(ROW(),COLUMN())))</formula>
    </cfRule>
  </conditionalFormatting>
  <conditionalFormatting sqref="AA213:AF213">
    <cfRule type="expression" dxfId="1044" priority="771">
      <formula>INDIRECT(ADDRESS(ROW(),COLUMN()))=TRUNC(INDIRECT(ADDRESS(ROW(),COLUMN())))</formula>
    </cfRule>
  </conditionalFormatting>
  <conditionalFormatting sqref="AA212:AF212">
    <cfRule type="expression" dxfId="1043" priority="770">
      <formula>INDIRECT(ADDRESS(ROW(),COLUMN()))=TRUNC(INDIRECT(ADDRESS(ROW(),COLUMN())))</formula>
    </cfRule>
  </conditionalFormatting>
  <conditionalFormatting sqref="AG213">
    <cfRule type="expression" dxfId="1042" priority="769">
      <formula>INDIRECT(ADDRESS(ROW(),COLUMN()))=TRUNC(INDIRECT(ADDRESS(ROW(),COLUMN())))</formula>
    </cfRule>
  </conditionalFormatting>
  <conditionalFormatting sqref="AG212">
    <cfRule type="expression" dxfId="1041" priority="768">
      <formula>INDIRECT(ADDRESS(ROW(),COLUMN()))=TRUNC(INDIRECT(ADDRESS(ROW(),COLUMN())))</formula>
    </cfRule>
  </conditionalFormatting>
  <conditionalFormatting sqref="AH213:AM213">
    <cfRule type="expression" dxfId="1040" priority="767">
      <formula>INDIRECT(ADDRESS(ROW(),COLUMN()))=TRUNC(INDIRECT(ADDRESS(ROW(),COLUMN())))</formula>
    </cfRule>
  </conditionalFormatting>
  <conditionalFormatting sqref="AH212:AM212">
    <cfRule type="expression" dxfId="1039" priority="766">
      <formula>INDIRECT(ADDRESS(ROW(),COLUMN()))=TRUNC(INDIRECT(ADDRESS(ROW(),COLUMN())))</formula>
    </cfRule>
  </conditionalFormatting>
  <conditionalFormatting sqref="AN213">
    <cfRule type="expression" dxfId="1038" priority="765">
      <formula>INDIRECT(ADDRESS(ROW(),COLUMN()))=TRUNC(INDIRECT(ADDRESS(ROW(),COLUMN())))</formula>
    </cfRule>
  </conditionalFormatting>
  <conditionalFormatting sqref="AN212">
    <cfRule type="expression" dxfId="1037" priority="764">
      <formula>INDIRECT(ADDRESS(ROW(),COLUMN()))=TRUNC(INDIRECT(ADDRESS(ROW(),COLUMN())))</formula>
    </cfRule>
  </conditionalFormatting>
  <conditionalFormatting sqref="AO213:AT213">
    <cfRule type="expression" dxfId="1036" priority="763">
      <formula>INDIRECT(ADDRESS(ROW(),COLUMN()))=TRUNC(INDIRECT(ADDRESS(ROW(),COLUMN())))</formula>
    </cfRule>
  </conditionalFormatting>
  <conditionalFormatting sqref="AO212:AT212">
    <cfRule type="expression" dxfId="1035" priority="762">
      <formula>INDIRECT(ADDRESS(ROW(),COLUMN()))=TRUNC(INDIRECT(ADDRESS(ROW(),COLUMN())))</formula>
    </cfRule>
  </conditionalFormatting>
  <conditionalFormatting sqref="AU213">
    <cfRule type="expression" dxfId="1034" priority="761">
      <formula>INDIRECT(ADDRESS(ROW(),COLUMN()))=TRUNC(INDIRECT(ADDRESS(ROW(),COLUMN())))</formula>
    </cfRule>
  </conditionalFormatting>
  <conditionalFormatting sqref="AU212">
    <cfRule type="expression" dxfId="1033" priority="760">
      <formula>INDIRECT(ADDRESS(ROW(),COLUMN()))=TRUNC(INDIRECT(ADDRESS(ROW(),COLUMN())))</formula>
    </cfRule>
  </conditionalFormatting>
  <conditionalFormatting sqref="AV213:AW213">
    <cfRule type="expression" dxfId="1032" priority="759">
      <formula>INDIRECT(ADDRESS(ROW(),COLUMN()))=TRUNC(INDIRECT(ADDRESS(ROW(),COLUMN())))</formula>
    </cfRule>
  </conditionalFormatting>
  <conditionalFormatting sqref="AV212:AW212">
    <cfRule type="expression" dxfId="1031" priority="758">
      <formula>INDIRECT(ADDRESS(ROW(),COLUMN()))=TRUNC(INDIRECT(ADDRESS(ROW(),COLUMN())))</formula>
    </cfRule>
  </conditionalFormatting>
  <conditionalFormatting sqref="AX215:BA216">
    <cfRule type="expression" dxfId="1030" priority="757">
      <formula>INDIRECT(ADDRESS(ROW(),COLUMN()))=TRUNC(INDIRECT(ADDRESS(ROW(),COLUMN())))</formula>
    </cfRule>
  </conditionalFormatting>
  <conditionalFormatting sqref="S216">
    <cfRule type="expression" dxfId="1029" priority="756">
      <formula>INDIRECT(ADDRESS(ROW(),COLUMN()))=TRUNC(INDIRECT(ADDRESS(ROW(),COLUMN())))</formula>
    </cfRule>
  </conditionalFormatting>
  <conditionalFormatting sqref="S215">
    <cfRule type="expression" dxfId="1028" priority="755">
      <formula>INDIRECT(ADDRESS(ROW(),COLUMN()))=TRUNC(INDIRECT(ADDRESS(ROW(),COLUMN())))</formula>
    </cfRule>
  </conditionalFormatting>
  <conditionalFormatting sqref="T216:Y216">
    <cfRule type="expression" dxfId="1027" priority="754">
      <formula>INDIRECT(ADDRESS(ROW(),COLUMN()))=TRUNC(INDIRECT(ADDRESS(ROW(),COLUMN())))</formula>
    </cfRule>
  </conditionalFormatting>
  <conditionalFormatting sqref="T215:Y215">
    <cfRule type="expression" dxfId="1026" priority="753">
      <formula>INDIRECT(ADDRESS(ROW(),COLUMN()))=TRUNC(INDIRECT(ADDRESS(ROW(),COLUMN())))</formula>
    </cfRule>
  </conditionalFormatting>
  <conditionalFormatting sqref="Z216">
    <cfRule type="expression" dxfId="1025" priority="752">
      <formula>INDIRECT(ADDRESS(ROW(),COLUMN()))=TRUNC(INDIRECT(ADDRESS(ROW(),COLUMN())))</formula>
    </cfRule>
  </conditionalFormatting>
  <conditionalFormatting sqref="Z215">
    <cfRule type="expression" dxfId="1024" priority="751">
      <formula>INDIRECT(ADDRESS(ROW(),COLUMN()))=TRUNC(INDIRECT(ADDRESS(ROW(),COLUMN())))</formula>
    </cfRule>
  </conditionalFormatting>
  <conditionalFormatting sqref="AA216:AF216">
    <cfRule type="expression" dxfId="1023" priority="750">
      <formula>INDIRECT(ADDRESS(ROW(),COLUMN()))=TRUNC(INDIRECT(ADDRESS(ROW(),COLUMN())))</formula>
    </cfRule>
  </conditionalFormatting>
  <conditionalFormatting sqref="AA215:AF215">
    <cfRule type="expression" dxfId="1022" priority="749">
      <formula>INDIRECT(ADDRESS(ROW(),COLUMN()))=TRUNC(INDIRECT(ADDRESS(ROW(),COLUMN())))</formula>
    </cfRule>
  </conditionalFormatting>
  <conditionalFormatting sqref="AG216">
    <cfRule type="expression" dxfId="1021" priority="748">
      <formula>INDIRECT(ADDRESS(ROW(),COLUMN()))=TRUNC(INDIRECT(ADDRESS(ROW(),COLUMN())))</formula>
    </cfRule>
  </conditionalFormatting>
  <conditionalFormatting sqref="AG215">
    <cfRule type="expression" dxfId="1020" priority="747">
      <formula>INDIRECT(ADDRESS(ROW(),COLUMN()))=TRUNC(INDIRECT(ADDRESS(ROW(),COLUMN())))</formula>
    </cfRule>
  </conditionalFormatting>
  <conditionalFormatting sqref="AH216:AM216">
    <cfRule type="expression" dxfId="1019" priority="746">
      <formula>INDIRECT(ADDRESS(ROW(),COLUMN()))=TRUNC(INDIRECT(ADDRESS(ROW(),COLUMN())))</formula>
    </cfRule>
  </conditionalFormatting>
  <conditionalFormatting sqref="AH215:AM215">
    <cfRule type="expression" dxfId="1018" priority="745">
      <formula>INDIRECT(ADDRESS(ROW(),COLUMN()))=TRUNC(INDIRECT(ADDRESS(ROW(),COLUMN())))</formula>
    </cfRule>
  </conditionalFormatting>
  <conditionalFormatting sqref="AN216">
    <cfRule type="expression" dxfId="1017" priority="744">
      <formula>INDIRECT(ADDRESS(ROW(),COLUMN()))=TRUNC(INDIRECT(ADDRESS(ROW(),COLUMN())))</formula>
    </cfRule>
  </conditionalFormatting>
  <conditionalFormatting sqref="AN215">
    <cfRule type="expression" dxfId="1016" priority="743">
      <formula>INDIRECT(ADDRESS(ROW(),COLUMN()))=TRUNC(INDIRECT(ADDRESS(ROW(),COLUMN())))</formula>
    </cfRule>
  </conditionalFormatting>
  <conditionalFormatting sqref="AO216:AT216">
    <cfRule type="expression" dxfId="1015" priority="742">
      <formula>INDIRECT(ADDRESS(ROW(),COLUMN()))=TRUNC(INDIRECT(ADDRESS(ROW(),COLUMN())))</formula>
    </cfRule>
  </conditionalFormatting>
  <conditionalFormatting sqref="AO215:AT215">
    <cfRule type="expression" dxfId="1014" priority="741">
      <formula>INDIRECT(ADDRESS(ROW(),COLUMN()))=TRUNC(INDIRECT(ADDRESS(ROW(),COLUMN())))</formula>
    </cfRule>
  </conditionalFormatting>
  <conditionalFormatting sqref="AU216">
    <cfRule type="expression" dxfId="1013" priority="740">
      <formula>INDIRECT(ADDRESS(ROW(),COLUMN()))=TRUNC(INDIRECT(ADDRESS(ROW(),COLUMN())))</formula>
    </cfRule>
  </conditionalFormatting>
  <conditionalFormatting sqref="AU215">
    <cfRule type="expression" dxfId="1012" priority="739">
      <formula>INDIRECT(ADDRESS(ROW(),COLUMN()))=TRUNC(INDIRECT(ADDRESS(ROW(),COLUMN())))</formula>
    </cfRule>
  </conditionalFormatting>
  <conditionalFormatting sqref="AV216:AW216">
    <cfRule type="expression" dxfId="1011" priority="738">
      <formula>INDIRECT(ADDRESS(ROW(),COLUMN()))=TRUNC(INDIRECT(ADDRESS(ROW(),COLUMN())))</formula>
    </cfRule>
  </conditionalFormatting>
  <conditionalFormatting sqref="AV215:AW215">
    <cfRule type="expression" dxfId="1010" priority="737">
      <formula>INDIRECT(ADDRESS(ROW(),COLUMN()))=TRUNC(INDIRECT(ADDRESS(ROW(),COLUMN())))</formula>
    </cfRule>
  </conditionalFormatting>
  <conditionalFormatting sqref="AX218:BA219">
    <cfRule type="expression" dxfId="1009" priority="736">
      <formula>INDIRECT(ADDRESS(ROW(),COLUMN()))=TRUNC(INDIRECT(ADDRESS(ROW(),COLUMN())))</formula>
    </cfRule>
  </conditionalFormatting>
  <conditionalFormatting sqref="S219">
    <cfRule type="expression" dxfId="1008" priority="735">
      <formula>INDIRECT(ADDRESS(ROW(),COLUMN()))=TRUNC(INDIRECT(ADDRESS(ROW(),COLUMN())))</formula>
    </cfRule>
  </conditionalFormatting>
  <conditionalFormatting sqref="S218">
    <cfRule type="expression" dxfId="1007" priority="734">
      <formula>INDIRECT(ADDRESS(ROW(),COLUMN()))=TRUNC(INDIRECT(ADDRESS(ROW(),COLUMN())))</formula>
    </cfRule>
  </conditionalFormatting>
  <conditionalFormatting sqref="T219:Y219">
    <cfRule type="expression" dxfId="1006" priority="733">
      <formula>INDIRECT(ADDRESS(ROW(),COLUMN()))=TRUNC(INDIRECT(ADDRESS(ROW(),COLUMN())))</formula>
    </cfRule>
  </conditionalFormatting>
  <conditionalFormatting sqref="T218:Y218">
    <cfRule type="expression" dxfId="1005" priority="732">
      <formula>INDIRECT(ADDRESS(ROW(),COLUMN()))=TRUNC(INDIRECT(ADDRESS(ROW(),COLUMN())))</formula>
    </cfRule>
  </conditionalFormatting>
  <conditionalFormatting sqref="Z219">
    <cfRule type="expression" dxfId="1004" priority="731">
      <formula>INDIRECT(ADDRESS(ROW(),COLUMN()))=TRUNC(INDIRECT(ADDRESS(ROW(),COLUMN())))</formula>
    </cfRule>
  </conditionalFormatting>
  <conditionalFormatting sqref="Z218">
    <cfRule type="expression" dxfId="1003" priority="730">
      <formula>INDIRECT(ADDRESS(ROW(),COLUMN()))=TRUNC(INDIRECT(ADDRESS(ROW(),COLUMN())))</formula>
    </cfRule>
  </conditionalFormatting>
  <conditionalFormatting sqref="AA219:AF219">
    <cfRule type="expression" dxfId="1002" priority="729">
      <formula>INDIRECT(ADDRESS(ROW(),COLUMN()))=TRUNC(INDIRECT(ADDRESS(ROW(),COLUMN())))</formula>
    </cfRule>
  </conditionalFormatting>
  <conditionalFormatting sqref="AA218:AF218">
    <cfRule type="expression" dxfId="1001" priority="728">
      <formula>INDIRECT(ADDRESS(ROW(),COLUMN()))=TRUNC(INDIRECT(ADDRESS(ROW(),COLUMN())))</formula>
    </cfRule>
  </conditionalFormatting>
  <conditionalFormatting sqref="AG219">
    <cfRule type="expression" dxfId="1000" priority="727">
      <formula>INDIRECT(ADDRESS(ROW(),COLUMN()))=TRUNC(INDIRECT(ADDRESS(ROW(),COLUMN())))</formula>
    </cfRule>
  </conditionalFormatting>
  <conditionalFormatting sqref="AG218">
    <cfRule type="expression" dxfId="999" priority="726">
      <formula>INDIRECT(ADDRESS(ROW(),COLUMN()))=TRUNC(INDIRECT(ADDRESS(ROW(),COLUMN())))</formula>
    </cfRule>
  </conditionalFormatting>
  <conditionalFormatting sqref="AH219:AM219">
    <cfRule type="expression" dxfId="998" priority="725">
      <formula>INDIRECT(ADDRESS(ROW(),COLUMN()))=TRUNC(INDIRECT(ADDRESS(ROW(),COLUMN())))</formula>
    </cfRule>
  </conditionalFormatting>
  <conditionalFormatting sqref="AH218:AM218">
    <cfRule type="expression" dxfId="997" priority="724">
      <formula>INDIRECT(ADDRESS(ROW(),COLUMN()))=TRUNC(INDIRECT(ADDRESS(ROW(),COLUMN())))</formula>
    </cfRule>
  </conditionalFormatting>
  <conditionalFormatting sqref="AN219">
    <cfRule type="expression" dxfId="996" priority="723">
      <formula>INDIRECT(ADDRESS(ROW(),COLUMN()))=TRUNC(INDIRECT(ADDRESS(ROW(),COLUMN())))</formula>
    </cfRule>
  </conditionalFormatting>
  <conditionalFormatting sqref="AN218">
    <cfRule type="expression" dxfId="995" priority="722">
      <formula>INDIRECT(ADDRESS(ROW(),COLUMN()))=TRUNC(INDIRECT(ADDRESS(ROW(),COLUMN())))</formula>
    </cfRule>
  </conditionalFormatting>
  <conditionalFormatting sqref="AO219:AT219">
    <cfRule type="expression" dxfId="994" priority="721">
      <formula>INDIRECT(ADDRESS(ROW(),COLUMN()))=TRUNC(INDIRECT(ADDRESS(ROW(),COLUMN())))</formula>
    </cfRule>
  </conditionalFormatting>
  <conditionalFormatting sqref="AO218:AT218">
    <cfRule type="expression" dxfId="993" priority="720">
      <formula>INDIRECT(ADDRESS(ROW(),COLUMN()))=TRUNC(INDIRECT(ADDRESS(ROW(),COLUMN())))</formula>
    </cfRule>
  </conditionalFormatting>
  <conditionalFormatting sqref="AU219">
    <cfRule type="expression" dxfId="992" priority="719">
      <formula>INDIRECT(ADDRESS(ROW(),COLUMN()))=TRUNC(INDIRECT(ADDRESS(ROW(),COLUMN())))</formula>
    </cfRule>
  </conditionalFormatting>
  <conditionalFormatting sqref="AU218">
    <cfRule type="expression" dxfId="991" priority="718">
      <formula>INDIRECT(ADDRESS(ROW(),COLUMN()))=TRUNC(INDIRECT(ADDRESS(ROW(),COLUMN())))</formula>
    </cfRule>
  </conditionalFormatting>
  <conditionalFormatting sqref="AV219:AW219">
    <cfRule type="expression" dxfId="990" priority="717">
      <formula>INDIRECT(ADDRESS(ROW(),COLUMN()))=TRUNC(INDIRECT(ADDRESS(ROW(),COLUMN())))</formula>
    </cfRule>
  </conditionalFormatting>
  <conditionalFormatting sqref="AV218:AW218">
    <cfRule type="expression" dxfId="989" priority="716">
      <formula>INDIRECT(ADDRESS(ROW(),COLUMN()))=TRUNC(INDIRECT(ADDRESS(ROW(),COLUMN())))</formula>
    </cfRule>
  </conditionalFormatting>
  <conditionalFormatting sqref="AX221:BA222">
    <cfRule type="expression" dxfId="988" priority="715">
      <formula>INDIRECT(ADDRESS(ROW(),COLUMN()))=TRUNC(INDIRECT(ADDRESS(ROW(),COLUMN())))</formula>
    </cfRule>
  </conditionalFormatting>
  <conditionalFormatting sqref="S222">
    <cfRule type="expression" dxfId="987" priority="714">
      <formula>INDIRECT(ADDRESS(ROW(),COLUMN()))=TRUNC(INDIRECT(ADDRESS(ROW(),COLUMN())))</formula>
    </cfRule>
  </conditionalFormatting>
  <conditionalFormatting sqref="S221">
    <cfRule type="expression" dxfId="986" priority="713">
      <formula>INDIRECT(ADDRESS(ROW(),COLUMN()))=TRUNC(INDIRECT(ADDRESS(ROW(),COLUMN())))</formula>
    </cfRule>
  </conditionalFormatting>
  <conditionalFormatting sqref="T222:Y222">
    <cfRule type="expression" dxfId="985" priority="712">
      <formula>INDIRECT(ADDRESS(ROW(),COLUMN()))=TRUNC(INDIRECT(ADDRESS(ROW(),COLUMN())))</formula>
    </cfRule>
  </conditionalFormatting>
  <conditionalFormatting sqref="T221:Y221">
    <cfRule type="expression" dxfId="984" priority="711">
      <formula>INDIRECT(ADDRESS(ROW(),COLUMN()))=TRUNC(INDIRECT(ADDRESS(ROW(),COLUMN())))</formula>
    </cfRule>
  </conditionalFormatting>
  <conditionalFormatting sqref="Z222">
    <cfRule type="expression" dxfId="983" priority="710">
      <formula>INDIRECT(ADDRESS(ROW(),COLUMN()))=TRUNC(INDIRECT(ADDRESS(ROW(),COLUMN())))</formula>
    </cfRule>
  </conditionalFormatting>
  <conditionalFormatting sqref="Z221">
    <cfRule type="expression" dxfId="982" priority="709">
      <formula>INDIRECT(ADDRESS(ROW(),COLUMN()))=TRUNC(INDIRECT(ADDRESS(ROW(),COLUMN())))</formula>
    </cfRule>
  </conditionalFormatting>
  <conditionalFormatting sqref="AA222:AF222">
    <cfRule type="expression" dxfId="981" priority="708">
      <formula>INDIRECT(ADDRESS(ROW(),COLUMN()))=TRUNC(INDIRECT(ADDRESS(ROW(),COLUMN())))</formula>
    </cfRule>
  </conditionalFormatting>
  <conditionalFormatting sqref="AA221:AF221">
    <cfRule type="expression" dxfId="980" priority="707">
      <formula>INDIRECT(ADDRESS(ROW(),COLUMN()))=TRUNC(INDIRECT(ADDRESS(ROW(),COLUMN())))</formula>
    </cfRule>
  </conditionalFormatting>
  <conditionalFormatting sqref="AG222">
    <cfRule type="expression" dxfId="979" priority="706">
      <formula>INDIRECT(ADDRESS(ROW(),COLUMN()))=TRUNC(INDIRECT(ADDRESS(ROW(),COLUMN())))</formula>
    </cfRule>
  </conditionalFormatting>
  <conditionalFormatting sqref="AG221">
    <cfRule type="expression" dxfId="978" priority="705">
      <formula>INDIRECT(ADDRESS(ROW(),COLUMN()))=TRUNC(INDIRECT(ADDRESS(ROW(),COLUMN())))</formula>
    </cfRule>
  </conditionalFormatting>
  <conditionalFormatting sqref="AH222:AM222">
    <cfRule type="expression" dxfId="977" priority="704">
      <formula>INDIRECT(ADDRESS(ROW(),COLUMN()))=TRUNC(INDIRECT(ADDRESS(ROW(),COLUMN())))</formula>
    </cfRule>
  </conditionalFormatting>
  <conditionalFormatting sqref="AH221:AM221">
    <cfRule type="expression" dxfId="976" priority="703">
      <formula>INDIRECT(ADDRESS(ROW(),COLUMN()))=TRUNC(INDIRECT(ADDRESS(ROW(),COLUMN())))</formula>
    </cfRule>
  </conditionalFormatting>
  <conditionalFormatting sqref="AN222">
    <cfRule type="expression" dxfId="975" priority="702">
      <formula>INDIRECT(ADDRESS(ROW(),COLUMN()))=TRUNC(INDIRECT(ADDRESS(ROW(),COLUMN())))</formula>
    </cfRule>
  </conditionalFormatting>
  <conditionalFormatting sqref="AN221">
    <cfRule type="expression" dxfId="974" priority="701">
      <formula>INDIRECT(ADDRESS(ROW(),COLUMN()))=TRUNC(INDIRECT(ADDRESS(ROW(),COLUMN())))</formula>
    </cfRule>
  </conditionalFormatting>
  <conditionalFormatting sqref="AO222:AT222">
    <cfRule type="expression" dxfId="973" priority="700">
      <formula>INDIRECT(ADDRESS(ROW(),COLUMN()))=TRUNC(INDIRECT(ADDRESS(ROW(),COLUMN())))</formula>
    </cfRule>
  </conditionalFormatting>
  <conditionalFormatting sqref="AO221:AT221">
    <cfRule type="expression" dxfId="972" priority="699">
      <formula>INDIRECT(ADDRESS(ROW(),COLUMN()))=TRUNC(INDIRECT(ADDRESS(ROW(),COLUMN())))</formula>
    </cfRule>
  </conditionalFormatting>
  <conditionalFormatting sqref="AU222">
    <cfRule type="expression" dxfId="971" priority="698">
      <formula>INDIRECT(ADDRESS(ROW(),COLUMN()))=TRUNC(INDIRECT(ADDRESS(ROW(),COLUMN())))</formula>
    </cfRule>
  </conditionalFormatting>
  <conditionalFormatting sqref="AU221">
    <cfRule type="expression" dxfId="970" priority="697">
      <formula>INDIRECT(ADDRESS(ROW(),COLUMN()))=TRUNC(INDIRECT(ADDRESS(ROW(),COLUMN())))</formula>
    </cfRule>
  </conditionalFormatting>
  <conditionalFormatting sqref="AV222:AW222">
    <cfRule type="expression" dxfId="969" priority="696">
      <formula>INDIRECT(ADDRESS(ROW(),COLUMN()))=TRUNC(INDIRECT(ADDRESS(ROW(),COLUMN())))</formula>
    </cfRule>
  </conditionalFormatting>
  <conditionalFormatting sqref="AV221:AW221">
    <cfRule type="expression" dxfId="968" priority="695">
      <formula>INDIRECT(ADDRESS(ROW(),COLUMN()))=TRUNC(INDIRECT(ADDRESS(ROW(),COLUMN())))</formula>
    </cfRule>
  </conditionalFormatting>
  <conditionalFormatting sqref="AX224:BA225">
    <cfRule type="expression" dxfId="967" priority="694">
      <formula>INDIRECT(ADDRESS(ROW(),COLUMN()))=TRUNC(INDIRECT(ADDRESS(ROW(),COLUMN())))</formula>
    </cfRule>
  </conditionalFormatting>
  <conditionalFormatting sqref="S225">
    <cfRule type="expression" dxfId="966" priority="693">
      <formula>INDIRECT(ADDRESS(ROW(),COLUMN()))=TRUNC(INDIRECT(ADDRESS(ROW(),COLUMN())))</formula>
    </cfRule>
  </conditionalFormatting>
  <conditionalFormatting sqref="S224">
    <cfRule type="expression" dxfId="965" priority="692">
      <formula>INDIRECT(ADDRESS(ROW(),COLUMN()))=TRUNC(INDIRECT(ADDRESS(ROW(),COLUMN())))</formula>
    </cfRule>
  </conditionalFormatting>
  <conditionalFormatting sqref="T225:Y225">
    <cfRule type="expression" dxfId="964" priority="691">
      <formula>INDIRECT(ADDRESS(ROW(),COLUMN()))=TRUNC(INDIRECT(ADDRESS(ROW(),COLUMN())))</formula>
    </cfRule>
  </conditionalFormatting>
  <conditionalFormatting sqref="T224:Y224">
    <cfRule type="expression" dxfId="963" priority="690">
      <formula>INDIRECT(ADDRESS(ROW(),COLUMN()))=TRUNC(INDIRECT(ADDRESS(ROW(),COLUMN())))</formula>
    </cfRule>
  </conditionalFormatting>
  <conditionalFormatting sqref="Z225">
    <cfRule type="expression" dxfId="962" priority="689">
      <formula>INDIRECT(ADDRESS(ROW(),COLUMN()))=TRUNC(INDIRECT(ADDRESS(ROW(),COLUMN())))</formula>
    </cfRule>
  </conditionalFormatting>
  <conditionalFormatting sqref="Z224">
    <cfRule type="expression" dxfId="961" priority="688">
      <formula>INDIRECT(ADDRESS(ROW(),COLUMN()))=TRUNC(INDIRECT(ADDRESS(ROW(),COLUMN())))</formula>
    </cfRule>
  </conditionalFormatting>
  <conditionalFormatting sqref="AA225:AF225">
    <cfRule type="expression" dxfId="960" priority="687">
      <formula>INDIRECT(ADDRESS(ROW(),COLUMN()))=TRUNC(INDIRECT(ADDRESS(ROW(),COLUMN())))</formula>
    </cfRule>
  </conditionalFormatting>
  <conditionalFormatting sqref="AA224:AF224">
    <cfRule type="expression" dxfId="959" priority="686">
      <formula>INDIRECT(ADDRESS(ROW(),COLUMN()))=TRUNC(INDIRECT(ADDRESS(ROW(),COLUMN())))</formula>
    </cfRule>
  </conditionalFormatting>
  <conditionalFormatting sqref="AG225">
    <cfRule type="expression" dxfId="958" priority="685">
      <formula>INDIRECT(ADDRESS(ROW(),COLUMN()))=TRUNC(INDIRECT(ADDRESS(ROW(),COLUMN())))</formula>
    </cfRule>
  </conditionalFormatting>
  <conditionalFormatting sqref="AG224">
    <cfRule type="expression" dxfId="957" priority="684">
      <formula>INDIRECT(ADDRESS(ROW(),COLUMN()))=TRUNC(INDIRECT(ADDRESS(ROW(),COLUMN())))</formula>
    </cfRule>
  </conditionalFormatting>
  <conditionalFormatting sqref="AH225:AM225">
    <cfRule type="expression" dxfId="956" priority="683">
      <formula>INDIRECT(ADDRESS(ROW(),COLUMN()))=TRUNC(INDIRECT(ADDRESS(ROW(),COLUMN())))</formula>
    </cfRule>
  </conditionalFormatting>
  <conditionalFormatting sqref="AH224:AM224">
    <cfRule type="expression" dxfId="955" priority="682">
      <formula>INDIRECT(ADDRESS(ROW(),COLUMN()))=TRUNC(INDIRECT(ADDRESS(ROW(),COLUMN())))</formula>
    </cfRule>
  </conditionalFormatting>
  <conditionalFormatting sqref="AN225">
    <cfRule type="expression" dxfId="954" priority="681">
      <formula>INDIRECT(ADDRESS(ROW(),COLUMN()))=TRUNC(INDIRECT(ADDRESS(ROW(),COLUMN())))</formula>
    </cfRule>
  </conditionalFormatting>
  <conditionalFormatting sqref="AN224">
    <cfRule type="expression" dxfId="953" priority="680">
      <formula>INDIRECT(ADDRESS(ROW(),COLUMN()))=TRUNC(INDIRECT(ADDRESS(ROW(),COLUMN())))</formula>
    </cfRule>
  </conditionalFormatting>
  <conditionalFormatting sqref="AO225:AT225">
    <cfRule type="expression" dxfId="952" priority="679">
      <formula>INDIRECT(ADDRESS(ROW(),COLUMN()))=TRUNC(INDIRECT(ADDRESS(ROW(),COLUMN())))</formula>
    </cfRule>
  </conditionalFormatting>
  <conditionalFormatting sqref="AO224:AT224">
    <cfRule type="expression" dxfId="951" priority="678">
      <formula>INDIRECT(ADDRESS(ROW(),COLUMN()))=TRUNC(INDIRECT(ADDRESS(ROW(),COLUMN())))</formula>
    </cfRule>
  </conditionalFormatting>
  <conditionalFormatting sqref="AU225">
    <cfRule type="expression" dxfId="950" priority="677">
      <formula>INDIRECT(ADDRESS(ROW(),COLUMN()))=TRUNC(INDIRECT(ADDRESS(ROW(),COLUMN())))</formula>
    </cfRule>
  </conditionalFormatting>
  <conditionalFormatting sqref="AU224">
    <cfRule type="expression" dxfId="949" priority="676">
      <formula>INDIRECT(ADDRESS(ROW(),COLUMN()))=TRUNC(INDIRECT(ADDRESS(ROW(),COLUMN())))</formula>
    </cfRule>
  </conditionalFormatting>
  <conditionalFormatting sqref="AV225:AW225">
    <cfRule type="expression" dxfId="948" priority="675">
      <formula>INDIRECT(ADDRESS(ROW(),COLUMN()))=TRUNC(INDIRECT(ADDRESS(ROW(),COLUMN())))</formula>
    </cfRule>
  </conditionalFormatting>
  <conditionalFormatting sqref="AV224:AW224">
    <cfRule type="expression" dxfId="947" priority="674">
      <formula>INDIRECT(ADDRESS(ROW(),COLUMN()))=TRUNC(INDIRECT(ADDRESS(ROW(),COLUMN())))</formula>
    </cfRule>
  </conditionalFormatting>
  <conditionalFormatting sqref="AX227:BA228">
    <cfRule type="expression" dxfId="946" priority="673">
      <formula>INDIRECT(ADDRESS(ROW(),COLUMN()))=TRUNC(INDIRECT(ADDRESS(ROW(),COLUMN())))</formula>
    </cfRule>
  </conditionalFormatting>
  <conditionalFormatting sqref="S228">
    <cfRule type="expression" dxfId="945" priority="672">
      <formula>INDIRECT(ADDRESS(ROW(),COLUMN()))=TRUNC(INDIRECT(ADDRESS(ROW(),COLUMN())))</formula>
    </cfRule>
  </conditionalFormatting>
  <conditionalFormatting sqref="S227">
    <cfRule type="expression" dxfId="944" priority="671">
      <formula>INDIRECT(ADDRESS(ROW(),COLUMN()))=TRUNC(INDIRECT(ADDRESS(ROW(),COLUMN())))</formula>
    </cfRule>
  </conditionalFormatting>
  <conditionalFormatting sqref="T228:Y228">
    <cfRule type="expression" dxfId="943" priority="670">
      <formula>INDIRECT(ADDRESS(ROW(),COLUMN()))=TRUNC(INDIRECT(ADDRESS(ROW(),COLUMN())))</formula>
    </cfRule>
  </conditionalFormatting>
  <conditionalFormatting sqref="T227:Y227">
    <cfRule type="expression" dxfId="942" priority="669">
      <formula>INDIRECT(ADDRESS(ROW(),COLUMN()))=TRUNC(INDIRECT(ADDRESS(ROW(),COLUMN())))</formula>
    </cfRule>
  </conditionalFormatting>
  <conditionalFormatting sqref="Z228">
    <cfRule type="expression" dxfId="941" priority="668">
      <formula>INDIRECT(ADDRESS(ROW(),COLUMN()))=TRUNC(INDIRECT(ADDRESS(ROW(),COLUMN())))</formula>
    </cfRule>
  </conditionalFormatting>
  <conditionalFormatting sqref="Z227">
    <cfRule type="expression" dxfId="940" priority="667">
      <formula>INDIRECT(ADDRESS(ROW(),COLUMN()))=TRUNC(INDIRECT(ADDRESS(ROW(),COLUMN())))</formula>
    </cfRule>
  </conditionalFormatting>
  <conditionalFormatting sqref="AA228:AF228">
    <cfRule type="expression" dxfId="939" priority="666">
      <formula>INDIRECT(ADDRESS(ROW(),COLUMN()))=TRUNC(INDIRECT(ADDRESS(ROW(),COLUMN())))</formula>
    </cfRule>
  </conditionalFormatting>
  <conditionalFormatting sqref="AA227:AF227">
    <cfRule type="expression" dxfId="938" priority="665">
      <formula>INDIRECT(ADDRESS(ROW(),COLUMN()))=TRUNC(INDIRECT(ADDRESS(ROW(),COLUMN())))</formula>
    </cfRule>
  </conditionalFormatting>
  <conditionalFormatting sqref="AG228">
    <cfRule type="expression" dxfId="937" priority="664">
      <formula>INDIRECT(ADDRESS(ROW(),COLUMN()))=TRUNC(INDIRECT(ADDRESS(ROW(),COLUMN())))</formula>
    </cfRule>
  </conditionalFormatting>
  <conditionalFormatting sqref="AG227">
    <cfRule type="expression" dxfId="936" priority="663">
      <formula>INDIRECT(ADDRESS(ROW(),COLUMN()))=TRUNC(INDIRECT(ADDRESS(ROW(),COLUMN())))</formula>
    </cfRule>
  </conditionalFormatting>
  <conditionalFormatting sqref="AH228:AM228">
    <cfRule type="expression" dxfId="935" priority="662">
      <formula>INDIRECT(ADDRESS(ROW(),COLUMN()))=TRUNC(INDIRECT(ADDRESS(ROW(),COLUMN())))</formula>
    </cfRule>
  </conditionalFormatting>
  <conditionalFormatting sqref="AH227:AM227">
    <cfRule type="expression" dxfId="934" priority="661">
      <formula>INDIRECT(ADDRESS(ROW(),COLUMN()))=TRUNC(INDIRECT(ADDRESS(ROW(),COLUMN())))</formula>
    </cfRule>
  </conditionalFormatting>
  <conditionalFormatting sqref="AN228">
    <cfRule type="expression" dxfId="933" priority="660">
      <formula>INDIRECT(ADDRESS(ROW(),COLUMN()))=TRUNC(INDIRECT(ADDRESS(ROW(),COLUMN())))</formula>
    </cfRule>
  </conditionalFormatting>
  <conditionalFormatting sqref="AN227">
    <cfRule type="expression" dxfId="932" priority="659">
      <formula>INDIRECT(ADDRESS(ROW(),COLUMN()))=TRUNC(INDIRECT(ADDRESS(ROW(),COLUMN())))</formula>
    </cfRule>
  </conditionalFormatting>
  <conditionalFormatting sqref="AO228:AT228">
    <cfRule type="expression" dxfId="931" priority="658">
      <formula>INDIRECT(ADDRESS(ROW(),COLUMN()))=TRUNC(INDIRECT(ADDRESS(ROW(),COLUMN())))</formula>
    </cfRule>
  </conditionalFormatting>
  <conditionalFormatting sqref="AO227:AT227">
    <cfRule type="expression" dxfId="930" priority="657">
      <formula>INDIRECT(ADDRESS(ROW(),COLUMN()))=TRUNC(INDIRECT(ADDRESS(ROW(),COLUMN())))</formula>
    </cfRule>
  </conditionalFormatting>
  <conditionalFormatting sqref="AU228">
    <cfRule type="expression" dxfId="929" priority="656">
      <formula>INDIRECT(ADDRESS(ROW(),COLUMN()))=TRUNC(INDIRECT(ADDRESS(ROW(),COLUMN())))</formula>
    </cfRule>
  </conditionalFormatting>
  <conditionalFormatting sqref="AU227">
    <cfRule type="expression" dxfId="928" priority="655">
      <formula>INDIRECT(ADDRESS(ROW(),COLUMN()))=TRUNC(INDIRECT(ADDRESS(ROW(),COLUMN())))</formula>
    </cfRule>
  </conditionalFormatting>
  <conditionalFormatting sqref="AV228:AW228">
    <cfRule type="expression" dxfId="927" priority="654">
      <formula>INDIRECT(ADDRESS(ROW(),COLUMN()))=TRUNC(INDIRECT(ADDRESS(ROW(),COLUMN())))</formula>
    </cfRule>
  </conditionalFormatting>
  <conditionalFormatting sqref="AV227:AW227">
    <cfRule type="expression" dxfId="926" priority="653">
      <formula>INDIRECT(ADDRESS(ROW(),COLUMN()))=TRUNC(INDIRECT(ADDRESS(ROW(),COLUMN())))</formula>
    </cfRule>
  </conditionalFormatting>
  <conditionalFormatting sqref="AX230:BA231">
    <cfRule type="expression" dxfId="925" priority="652">
      <formula>INDIRECT(ADDRESS(ROW(),COLUMN()))=TRUNC(INDIRECT(ADDRESS(ROW(),COLUMN())))</formula>
    </cfRule>
  </conditionalFormatting>
  <conditionalFormatting sqref="S231">
    <cfRule type="expression" dxfId="924" priority="651">
      <formula>INDIRECT(ADDRESS(ROW(),COLUMN()))=TRUNC(INDIRECT(ADDRESS(ROW(),COLUMN())))</formula>
    </cfRule>
  </conditionalFormatting>
  <conditionalFormatting sqref="S230">
    <cfRule type="expression" dxfId="923" priority="650">
      <formula>INDIRECT(ADDRESS(ROW(),COLUMN()))=TRUNC(INDIRECT(ADDRESS(ROW(),COLUMN())))</formula>
    </cfRule>
  </conditionalFormatting>
  <conditionalFormatting sqref="T231:Y231">
    <cfRule type="expression" dxfId="922" priority="649">
      <formula>INDIRECT(ADDRESS(ROW(),COLUMN()))=TRUNC(INDIRECT(ADDRESS(ROW(),COLUMN())))</formula>
    </cfRule>
  </conditionalFormatting>
  <conditionalFormatting sqref="T230:Y230">
    <cfRule type="expression" dxfId="921" priority="648">
      <formula>INDIRECT(ADDRESS(ROW(),COLUMN()))=TRUNC(INDIRECT(ADDRESS(ROW(),COLUMN())))</formula>
    </cfRule>
  </conditionalFormatting>
  <conditionalFormatting sqref="Z231">
    <cfRule type="expression" dxfId="920" priority="647">
      <formula>INDIRECT(ADDRESS(ROW(),COLUMN()))=TRUNC(INDIRECT(ADDRESS(ROW(),COLUMN())))</formula>
    </cfRule>
  </conditionalFormatting>
  <conditionalFormatting sqref="Z230">
    <cfRule type="expression" dxfId="919" priority="646">
      <formula>INDIRECT(ADDRESS(ROW(),COLUMN()))=TRUNC(INDIRECT(ADDRESS(ROW(),COLUMN())))</formula>
    </cfRule>
  </conditionalFormatting>
  <conditionalFormatting sqref="AA231:AF231">
    <cfRule type="expression" dxfId="918" priority="645">
      <formula>INDIRECT(ADDRESS(ROW(),COLUMN()))=TRUNC(INDIRECT(ADDRESS(ROW(),COLUMN())))</formula>
    </cfRule>
  </conditionalFormatting>
  <conditionalFormatting sqref="AA230:AF230">
    <cfRule type="expression" dxfId="917" priority="644">
      <formula>INDIRECT(ADDRESS(ROW(),COLUMN()))=TRUNC(INDIRECT(ADDRESS(ROW(),COLUMN())))</formula>
    </cfRule>
  </conditionalFormatting>
  <conditionalFormatting sqref="AG231">
    <cfRule type="expression" dxfId="916" priority="643">
      <formula>INDIRECT(ADDRESS(ROW(),COLUMN()))=TRUNC(INDIRECT(ADDRESS(ROW(),COLUMN())))</formula>
    </cfRule>
  </conditionalFormatting>
  <conditionalFormatting sqref="AG230">
    <cfRule type="expression" dxfId="915" priority="642">
      <formula>INDIRECT(ADDRESS(ROW(),COLUMN()))=TRUNC(INDIRECT(ADDRESS(ROW(),COLUMN())))</formula>
    </cfRule>
  </conditionalFormatting>
  <conditionalFormatting sqref="AH231:AM231">
    <cfRule type="expression" dxfId="914" priority="641">
      <formula>INDIRECT(ADDRESS(ROW(),COLUMN()))=TRUNC(INDIRECT(ADDRESS(ROW(),COLUMN())))</formula>
    </cfRule>
  </conditionalFormatting>
  <conditionalFormatting sqref="AH230:AM230">
    <cfRule type="expression" dxfId="913" priority="640">
      <formula>INDIRECT(ADDRESS(ROW(),COLUMN()))=TRUNC(INDIRECT(ADDRESS(ROW(),COLUMN())))</formula>
    </cfRule>
  </conditionalFormatting>
  <conditionalFormatting sqref="AN231">
    <cfRule type="expression" dxfId="912" priority="639">
      <formula>INDIRECT(ADDRESS(ROW(),COLUMN()))=TRUNC(INDIRECT(ADDRESS(ROW(),COLUMN())))</formula>
    </cfRule>
  </conditionalFormatting>
  <conditionalFormatting sqref="AN230">
    <cfRule type="expression" dxfId="911" priority="638">
      <formula>INDIRECT(ADDRESS(ROW(),COLUMN()))=TRUNC(INDIRECT(ADDRESS(ROW(),COLUMN())))</formula>
    </cfRule>
  </conditionalFormatting>
  <conditionalFormatting sqref="AO231:AT231">
    <cfRule type="expression" dxfId="910" priority="637">
      <formula>INDIRECT(ADDRESS(ROW(),COLUMN()))=TRUNC(INDIRECT(ADDRESS(ROW(),COLUMN())))</formula>
    </cfRule>
  </conditionalFormatting>
  <conditionalFormatting sqref="AO230:AT230">
    <cfRule type="expression" dxfId="909" priority="636">
      <formula>INDIRECT(ADDRESS(ROW(),COLUMN()))=TRUNC(INDIRECT(ADDRESS(ROW(),COLUMN())))</formula>
    </cfRule>
  </conditionalFormatting>
  <conditionalFormatting sqref="AU231">
    <cfRule type="expression" dxfId="908" priority="635">
      <formula>INDIRECT(ADDRESS(ROW(),COLUMN()))=TRUNC(INDIRECT(ADDRESS(ROW(),COLUMN())))</formula>
    </cfRule>
  </conditionalFormatting>
  <conditionalFormatting sqref="AU230">
    <cfRule type="expression" dxfId="907" priority="634">
      <formula>INDIRECT(ADDRESS(ROW(),COLUMN()))=TRUNC(INDIRECT(ADDRESS(ROW(),COLUMN())))</formula>
    </cfRule>
  </conditionalFormatting>
  <conditionalFormatting sqref="AV231:AW231">
    <cfRule type="expression" dxfId="906" priority="633">
      <formula>INDIRECT(ADDRESS(ROW(),COLUMN()))=TRUNC(INDIRECT(ADDRESS(ROW(),COLUMN())))</formula>
    </cfRule>
  </conditionalFormatting>
  <conditionalFormatting sqref="AV230:AW230">
    <cfRule type="expression" dxfId="905" priority="632">
      <formula>INDIRECT(ADDRESS(ROW(),COLUMN()))=TRUNC(INDIRECT(ADDRESS(ROW(),COLUMN())))</formula>
    </cfRule>
  </conditionalFormatting>
  <conditionalFormatting sqref="AX233:BA234">
    <cfRule type="expression" dxfId="904" priority="631">
      <formula>INDIRECT(ADDRESS(ROW(),COLUMN()))=TRUNC(INDIRECT(ADDRESS(ROW(),COLUMN())))</formula>
    </cfRule>
  </conditionalFormatting>
  <conditionalFormatting sqref="S234">
    <cfRule type="expression" dxfId="903" priority="630">
      <formula>INDIRECT(ADDRESS(ROW(),COLUMN()))=TRUNC(INDIRECT(ADDRESS(ROW(),COLUMN())))</formula>
    </cfRule>
  </conditionalFormatting>
  <conditionalFormatting sqref="S233">
    <cfRule type="expression" dxfId="902" priority="629">
      <formula>INDIRECT(ADDRESS(ROW(),COLUMN()))=TRUNC(INDIRECT(ADDRESS(ROW(),COLUMN())))</formula>
    </cfRule>
  </conditionalFormatting>
  <conditionalFormatting sqref="T234:Y234">
    <cfRule type="expression" dxfId="901" priority="628">
      <formula>INDIRECT(ADDRESS(ROW(),COLUMN()))=TRUNC(INDIRECT(ADDRESS(ROW(),COLUMN())))</formula>
    </cfRule>
  </conditionalFormatting>
  <conditionalFormatting sqref="T233:Y233">
    <cfRule type="expression" dxfId="900" priority="627">
      <formula>INDIRECT(ADDRESS(ROW(),COLUMN()))=TRUNC(INDIRECT(ADDRESS(ROW(),COLUMN())))</formula>
    </cfRule>
  </conditionalFormatting>
  <conditionalFormatting sqref="Z234">
    <cfRule type="expression" dxfId="899" priority="626">
      <formula>INDIRECT(ADDRESS(ROW(),COLUMN()))=TRUNC(INDIRECT(ADDRESS(ROW(),COLUMN())))</formula>
    </cfRule>
  </conditionalFormatting>
  <conditionalFormatting sqref="Z233">
    <cfRule type="expression" dxfId="898" priority="625">
      <formula>INDIRECT(ADDRESS(ROW(),COLUMN()))=TRUNC(INDIRECT(ADDRESS(ROW(),COLUMN())))</formula>
    </cfRule>
  </conditionalFormatting>
  <conditionalFormatting sqref="AA234:AF234">
    <cfRule type="expression" dxfId="897" priority="624">
      <formula>INDIRECT(ADDRESS(ROW(),COLUMN()))=TRUNC(INDIRECT(ADDRESS(ROW(),COLUMN())))</formula>
    </cfRule>
  </conditionalFormatting>
  <conditionalFormatting sqref="AA233:AF233">
    <cfRule type="expression" dxfId="896" priority="623">
      <formula>INDIRECT(ADDRESS(ROW(),COLUMN()))=TRUNC(INDIRECT(ADDRESS(ROW(),COLUMN())))</formula>
    </cfRule>
  </conditionalFormatting>
  <conditionalFormatting sqref="AG234">
    <cfRule type="expression" dxfId="895" priority="622">
      <formula>INDIRECT(ADDRESS(ROW(),COLUMN()))=TRUNC(INDIRECT(ADDRESS(ROW(),COLUMN())))</formula>
    </cfRule>
  </conditionalFormatting>
  <conditionalFormatting sqref="AG233">
    <cfRule type="expression" dxfId="894" priority="621">
      <formula>INDIRECT(ADDRESS(ROW(),COLUMN()))=TRUNC(INDIRECT(ADDRESS(ROW(),COLUMN())))</formula>
    </cfRule>
  </conditionalFormatting>
  <conditionalFormatting sqref="AH234:AM234">
    <cfRule type="expression" dxfId="893" priority="620">
      <formula>INDIRECT(ADDRESS(ROW(),COLUMN()))=TRUNC(INDIRECT(ADDRESS(ROW(),COLUMN())))</formula>
    </cfRule>
  </conditionalFormatting>
  <conditionalFormatting sqref="AH233:AM233">
    <cfRule type="expression" dxfId="892" priority="619">
      <formula>INDIRECT(ADDRESS(ROW(),COLUMN()))=TRUNC(INDIRECT(ADDRESS(ROW(),COLUMN())))</formula>
    </cfRule>
  </conditionalFormatting>
  <conditionalFormatting sqref="AN234">
    <cfRule type="expression" dxfId="891" priority="618">
      <formula>INDIRECT(ADDRESS(ROW(),COLUMN()))=TRUNC(INDIRECT(ADDRESS(ROW(),COLUMN())))</formula>
    </cfRule>
  </conditionalFormatting>
  <conditionalFormatting sqref="AN233">
    <cfRule type="expression" dxfId="890" priority="617">
      <formula>INDIRECT(ADDRESS(ROW(),COLUMN()))=TRUNC(INDIRECT(ADDRESS(ROW(),COLUMN())))</formula>
    </cfRule>
  </conditionalFormatting>
  <conditionalFormatting sqref="AO234:AT234">
    <cfRule type="expression" dxfId="889" priority="616">
      <formula>INDIRECT(ADDRESS(ROW(),COLUMN()))=TRUNC(INDIRECT(ADDRESS(ROW(),COLUMN())))</formula>
    </cfRule>
  </conditionalFormatting>
  <conditionalFormatting sqref="AO233:AT233">
    <cfRule type="expression" dxfId="888" priority="615">
      <formula>INDIRECT(ADDRESS(ROW(),COLUMN()))=TRUNC(INDIRECT(ADDRESS(ROW(),COLUMN())))</formula>
    </cfRule>
  </conditionalFormatting>
  <conditionalFormatting sqref="AU234">
    <cfRule type="expression" dxfId="887" priority="614">
      <formula>INDIRECT(ADDRESS(ROW(),COLUMN()))=TRUNC(INDIRECT(ADDRESS(ROW(),COLUMN())))</formula>
    </cfRule>
  </conditionalFormatting>
  <conditionalFormatting sqref="AU233">
    <cfRule type="expression" dxfId="886" priority="613">
      <formula>INDIRECT(ADDRESS(ROW(),COLUMN()))=TRUNC(INDIRECT(ADDRESS(ROW(),COLUMN())))</formula>
    </cfRule>
  </conditionalFormatting>
  <conditionalFormatting sqref="AV234:AW234">
    <cfRule type="expression" dxfId="885" priority="612">
      <formula>INDIRECT(ADDRESS(ROW(),COLUMN()))=TRUNC(INDIRECT(ADDRESS(ROW(),COLUMN())))</formula>
    </cfRule>
  </conditionalFormatting>
  <conditionalFormatting sqref="AV233:AW233">
    <cfRule type="expression" dxfId="884" priority="611">
      <formula>INDIRECT(ADDRESS(ROW(),COLUMN()))=TRUNC(INDIRECT(ADDRESS(ROW(),COLUMN())))</formula>
    </cfRule>
  </conditionalFormatting>
  <conditionalFormatting sqref="AX236:BA237">
    <cfRule type="expression" dxfId="883" priority="610">
      <formula>INDIRECT(ADDRESS(ROW(),COLUMN()))=TRUNC(INDIRECT(ADDRESS(ROW(),COLUMN())))</formula>
    </cfRule>
  </conditionalFormatting>
  <conditionalFormatting sqref="S237">
    <cfRule type="expression" dxfId="882" priority="609">
      <formula>INDIRECT(ADDRESS(ROW(),COLUMN()))=TRUNC(INDIRECT(ADDRESS(ROW(),COLUMN())))</formula>
    </cfRule>
  </conditionalFormatting>
  <conditionalFormatting sqref="S236">
    <cfRule type="expression" dxfId="881" priority="608">
      <formula>INDIRECT(ADDRESS(ROW(),COLUMN()))=TRUNC(INDIRECT(ADDRESS(ROW(),COLUMN())))</formula>
    </cfRule>
  </conditionalFormatting>
  <conditionalFormatting sqref="T237:Y237">
    <cfRule type="expression" dxfId="880" priority="607">
      <formula>INDIRECT(ADDRESS(ROW(),COLUMN()))=TRUNC(INDIRECT(ADDRESS(ROW(),COLUMN())))</formula>
    </cfRule>
  </conditionalFormatting>
  <conditionalFormatting sqref="T236:Y236">
    <cfRule type="expression" dxfId="879" priority="606">
      <formula>INDIRECT(ADDRESS(ROW(),COLUMN()))=TRUNC(INDIRECT(ADDRESS(ROW(),COLUMN())))</formula>
    </cfRule>
  </conditionalFormatting>
  <conditionalFormatting sqref="Z237">
    <cfRule type="expression" dxfId="878" priority="605">
      <formula>INDIRECT(ADDRESS(ROW(),COLUMN()))=TRUNC(INDIRECT(ADDRESS(ROW(),COLUMN())))</formula>
    </cfRule>
  </conditionalFormatting>
  <conditionalFormatting sqref="Z236">
    <cfRule type="expression" dxfId="877" priority="604">
      <formula>INDIRECT(ADDRESS(ROW(),COLUMN()))=TRUNC(INDIRECT(ADDRESS(ROW(),COLUMN())))</formula>
    </cfRule>
  </conditionalFormatting>
  <conditionalFormatting sqref="AA237:AF237">
    <cfRule type="expression" dxfId="876" priority="603">
      <formula>INDIRECT(ADDRESS(ROW(),COLUMN()))=TRUNC(INDIRECT(ADDRESS(ROW(),COLUMN())))</formula>
    </cfRule>
  </conditionalFormatting>
  <conditionalFormatting sqref="AA236:AF236">
    <cfRule type="expression" dxfId="875" priority="602">
      <formula>INDIRECT(ADDRESS(ROW(),COLUMN()))=TRUNC(INDIRECT(ADDRESS(ROW(),COLUMN())))</formula>
    </cfRule>
  </conditionalFormatting>
  <conditionalFormatting sqref="AG237">
    <cfRule type="expression" dxfId="874" priority="601">
      <formula>INDIRECT(ADDRESS(ROW(),COLUMN()))=TRUNC(INDIRECT(ADDRESS(ROW(),COLUMN())))</formula>
    </cfRule>
  </conditionalFormatting>
  <conditionalFormatting sqref="AG236">
    <cfRule type="expression" dxfId="873" priority="600">
      <formula>INDIRECT(ADDRESS(ROW(),COLUMN()))=TRUNC(INDIRECT(ADDRESS(ROW(),COLUMN())))</formula>
    </cfRule>
  </conditionalFormatting>
  <conditionalFormatting sqref="AH237:AM237">
    <cfRule type="expression" dxfId="872" priority="599">
      <formula>INDIRECT(ADDRESS(ROW(),COLUMN()))=TRUNC(INDIRECT(ADDRESS(ROW(),COLUMN())))</formula>
    </cfRule>
  </conditionalFormatting>
  <conditionalFormatting sqref="AH236:AM236">
    <cfRule type="expression" dxfId="871" priority="598">
      <formula>INDIRECT(ADDRESS(ROW(),COLUMN()))=TRUNC(INDIRECT(ADDRESS(ROW(),COLUMN())))</formula>
    </cfRule>
  </conditionalFormatting>
  <conditionalFormatting sqref="AN237">
    <cfRule type="expression" dxfId="870" priority="597">
      <formula>INDIRECT(ADDRESS(ROW(),COLUMN()))=TRUNC(INDIRECT(ADDRESS(ROW(),COLUMN())))</formula>
    </cfRule>
  </conditionalFormatting>
  <conditionalFormatting sqref="AN236">
    <cfRule type="expression" dxfId="869" priority="596">
      <formula>INDIRECT(ADDRESS(ROW(),COLUMN()))=TRUNC(INDIRECT(ADDRESS(ROW(),COLUMN())))</formula>
    </cfRule>
  </conditionalFormatting>
  <conditionalFormatting sqref="AO237:AT237">
    <cfRule type="expression" dxfId="868" priority="595">
      <formula>INDIRECT(ADDRESS(ROW(),COLUMN()))=TRUNC(INDIRECT(ADDRESS(ROW(),COLUMN())))</formula>
    </cfRule>
  </conditionalFormatting>
  <conditionalFormatting sqref="AO236:AT236">
    <cfRule type="expression" dxfId="867" priority="594">
      <formula>INDIRECT(ADDRESS(ROW(),COLUMN()))=TRUNC(INDIRECT(ADDRESS(ROW(),COLUMN())))</formula>
    </cfRule>
  </conditionalFormatting>
  <conditionalFormatting sqref="AU237">
    <cfRule type="expression" dxfId="866" priority="593">
      <formula>INDIRECT(ADDRESS(ROW(),COLUMN()))=TRUNC(INDIRECT(ADDRESS(ROW(),COLUMN())))</formula>
    </cfRule>
  </conditionalFormatting>
  <conditionalFormatting sqref="AU236">
    <cfRule type="expression" dxfId="865" priority="592">
      <formula>INDIRECT(ADDRESS(ROW(),COLUMN()))=TRUNC(INDIRECT(ADDRESS(ROW(),COLUMN())))</formula>
    </cfRule>
  </conditionalFormatting>
  <conditionalFormatting sqref="AV237:AW237">
    <cfRule type="expression" dxfId="864" priority="591">
      <formula>INDIRECT(ADDRESS(ROW(),COLUMN()))=TRUNC(INDIRECT(ADDRESS(ROW(),COLUMN())))</formula>
    </cfRule>
  </conditionalFormatting>
  <conditionalFormatting sqref="AV236:AW236">
    <cfRule type="expression" dxfId="863" priority="590">
      <formula>INDIRECT(ADDRESS(ROW(),COLUMN()))=TRUNC(INDIRECT(ADDRESS(ROW(),COLUMN())))</formula>
    </cfRule>
  </conditionalFormatting>
  <conditionalFormatting sqref="AX239:BA240">
    <cfRule type="expression" dxfId="862" priority="589">
      <formula>INDIRECT(ADDRESS(ROW(),COLUMN()))=TRUNC(INDIRECT(ADDRESS(ROW(),COLUMN())))</formula>
    </cfRule>
  </conditionalFormatting>
  <conditionalFormatting sqref="S240">
    <cfRule type="expression" dxfId="861" priority="588">
      <formula>INDIRECT(ADDRESS(ROW(),COLUMN()))=TRUNC(INDIRECT(ADDRESS(ROW(),COLUMN())))</formula>
    </cfRule>
  </conditionalFormatting>
  <conditionalFormatting sqref="S239">
    <cfRule type="expression" dxfId="860" priority="587">
      <formula>INDIRECT(ADDRESS(ROW(),COLUMN()))=TRUNC(INDIRECT(ADDRESS(ROW(),COLUMN())))</formula>
    </cfRule>
  </conditionalFormatting>
  <conditionalFormatting sqref="T240:Y240">
    <cfRule type="expression" dxfId="859" priority="586">
      <formula>INDIRECT(ADDRESS(ROW(),COLUMN()))=TRUNC(INDIRECT(ADDRESS(ROW(),COLUMN())))</formula>
    </cfRule>
  </conditionalFormatting>
  <conditionalFormatting sqref="T239:Y239">
    <cfRule type="expression" dxfId="858" priority="585">
      <formula>INDIRECT(ADDRESS(ROW(),COLUMN()))=TRUNC(INDIRECT(ADDRESS(ROW(),COLUMN())))</formula>
    </cfRule>
  </conditionalFormatting>
  <conditionalFormatting sqref="Z240">
    <cfRule type="expression" dxfId="857" priority="584">
      <formula>INDIRECT(ADDRESS(ROW(),COLUMN()))=TRUNC(INDIRECT(ADDRESS(ROW(),COLUMN())))</formula>
    </cfRule>
  </conditionalFormatting>
  <conditionalFormatting sqref="Z239">
    <cfRule type="expression" dxfId="856" priority="583">
      <formula>INDIRECT(ADDRESS(ROW(),COLUMN()))=TRUNC(INDIRECT(ADDRESS(ROW(),COLUMN())))</formula>
    </cfRule>
  </conditionalFormatting>
  <conditionalFormatting sqref="AA240:AF240">
    <cfRule type="expression" dxfId="855" priority="582">
      <formula>INDIRECT(ADDRESS(ROW(),COLUMN()))=TRUNC(INDIRECT(ADDRESS(ROW(),COLUMN())))</formula>
    </cfRule>
  </conditionalFormatting>
  <conditionalFormatting sqref="AA239:AF239">
    <cfRule type="expression" dxfId="854" priority="581">
      <formula>INDIRECT(ADDRESS(ROW(),COLUMN()))=TRUNC(INDIRECT(ADDRESS(ROW(),COLUMN())))</formula>
    </cfRule>
  </conditionalFormatting>
  <conditionalFormatting sqref="AG240">
    <cfRule type="expression" dxfId="853" priority="580">
      <formula>INDIRECT(ADDRESS(ROW(),COLUMN()))=TRUNC(INDIRECT(ADDRESS(ROW(),COLUMN())))</formula>
    </cfRule>
  </conditionalFormatting>
  <conditionalFormatting sqref="AG239">
    <cfRule type="expression" dxfId="852" priority="579">
      <formula>INDIRECT(ADDRESS(ROW(),COLUMN()))=TRUNC(INDIRECT(ADDRESS(ROW(),COLUMN())))</formula>
    </cfRule>
  </conditionalFormatting>
  <conditionalFormatting sqref="AH240:AM240">
    <cfRule type="expression" dxfId="851" priority="578">
      <formula>INDIRECT(ADDRESS(ROW(),COLUMN()))=TRUNC(INDIRECT(ADDRESS(ROW(),COLUMN())))</formula>
    </cfRule>
  </conditionalFormatting>
  <conditionalFormatting sqref="AH239:AM239">
    <cfRule type="expression" dxfId="850" priority="577">
      <formula>INDIRECT(ADDRESS(ROW(),COLUMN()))=TRUNC(INDIRECT(ADDRESS(ROW(),COLUMN())))</formula>
    </cfRule>
  </conditionalFormatting>
  <conditionalFormatting sqref="AN240">
    <cfRule type="expression" dxfId="849" priority="576">
      <formula>INDIRECT(ADDRESS(ROW(),COLUMN()))=TRUNC(INDIRECT(ADDRESS(ROW(),COLUMN())))</formula>
    </cfRule>
  </conditionalFormatting>
  <conditionalFormatting sqref="AN239">
    <cfRule type="expression" dxfId="848" priority="575">
      <formula>INDIRECT(ADDRESS(ROW(),COLUMN()))=TRUNC(INDIRECT(ADDRESS(ROW(),COLUMN())))</formula>
    </cfRule>
  </conditionalFormatting>
  <conditionalFormatting sqref="AO240:AT240">
    <cfRule type="expression" dxfId="847" priority="574">
      <formula>INDIRECT(ADDRESS(ROW(),COLUMN()))=TRUNC(INDIRECT(ADDRESS(ROW(),COLUMN())))</formula>
    </cfRule>
  </conditionalFormatting>
  <conditionalFormatting sqref="AO239:AT239">
    <cfRule type="expression" dxfId="846" priority="573">
      <formula>INDIRECT(ADDRESS(ROW(),COLUMN()))=TRUNC(INDIRECT(ADDRESS(ROW(),COLUMN())))</formula>
    </cfRule>
  </conditionalFormatting>
  <conditionalFormatting sqref="AU240">
    <cfRule type="expression" dxfId="845" priority="572">
      <formula>INDIRECT(ADDRESS(ROW(),COLUMN()))=TRUNC(INDIRECT(ADDRESS(ROW(),COLUMN())))</formula>
    </cfRule>
  </conditionalFormatting>
  <conditionalFormatting sqref="AU239">
    <cfRule type="expression" dxfId="844" priority="571">
      <formula>INDIRECT(ADDRESS(ROW(),COLUMN()))=TRUNC(INDIRECT(ADDRESS(ROW(),COLUMN())))</formula>
    </cfRule>
  </conditionalFormatting>
  <conditionalFormatting sqref="AV240:AW240">
    <cfRule type="expression" dxfId="843" priority="570">
      <formula>INDIRECT(ADDRESS(ROW(),COLUMN()))=TRUNC(INDIRECT(ADDRESS(ROW(),COLUMN())))</formula>
    </cfRule>
  </conditionalFormatting>
  <conditionalFormatting sqref="AV239:AW239">
    <cfRule type="expression" dxfId="842" priority="569">
      <formula>INDIRECT(ADDRESS(ROW(),COLUMN()))=TRUNC(INDIRECT(ADDRESS(ROW(),COLUMN())))</formula>
    </cfRule>
  </conditionalFormatting>
  <conditionalFormatting sqref="AX242:BA243">
    <cfRule type="expression" dxfId="841" priority="568">
      <formula>INDIRECT(ADDRESS(ROW(),COLUMN()))=TRUNC(INDIRECT(ADDRESS(ROW(),COLUMN())))</formula>
    </cfRule>
  </conditionalFormatting>
  <conditionalFormatting sqref="S243">
    <cfRule type="expression" dxfId="840" priority="567">
      <formula>INDIRECT(ADDRESS(ROW(),COLUMN()))=TRUNC(INDIRECT(ADDRESS(ROW(),COLUMN())))</formula>
    </cfRule>
  </conditionalFormatting>
  <conditionalFormatting sqref="S242">
    <cfRule type="expression" dxfId="839" priority="566">
      <formula>INDIRECT(ADDRESS(ROW(),COLUMN()))=TRUNC(INDIRECT(ADDRESS(ROW(),COLUMN())))</formula>
    </cfRule>
  </conditionalFormatting>
  <conditionalFormatting sqref="T243:Y243">
    <cfRule type="expression" dxfId="838" priority="565">
      <formula>INDIRECT(ADDRESS(ROW(),COLUMN()))=TRUNC(INDIRECT(ADDRESS(ROW(),COLUMN())))</formula>
    </cfRule>
  </conditionalFormatting>
  <conditionalFormatting sqref="T242:Y242">
    <cfRule type="expression" dxfId="837" priority="564">
      <formula>INDIRECT(ADDRESS(ROW(),COLUMN()))=TRUNC(INDIRECT(ADDRESS(ROW(),COLUMN())))</formula>
    </cfRule>
  </conditionalFormatting>
  <conditionalFormatting sqref="Z243">
    <cfRule type="expression" dxfId="836" priority="563">
      <formula>INDIRECT(ADDRESS(ROW(),COLUMN()))=TRUNC(INDIRECT(ADDRESS(ROW(),COLUMN())))</formula>
    </cfRule>
  </conditionalFormatting>
  <conditionalFormatting sqref="Z242">
    <cfRule type="expression" dxfId="835" priority="562">
      <formula>INDIRECT(ADDRESS(ROW(),COLUMN()))=TRUNC(INDIRECT(ADDRESS(ROW(),COLUMN())))</formula>
    </cfRule>
  </conditionalFormatting>
  <conditionalFormatting sqref="AA243:AF243">
    <cfRule type="expression" dxfId="834" priority="561">
      <formula>INDIRECT(ADDRESS(ROW(),COLUMN()))=TRUNC(INDIRECT(ADDRESS(ROW(),COLUMN())))</formula>
    </cfRule>
  </conditionalFormatting>
  <conditionalFormatting sqref="AA242:AF242">
    <cfRule type="expression" dxfId="833" priority="560">
      <formula>INDIRECT(ADDRESS(ROW(),COLUMN()))=TRUNC(INDIRECT(ADDRESS(ROW(),COLUMN())))</formula>
    </cfRule>
  </conditionalFormatting>
  <conditionalFormatting sqref="AG243">
    <cfRule type="expression" dxfId="832" priority="559">
      <formula>INDIRECT(ADDRESS(ROW(),COLUMN()))=TRUNC(INDIRECT(ADDRESS(ROW(),COLUMN())))</formula>
    </cfRule>
  </conditionalFormatting>
  <conditionalFormatting sqref="AG242">
    <cfRule type="expression" dxfId="831" priority="558">
      <formula>INDIRECT(ADDRESS(ROW(),COLUMN()))=TRUNC(INDIRECT(ADDRESS(ROW(),COLUMN())))</formula>
    </cfRule>
  </conditionalFormatting>
  <conditionalFormatting sqref="AH243:AM243">
    <cfRule type="expression" dxfId="830" priority="557">
      <formula>INDIRECT(ADDRESS(ROW(),COLUMN()))=TRUNC(INDIRECT(ADDRESS(ROW(),COLUMN())))</formula>
    </cfRule>
  </conditionalFormatting>
  <conditionalFormatting sqref="AH242:AM242">
    <cfRule type="expression" dxfId="829" priority="556">
      <formula>INDIRECT(ADDRESS(ROW(),COLUMN()))=TRUNC(INDIRECT(ADDRESS(ROW(),COLUMN())))</formula>
    </cfRule>
  </conditionalFormatting>
  <conditionalFormatting sqref="AN243">
    <cfRule type="expression" dxfId="828" priority="555">
      <formula>INDIRECT(ADDRESS(ROW(),COLUMN()))=TRUNC(INDIRECT(ADDRESS(ROW(),COLUMN())))</formula>
    </cfRule>
  </conditionalFormatting>
  <conditionalFormatting sqref="AN242">
    <cfRule type="expression" dxfId="827" priority="554">
      <formula>INDIRECT(ADDRESS(ROW(),COLUMN()))=TRUNC(INDIRECT(ADDRESS(ROW(),COLUMN())))</formula>
    </cfRule>
  </conditionalFormatting>
  <conditionalFormatting sqref="AO243:AT243">
    <cfRule type="expression" dxfId="826" priority="553">
      <formula>INDIRECT(ADDRESS(ROW(),COLUMN()))=TRUNC(INDIRECT(ADDRESS(ROW(),COLUMN())))</formula>
    </cfRule>
  </conditionalFormatting>
  <conditionalFormatting sqref="AO242:AT242">
    <cfRule type="expression" dxfId="825" priority="552">
      <formula>INDIRECT(ADDRESS(ROW(),COLUMN()))=TRUNC(INDIRECT(ADDRESS(ROW(),COLUMN())))</formula>
    </cfRule>
  </conditionalFormatting>
  <conditionalFormatting sqref="AU243">
    <cfRule type="expression" dxfId="824" priority="551">
      <formula>INDIRECT(ADDRESS(ROW(),COLUMN()))=TRUNC(INDIRECT(ADDRESS(ROW(),COLUMN())))</formula>
    </cfRule>
  </conditionalFormatting>
  <conditionalFormatting sqref="AU242">
    <cfRule type="expression" dxfId="823" priority="550">
      <formula>INDIRECT(ADDRESS(ROW(),COLUMN()))=TRUNC(INDIRECT(ADDRESS(ROW(),COLUMN())))</formula>
    </cfRule>
  </conditionalFormatting>
  <conditionalFormatting sqref="AV243:AW243">
    <cfRule type="expression" dxfId="822" priority="549">
      <formula>INDIRECT(ADDRESS(ROW(),COLUMN()))=TRUNC(INDIRECT(ADDRESS(ROW(),COLUMN())))</formula>
    </cfRule>
  </conditionalFormatting>
  <conditionalFormatting sqref="AV242:AW242">
    <cfRule type="expression" dxfId="821" priority="548">
      <formula>INDIRECT(ADDRESS(ROW(),COLUMN()))=TRUNC(INDIRECT(ADDRESS(ROW(),COLUMN())))</formula>
    </cfRule>
  </conditionalFormatting>
  <conditionalFormatting sqref="AX245:BA246">
    <cfRule type="expression" dxfId="820" priority="547">
      <formula>INDIRECT(ADDRESS(ROW(),COLUMN()))=TRUNC(INDIRECT(ADDRESS(ROW(),COLUMN())))</formula>
    </cfRule>
  </conditionalFormatting>
  <conditionalFormatting sqref="S246">
    <cfRule type="expression" dxfId="819" priority="546">
      <formula>INDIRECT(ADDRESS(ROW(),COLUMN()))=TRUNC(INDIRECT(ADDRESS(ROW(),COLUMN())))</formula>
    </cfRule>
  </conditionalFormatting>
  <conditionalFormatting sqref="S245">
    <cfRule type="expression" dxfId="818" priority="545">
      <formula>INDIRECT(ADDRESS(ROW(),COLUMN()))=TRUNC(INDIRECT(ADDRESS(ROW(),COLUMN())))</formula>
    </cfRule>
  </conditionalFormatting>
  <conditionalFormatting sqref="T246:Y246">
    <cfRule type="expression" dxfId="817" priority="544">
      <formula>INDIRECT(ADDRESS(ROW(),COLUMN()))=TRUNC(INDIRECT(ADDRESS(ROW(),COLUMN())))</formula>
    </cfRule>
  </conditionalFormatting>
  <conditionalFormatting sqref="T245:Y245">
    <cfRule type="expression" dxfId="816" priority="543">
      <formula>INDIRECT(ADDRESS(ROW(),COLUMN()))=TRUNC(INDIRECT(ADDRESS(ROW(),COLUMN())))</formula>
    </cfRule>
  </conditionalFormatting>
  <conditionalFormatting sqref="Z246">
    <cfRule type="expression" dxfId="815" priority="542">
      <formula>INDIRECT(ADDRESS(ROW(),COLUMN()))=TRUNC(INDIRECT(ADDRESS(ROW(),COLUMN())))</formula>
    </cfRule>
  </conditionalFormatting>
  <conditionalFormatting sqref="Z245">
    <cfRule type="expression" dxfId="814" priority="541">
      <formula>INDIRECT(ADDRESS(ROW(),COLUMN()))=TRUNC(INDIRECT(ADDRESS(ROW(),COLUMN())))</formula>
    </cfRule>
  </conditionalFormatting>
  <conditionalFormatting sqref="AA246:AF246">
    <cfRule type="expression" dxfId="813" priority="540">
      <formula>INDIRECT(ADDRESS(ROW(),COLUMN()))=TRUNC(INDIRECT(ADDRESS(ROW(),COLUMN())))</formula>
    </cfRule>
  </conditionalFormatting>
  <conditionalFormatting sqref="AA245:AF245">
    <cfRule type="expression" dxfId="812" priority="539">
      <formula>INDIRECT(ADDRESS(ROW(),COLUMN()))=TRUNC(INDIRECT(ADDRESS(ROW(),COLUMN())))</formula>
    </cfRule>
  </conditionalFormatting>
  <conditionalFormatting sqref="AG246">
    <cfRule type="expression" dxfId="811" priority="538">
      <formula>INDIRECT(ADDRESS(ROW(),COLUMN()))=TRUNC(INDIRECT(ADDRESS(ROW(),COLUMN())))</formula>
    </cfRule>
  </conditionalFormatting>
  <conditionalFormatting sqref="AG245">
    <cfRule type="expression" dxfId="810" priority="537">
      <formula>INDIRECT(ADDRESS(ROW(),COLUMN()))=TRUNC(INDIRECT(ADDRESS(ROW(),COLUMN())))</formula>
    </cfRule>
  </conditionalFormatting>
  <conditionalFormatting sqref="AH246:AM246">
    <cfRule type="expression" dxfId="809" priority="536">
      <formula>INDIRECT(ADDRESS(ROW(),COLUMN()))=TRUNC(INDIRECT(ADDRESS(ROW(),COLUMN())))</formula>
    </cfRule>
  </conditionalFormatting>
  <conditionalFormatting sqref="AH245:AM245">
    <cfRule type="expression" dxfId="808" priority="535">
      <formula>INDIRECT(ADDRESS(ROW(),COLUMN()))=TRUNC(INDIRECT(ADDRESS(ROW(),COLUMN())))</formula>
    </cfRule>
  </conditionalFormatting>
  <conditionalFormatting sqref="AN246">
    <cfRule type="expression" dxfId="807" priority="534">
      <formula>INDIRECT(ADDRESS(ROW(),COLUMN()))=TRUNC(INDIRECT(ADDRESS(ROW(),COLUMN())))</formula>
    </cfRule>
  </conditionalFormatting>
  <conditionalFormatting sqref="AN245">
    <cfRule type="expression" dxfId="806" priority="533">
      <formula>INDIRECT(ADDRESS(ROW(),COLUMN()))=TRUNC(INDIRECT(ADDRESS(ROW(),COLUMN())))</formula>
    </cfRule>
  </conditionalFormatting>
  <conditionalFormatting sqref="AO246:AT246">
    <cfRule type="expression" dxfId="805" priority="532">
      <formula>INDIRECT(ADDRESS(ROW(),COLUMN()))=TRUNC(INDIRECT(ADDRESS(ROW(),COLUMN())))</formula>
    </cfRule>
  </conditionalFormatting>
  <conditionalFormatting sqref="AO245:AT245">
    <cfRule type="expression" dxfId="804" priority="531">
      <formula>INDIRECT(ADDRESS(ROW(),COLUMN()))=TRUNC(INDIRECT(ADDRESS(ROW(),COLUMN())))</formula>
    </cfRule>
  </conditionalFormatting>
  <conditionalFormatting sqref="AU246">
    <cfRule type="expression" dxfId="803" priority="530">
      <formula>INDIRECT(ADDRESS(ROW(),COLUMN()))=TRUNC(INDIRECT(ADDRESS(ROW(),COLUMN())))</formula>
    </cfRule>
  </conditionalFormatting>
  <conditionalFormatting sqref="AU245">
    <cfRule type="expression" dxfId="802" priority="529">
      <formula>INDIRECT(ADDRESS(ROW(),COLUMN()))=TRUNC(INDIRECT(ADDRESS(ROW(),COLUMN())))</formula>
    </cfRule>
  </conditionalFormatting>
  <conditionalFormatting sqref="AV246:AW246">
    <cfRule type="expression" dxfId="801" priority="528">
      <formula>INDIRECT(ADDRESS(ROW(),COLUMN()))=TRUNC(INDIRECT(ADDRESS(ROW(),COLUMN())))</formula>
    </cfRule>
  </conditionalFormatting>
  <conditionalFormatting sqref="AV245:AW245">
    <cfRule type="expression" dxfId="800" priority="527">
      <formula>INDIRECT(ADDRESS(ROW(),COLUMN()))=TRUNC(INDIRECT(ADDRESS(ROW(),COLUMN())))</formula>
    </cfRule>
  </conditionalFormatting>
  <conditionalFormatting sqref="AX248:BA249">
    <cfRule type="expression" dxfId="799" priority="526">
      <formula>INDIRECT(ADDRESS(ROW(),COLUMN()))=TRUNC(INDIRECT(ADDRESS(ROW(),COLUMN())))</formula>
    </cfRule>
  </conditionalFormatting>
  <conditionalFormatting sqref="S249">
    <cfRule type="expression" dxfId="798" priority="525">
      <formula>INDIRECT(ADDRESS(ROW(),COLUMN()))=TRUNC(INDIRECT(ADDRESS(ROW(),COLUMN())))</formula>
    </cfRule>
  </conditionalFormatting>
  <conditionalFormatting sqref="S248">
    <cfRule type="expression" dxfId="797" priority="524">
      <formula>INDIRECT(ADDRESS(ROW(),COLUMN()))=TRUNC(INDIRECT(ADDRESS(ROW(),COLUMN())))</formula>
    </cfRule>
  </conditionalFormatting>
  <conditionalFormatting sqref="T249:Y249">
    <cfRule type="expression" dxfId="796" priority="523">
      <formula>INDIRECT(ADDRESS(ROW(),COLUMN()))=TRUNC(INDIRECT(ADDRESS(ROW(),COLUMN())))</formula>
    </cfRule>
  </conditionalFormatting>
  <conditionalFormatting sqref="T248:Y248">
    <cfRule type="expression" dxfId="795" priority="522">
      <formula>INDIRECT(ADDRESS(ROW(),COLUMN()))=TRUNC(INDIRECT(ADDRESS(ROW(),COLUMN())))</formula>
    </cfRule>
  </conditionalFormatting>
  <conditionalFormatting sqref="Z249">
    <cfRule type="expression" dxfId="794" priority="521">
      <formula>INDIRECT(ADDRESS(ROW(),COLUMN()))=TRUNC(INDIRECT(ADDRESS(ROW(),COLUMN())))</formula>
    </cfRule>
  </conditionalFormatting>
  <conditionalFormatting sqref="Z248">
    <cfRule type="expression" dxfId="793" priority="520">
      <formula>INDIRECT(ADDRESS(ROW(),COLUMN()))=TRUNC(INDIRECT(ADDRESS(ROW(),COLUMN())))</formula>
    </cfRule>
  </conditionalFormatting>
  <conditionalFormatting sqref="AA249:AF249">
    <cfRule type="expression" dxfId="792" priority="519">
      <formula>INDIRECT(ADDRESS(ROW(),COLUMN()))=TRUNC(INDIRECT(ADDRESS(ROW(),COLUMN())))</formula>
    </cfRule>
  </conditionalFormatting>
  <conditionalFormatting sqref="AA248:AF248">
    <cfRule type="expression" dxfId="791" priority="518">
      <formula>INDIRECT(ADDRESS(ROW(),COLUMN()))=TRUNC(INDIRECT(ADDRESS(ROW(),COLUMN())))</formula>
    </cfRule>
  </conditionalFormatting>
  <conditionalFormatting sqref="AG249">
    <cfRule type="expression" dxfId="790" priority="517">
      <formula>INDIRECT(ADDRESS(ROW(),COLUMN()))=TRUNC(INDIRECT(ADDRESS(ROW(),COLUMN())))</formula>
    </cfRule>
  </conditionalFormatting>
  <conditionalFormatting sqref="AG248">
    <cfRule type="expression" dxfId="789" priority="516">
      <formula>INDIRECT(ADDRESS(ROW(),COLUMN()))=TRUNC(INDIRECT(ADDRESS(ROW(),COLUMN())))</formula>
    </cfRule>
  </conditionalFormatting>
  <conditionalFormatting sqref="AH249:AM249">
    <cfRule type="expression" dxfId="788" priority="515">
      <formula>INDIRECT(ADDRESS(ROW(),COLUMN()))=TRUNC(INDIRECT(ADDRESS(ROW(),COLUMN())))</formula>
    </cfRule>
  </conditionalFormatting>
  <conditionalFormatting sqref="AH248:AM248">
    <cfRule type="expression" dxfId="787" priority="514">
      <formula>INDIRECT(ADDRESS(ROW(),COLUMN()))=TRUNC(INDIRECT(ADDRESS(ROW(),COLUMN())))</formula>
    </cfRule>
  </conditionalFormatting>
  <conditionalFormatting sqref="AN249">
    <cfRule type="expression" dxfId="786" priority="513">
      <formula>INDIRECT(ADDRESS(ROW(),COLUMN()))=TRUNC(INDIRECT(ADDRESS(ROW(),COLUMN())))</formula>
    </cfRule>
  </conditionalFormatting>
  <conditionalFormatting sqref="AN248">
    <cfRule type="expression" dxfId="785" priority="512">
      <formula>INDIRECT(ADDRESS(ROW(),COLUMN()))=TRUNC(INDIRECT(ADDRESS(ROW(),COLUMN())))</formula>
    </cfRule>
  </conditionalFormatting>
  <conditionalFormatting sqref="AO249:AT249">
    <cfRule type="expression" dxfId="784" priority="511">
      <formula>INDIRECT(ADDRESS(ROW(),COLUMN()))=TRUNC(INDIRECT(ADDRESS(ROW(),COLUMN())))</formula>
    </cfRule>
  </conditionalFormatting>
  <conditionalFormatting sqref="AO248:AT248">
    <cfRule type="expression" dxfId="783" priority="510">
      <formula>INDIRECT(ADDRESS(ROW(),COLUMN()))=TRUNC(INDIRECT(ADDRESS(ROW(),COLUMN())))</formula>
    </cfRule>
  </conditionalFormatting>
  <conditionalFormatting sqref="AU249">
    <cfRule type="expression" dxfId="782" priority="509">
      <formula>INDIRECT(ADDRESS(ROW(),COLUMN()))=TRUNC(INDIRECT(ADDRESS(ROW(),COLUMN())))</formula>
    </cfRule>
  </conditionalFormatting>
  <conditionalFormatting sqref="AU248">
    <cfRule type="expression" dxfId="781" priority="508">
      <formula>INDIRECT(ADDRESS(ROW(),COLUMN()))=TRUNC(INDIRECT(ADDRESS(ROW(),COLUMN())))</formula>
    </cfRule>
  </conditionalFormatting>
  <conditionalFormatting sqref="AV249:AW249">
    <cfRule type="expression" dxfId="780" priority="507">
      <formula>INDIRECT(ADDRESS(ROW(),COLUMN()))=TRUNC(INDIRECT(ADDRESS(ROW(),COLUMN())))</formula>
    </cfRule>
  </conditionalFormatting>
  <conditionalFormatting sqref="AV248:AW248">
    <cfRule type="expression" dxfId="779" priority="506">
      <formula>INDIRECT(ADDRESS(ROW(),COLUMN()))=TRUNC(INDIRECT(ADDRESS(ROW(),COLUMN())))</formula>
    </cfRule>
  </conditionalFormatting>
  <conditionalFormatting sqref="AX251:BA252">
    <cfRule type="expression" dxfId="778" priority="505">
      <formula>INDIRECT(ADDRESS(ROW(),COLUMN()))=TRUNC(INDIRECT(ADDRESS(ROW(),COLUMN())))</formula>
    </cfRule>
  </conditionalFormatting>
  <conditionalFormatting sqref="S252">
    <cfRule type="expression" dxfId="777" priority="504">
      <formula>INDIRECT(ADDRESS(ROW(),COLUMN()))=TRUNC(INDIRECT(ADDRESS(ROW(),COLUMN())))</formula>
    </cfRule>
  </conditionalFormatting>
  <conditionalFormatting sqref="S251">
    <cfRule type="expression" dxfId="776" priority="503">
      <formula>INDIRECT(ADDRESS(ROW(),COLUMN()))=TRUNC(INDIRECT(ADDRESS(ROW(),COLUMN())))</formula>
    </cfRule>
  </conditionalFormatting>
  <conditionalFormatting sqref="T252:Y252">
    <cfRule type="expression" dxfId="775" priority="502">
      <formula>INDIRECT(ADDRESS(ROW(),COLUMN()))=TRUNC(INDIRECT(ADDRESS(ROW(),COLUMN())))</formula>
    </cfRule>
  </conditionalFormatting>
  <conditionalFormatting sqref="T251:Y251">
    <cfRule type="expression" dxfId="774" priority="501">
      <formula>INDIRECT(ADDRESS(ROW(),COLUMN()))=TRUNC(INDIRECT(ADDRESS(ROW(),COLUMN())))</formula>
    </cfRule>
  </conditionalFormatting>
  <conditionalFormatting sqref="Z252">
    <cfRule type="expression" dxfId="773" priority="500">
      <formula>INDIRECT(ADDRESS(ROW(),COLUMN()))=TRUNC(INDIRECT(ADDRESS(ROW(),COLUMN())))</formula>
    </cfRule>
  </conditionalFormatting>
  <conditionalFormatting sqref="Z251">
    <cfRule type="expression" dxfId="772" priority="499">
      <formula>INDIRECT(ADDRESS(ROW(),COLUMN()))=TRUNC(INDIRECT(ADDRESS(ROW(),COLUMN())))</formula>
    </cfRule>
  </conditionalFormatting>
  <conditionalFormatting sqref="AA252:AF252">
    <cfRule type="expression" dxfId="771" priority="498">
      <formula>INDIRECT(ADDRESS(ROW(),COLUMN()))=TRUNC(INDIRECT(ADDRESS(ROW(),COLUMN())))</formula>
    </cfRule>
  </conditionalFormatting>
  <conditionalFormatting sqref="AA251:AF251">
    <cfRule type="expression" dxfId="770" priority="497">
      <formula>INDIRECT(ADDRESS(ROW(),COLUMN()))=TRUNC(INDIRECT(ADDRESS(ROW(),COLUMN())))</formula>
    </cfRule>
  </conditionalFormatting>
  <conditionalFormatting sqref="AG252">
    <cfRule type="expression" dxfId="769" priority="496">
      <formula>INDIRECT(ADDRESS(ROW(),COLUMN()))=TRUNC(INDIRECT(ADDRESS(ROW(),COLUMN())))</formula>
    </cfRule>
  </conditionalFormatting>
  <conditionalFormatting sqref="AG251">
    <cfRule type="expression" dxfId="768" priority="495">
      <formula>INDIRECT(ADDRESS(ROW(),COLUMN()))=TRUNC(INDIRECT(ADDRESS(ROW(),COLUMN())))</formula>
    </cfRule>
  </conditionalFormatting>
  <conditionalFormatting sqref="AH252:AM252">
    <cfRule type="expression" dxfId="767" priority="494">
      <formula>INDIRECT(ADDRESS(ROW(),COLUMN()))=TRUNC(INDIRECT(ADDRESS(ROW(),COLUMN())))</formula>
    </cfRule>
  </conditionalFormatting>
  <conditionalFormatting sqref="AH251:AM251">
    <cfRule type="expression" dxfId="766" priority="493">
      <formula>INDIRECT(ADDRESS(ROW(),COLUMN()))=TRUNC(INDIRECT(ADDRESS(ROW(),COLUMN())))</formula>
    </cfRule>
  </conditionalFormatting>
  <conditionalFormatting sqref="AN252">
    <cfRule type="expression" dxfId="765" priority="492">
      <formula>INDIRECT(ADDRESS(ROW(),COLUMN()))=TRUNC(INDIRECT(ADDRESS(ROW(),COLUMN())))</formula>
    </cfRule>
  </conditionalFormatting>
  <conditionalFormatting sqref="AN251">
    <cfRule type="expression" dxfId="764" priority="491">
      <formula>INDIRECT(ADDRESS(ROW(),COLUMN()))=TRUNC(INDIRECT(ADDRESS(ROW(),COLUMN())))</formula>
    </cfRule>
  </conditionalFormatting>
  <conditionalFormatting sqref="AO252:AT252">
    <cfRule type="expression" dxfId="763" priority="490">
      <formula>INDIRECT(ADDRESS(ROW(),COLUMN()))=TRUNC(INDIRECT(ADDRESS(ROW(),COLUMN())))</formula>
    </cfRule>
  </conditionalFormatting>
  <conditionalFormatting sqref="AO251:AT251">
    <cfRule type="expression" dxfId="762" priority="489">
      <formula>INDIRECT(ADDRESS(ROW(),COLUMN()))=TRUNC(INDIRECT(ADDRESS(ROW(),COLUMN())))</formula>
    </cfRule>
  </conditionalFormatting>
  <conditionalFormatting sqref="AU252">
    <cfRule type="expression" dxfId="761" priority="488">
      <formula>INDIRECT(ADDRESS(ROW(),COLUMN()))=TRUNC(INDIRECT(ADDRESS(ROW(),COLUMN())))</formula>
    </cfRule>
  </conditionalFormatting>
  <conditionalFormatting sqref="AU251">
    <cfRule type="expression" dxfId="760" priority="487">
      <formula>INDIRECT(ADDRESS(ROW(),COLUMN()))=TRUNC(INDIRECT(ADDRESS(ROW(),COLUMN())))</formula>
    </cfRule>
  </conditionalFormatting>
  <conditionalFormatting sqref="AV252:AW252">
    <cfRule type="expression" dxfId="759" priority="486">
      <formula>INDIRECT(ADDRESS(ROW(),COLUMN()))=TRUNC(INDIRECT(ADDRESS(ROW(),COLUMN())))</formula>
    </cfRule>
  </conditionalFormatting>
  <conditionalFormatting sqref="AV251:AW251">
    <cfRule type="expression" dxfId="758" priority="485">
      <formula>INDIRECT(ADDRESS(ROW(),COLUMN()))=TRUNC(INDIRECT(ADDRESS(ROW(),COLUMN())))</formula>
    </cfRule>
  </conditionalFormatting>
  <conditionalFormatting sqref="AX254:BA255">
    <cfRule type="expression" dxfId="757" priority="484">
      <formula>INDIRECT(ADDRESS(ROW(),COLUMN()))=TRUNC(INDIRECT(ADDRESS(ROW(),COLUMN())))</formula>
    </cfRule>
  </conditionalFormatting>
  <conditionalFormatting sqref="S255">
    <cfRule type="expression" dxfId="756" priority="483">
      <formula>INDIRECT(ADDRESS(ROW(),COLUMN()))=TRUNC(INDIRECT(ADDRESS(ROW(),COLUMN())))</formula>
    </cfRule>
  </conditionalFormatting>
  <conditionalFormatting sqref="S254">
    <cfRule type="expression" dxfId="755" priority="482">
      <formula>INDIRECT(ADDRESS(ROW(),COLUMN()))=TRUNC(INDIRECT(ADDRESS(ROW(),COLUMN())))</formula>
    </cfRule>
  </conditionalFormatting>
  <conditionalFormatting sqref="T255:Y255">
    <cfRule type="expression" dxfId="754" priority="481">
      <formula>INDIRECT(ADDRESS(ROW(),COLUMN()))=TRUNC(INDIRECT(ADDRESS(ROW(),COLUMN())))</formula>
    </cfRule>
  </conditionalFormatting>
  <conditionalFormatting sqref="T254:Y254">
    <cfRule type="expression" dxfId="753" priority="480">
      <formula>INDIRECT(ADDRESS(ROW(),COLUMN()))=TRUNC(INDIRECT(ADDRESS(ROW(),COLUMN())))</formula>
    </cfRule>
  </conditionalFormatting>
  <conditionalFormatting sqref="Z255">
    <cfRule type="expression" dxfId="752" priority="479">
      <formula>INDIRECT(ADDRESS(ROW(),COLUMN()))=TRUNC(INDIRECT(ADDRESS(ROW(),COLUMN())))</formula>
    </cfRule>
  </conditionalFormatting>
  <conditionalFormatting sqref="Z254">
    <cfRule type="expression" dxfId="751" priority="478">
      <formula>INDIRECT(ADDRESS(ROW(),COLUMN()))=TRUNC(INDIRECT(ADDRESS(ROW(),COLUMN())))</formula>
    </cfRule>
  </conditionalFormatting>
  <conditionalFormatting sqref="AA255:AF255">
    <cfRule type="expression" dxfId="750" priority="477">
      <formula>INDIRECT(ADDRESS(ROW(),COLUMN()))=TRUNC(INDIRECT(ADDRESS(ROW(),COLUMN())))</formula>
    </cfRule>
  </conditionalFormatting>
  <conditionalFormatting sqref="AA254:AF254">
    <cfRule type="expression" dxfId="749" priority="476">
      <formula>INDIRECT(ADDRESS(ROW(),COLUMN()))=TRUNC(INDIRECT(ADDRESS(ROW(),COLUMN())))</formula>
    </cfRule>
  </conditionalFormatting>
  <conditionalFormatting sqref="AG255">
    <cfRule type="expression" dxfId="748" priority="475">
      <formula>INDIRECT(ADDRESS(ROW(),COLUMN()))=TRUNC(INDIRECT(ADDRESS(ROW(),COLUMN())))</formula>
    </cfRule>
  </conditionalFormatting>
  <conditionalFormatting sqref="AG254">
    <cfRule type="expression" dxfId="747" priority="474">
      <formula>INDIRECT(ADDRESS(ROW(),COLUMN()))=TRUNC(INDIRECT(ADDRESS(ROW(),COLUMN())))</formula>
    </cfRule>
  </conditionalFormatting>
  <conditionalFormatting sqref="AH255:AM255">
    <cfRule type="expression" dxfId="746" priority="473">
      <formula>INDIRECT(ADDRESS(ROW(),COLUMN()))=TRUNC(INDIRECT(ADDRESS(ROW(),COLUMN())))</formula>
    </cfRule>
  </conditionalFormatting>
  <conditionalFormatting sqref="AH254:AM254">
    <cfRule type="expression" dxfId="745" priority="472">
      <formula>INDIRECT(ADDRESS(ROW(),COLUMN()))=TRUNC(INDIRECT(ADDRESS(ROW(),COLUMN())))</formula>
    </cfRule>
  </conditionalFormatting>
  <conditionalFormatting sqref="AN255">
    <cfRule type="expression" dxfId="744" priority="471">
      <formula>INDIRECT(ADDRESS(ROW(),COLUMN()))=TRUNC(INDIRECT(ADDRESS(ROW(),COLUMN())))</formula>
    </cfRule>
  </conditionalFormatting>
  <conditionalFormatting sqref="AN254">
    <cfRule type="expression" dxfId="743" priority="470">
      <formula>INDIRECT(ADDRESS(ROW(),COLUMN()))=TRUNC(INDIRECT(ADDRESS(ROW(),COLUMN())))</formula>
    </cfRule>
  </conditionalFormatting>
  <conditionalFormatting sqref="AO255:AT255">
    <cfRule type="expression" dxfId="742" priority="469">
      <formula>INDIRECT(ADDRESS(ROW(),COLUMN()))=TRUNC(INDIRECT(ADDRESS(ROW(),COLUMN())))</formula>
    </cfRule>
  </conditionalFormatting>
  <conditionalFormatting sqref="AO254:AT254">
    <cfRule type="expression" dxfId="741" priority="468">
      <formula>INDIRECT(ADDRESS(ROW(),COLUMN()))=TRUNC(INDIRECT(ADDRESS(ROW(),COLUMN())))</formula>
    </cfRule>
  </conditionalFormatting>
  <conditionalFormatting sqref="AU255">
    <cfRule type="expression" dxfId="740" priority="467">
      <formula>INDIRECT(ADDRESS(ROW(),COLUMN()))=TRUNC(INDIRECT(ADDRESS(ROW(),COLUMN())))</formula>
    </cfRule>
  </conditionalFormatting>
  <conditionalFormatting sqref="AU254">
    <cfRule type="expression" dxfId="739" priority="466">
      <formula>INDIRECT(ADDRESS(ROW(),COLUMN()))=TRUNC(INDIRECT(ADDRESS(ROW(),COLUMN())))</formula>
    </cfRule>
  </conditionalFormatting>
  <conditionalFormatting sqref="AV255:AW255">
    <cfRule type="expression" dxfId="738" priority="465">
      <formula>INDIRECT(ADDRESS(ROW(),COLUMN()))=TRUNC(INDIRECT(ADDRESS(ROW(),COLUMN())))</formula>
    </cfRule>
  </conditionalFormatting>
  <conditionalFormatting sqref="AV254:AW254">
    <cfRule type="expression" dxfId="737" priority="464">
      <formula>INDIRECT(ADDRESS(ROW(),COLUMN()))=TRUNC(INDIRECT(ADDRESS(ROW(),COLUMN())))</formula>
    </cfRule>
  </conditionalFormatting>
  <conditionalFormatting sqref="AX257:BA258">
    <cfRule type="expression" dxfId="736" priority="463">
      <formula>INDIRECT(ADDRESS(ROW(),COLUMN()))=TRUNC(INDIRECT(ADDRESS(ROW(),COLUMN())))</formula>
    </cfRule>
  </conditionalFormatting>
  <conditionalFormatting sqref="S258">
    <cfRule type="expression" dxfId="735" priority="462">
      <formula>INDIRECT(ADDRESS(ROW(),COLUMN()))=TRUNC(INDIRECT(ADDRESS(ROW(),COLUMN())))</formula>
    </cfRule>
  </conditionalFormatting>
  <conditionalFormatting sqref="S257">
    <cfRule type="expression" dxfId="734" priority="461">
      <formula>INDIRECT(ADDRESS(ROW(),COLUMN()))=TRUNC(INDIRECT(ADDRESS(ROW(),COLUMN())))</formula>
    </cfRule>
  </conditionalFormatting>
  <conditionalFormatting sqref="T258:Y258">
    <cfRule type="expression" dxfId="733" priority="460">
      <formula>INDIRECT(ADDRESS(ROW(),COLUMN()))=TRUNC(INDIRECT(ADDRESS(ROW(),COLUMN())))</formula>
    </cfRule>
  </conditionalFormatting>
  <conditionalFormatting sqref="T257:Y257">
    <cfRule type="expression" dxfId="732" priority="459">
      <formula>INDIRECT(ADDRESS(ROW(),COLUMN()))=TRUNC(INDIRECT(ADDRESS(ROW(),COLUMN())))</formula>
    </cfRule>
  </conditionalFormatting>
  <conditionalFormatting sqref="Z258">
    <cfRule type="expression" dxfId="731" priority="458">
      <formula>INDIRECT(ADDRESS(ROW(),COLUMN()))=TRUNC(INDIRECT(ADDRESS(ROW(),COLUMN())))</formula>
    </cfRule>
  </conditionalFormatting>
  <conditionalFormatting sqref="Z257">
    <cfRule type="expression" dxfId="730" priority="457">
      <formula>INDIRECT(ADDRESS(ROW(),COLUMN()))=TRUNC(INDIRECT(ADDRESS(ROW(),COLUMN())))</formula>
    </cfRule>
  </conditionalFormatting>
  <conditionalFormatting sqref="AA258:AF258">
    <cfRule type="expression" dxfId="729" priority="456">
      <formula>INDIRECT(ADDRESS(ROW(),COLUMN()))=TRUNC(INDIRECT(ADDRESS(ROW(),COLUMN())))</formula>
    </cfRule>
  </conditionalFormatting>
  <conditionalFormatting sqref="AA257:AF257">
    <cfRule type="expression" dxfId="728" priority="455">
      <formula>INDIRECT(ADDRESS(ROW(),COLUMN()))=TRUNC(INDIRECT(ADDRESS(ROW(),COLUMN())))</formula>
    </cfRule>
  </conditionalFormatting>
  <conditionalFormatting sqref="AG258">
    <cfRule type="expression" dxfId="727" priority="454">
      <formula>INDIRECT(ADDRESS(ROW(),COLUMN()))=TRUNC(INDIRECT(ADDRESS(ROW(),COLUMN())))</formula>
    </cfRule>
  </conditionalFormatting>
  <conditionalFormatting sqref="AG257">
    <cfRule type="expression" dxfId="726" priority="453">
      <formula>INDIRECT(ADDRESS(ROW(),COLUMN()))=TRUNC(INDIRECT(ADDRESS(ROW(),COLUMN())))</formula>
    </cfRule>
  </conditionalFormatting>
  <conditionalFormatting sqref="AH258:AM258">
    <cfRule type="expression" dxfId="725" priority="452">
      <formula>INDIRECT(ADDRESS(ROW(),COLUMN()))=TRUNC(INDIRECT(ADDRESS(ROW(),COLUMN())))</formula>
    </cfRule>
  </conditionalFormatting>
  <conditionalFormatting sqref="AH257:AM257">
    <cfRule type="expression" dxfId="724" priority="451">
      <formula>INDIRECT(ADDRESS(ROW(),COLUMN()))=TRUNC(INDIRECT(ADDRESS(ROW(),COLUMN())))</formula>
    </cfRule>
  </conditionalFormatting>
  <conditionalFormatting sqref="AN258">
    <cfRule type="expression" dxfId="723" priority="450">
      <formula>INDIRECT(ADDRESS(ROW(),COLUMN()))=TRUNC(INDIRECT(ADDRESS(ROW(),COLUMN())))</formula>
    </cfRule>
  </conditionalFormatting>
  <conditionalFormatting sqref="AN257">
    <cfRule type="expression" dxfId="722" priority="449">
      <formula>INDIRECT(ADDRESS(ROW(),COLUMN()))=TRUNC(INDIRECT(ADDRESS(ROW(),COLUMN())))</formula>
    </cfRule>
  </conditionalFormatting>
  <conditionalFormatting sqref="AO258:AT258">
    <cfRule type="expression" dxfId="721" priority="448">
      <formula>INDIRECT(ADDRESS(ROW(),COLUMN()))=TRUNC(INDIRECT(ADDRESS(ROW(),COLUMN())))</formula>
    </cfRule>
  </conditionalFormatting>
  <conditionalFormatting sqref="AO257:AT257">
    <cfRule type="expression" dxfId="720" priority="447">
      <formula>INDIRECT(ADDRESS(ROW(),COLUMN()))=TRUNC(INDIRECT(ADDRESS(ROW(),COLUMN())))</formula>
    </cfRule>
  </conditionalFormatting>
  <conditionalFormatting sqref="AU258">
    <cfRule type="expression" dxfId="719" priority="446">
      <formula>INDIRECT(ADDRESS(ROW(),COLUMN()))=TRUNC(INDIRECT(ADDRESS(ROW(),COLUMN())))</formula>
    </cfRule>
  </conditionalFormatting>
  <conditionalFormatting sqref="AU257">
    <cfRule type="expression" dxfId="718" priority="445">
      <formula>INDIRECT(ADDRESS(ROW(),COLUMN()))=TRUNC(INDIRECT(ADDRESS(ROW(),COLUMN())))</formula>
    </cfRule>
  </conditionalFormatting>
  <conditionalFormatting sqref="AV258:AW258">
    <cfRule type="expression" dxfId="717" priority="444">
      <formula>INDIRECT(ADDRESS(ROW(),COLUMN()))=TRUNC(INDIRECT(ADDRESS(ROW(),COLUMN())))</formula>
    </cfRule>
  </conditionalFormatting>
  <conditionalFormatting sqref="AV257:AW257">
    <cfRule type="expression" dxfId="716" priority="443">
      <formula>INDIRECT(ADDRESS(ROW(),COLUMN()))=TRUNC(INDIRECT(ADDRESS(ROW(),COLUMN())))</formula>
    </cfRule>
  </conditionalFormatting>
  <conditionalFormatting sqref="AX260:BA261">
    <cfRule type="expression" dxfId="715" priority="442">
      <formula>INDIRECT(ADDRESS(ROW(),COLUMN()))=TRUNC(INDIRECT(ADDRESS(ROW(),COLUMN())))</formula>
    </cfRule>
  </conditionalFormatting>
  <conditionalFormatting sqref="S261">
    <cfRule type="expression" dxfId="714" priority="441">
      <formula>INDIRECT(ADDRESS(ROW(),COLUMN()))=TRUNC(INDIRECT(ADDRESS(ROW(),COLUMN())))</formula>
    </cfRule>
  </conditionalFormatting>
  <conditionalFormatting sqref="S260">
    <cfRule type="expression" dxfId="713" priority="440">
      <formula>INDIRECT(ADDRESS(ROW(),COLUMN()))=TRUNC(INDIRECT(ADDRESS(ROW(),COLUMN())))</formula>
    </cfRule>
  </conditionalFormatting>
  <conditionalFormatting sqref="T261:Y261">
    <cfRule type="expression" dxfId="712" priority="439">
      <formula>INDIRECT(ADDRESS(ROW(),COLUMN()))=TRUNC(INDIRECT(ADDRESS(ROW(),COLUMN())))</formula>
    </cfRule>
  </conditionalFormatting>
  <conditionalFormatting sqref="T260:Y260">
    <cfRule type="expression" dxfId="711" priority="438">
      <formula>INDIRECT(ADDRESS(ROW(),COLUMN()))=TRUNC(INDIRECT(ADDRESS(ROW(),COLUMN())))</formula>
    </cfRule>
  </conditionalFormatting>
  <conditionalFormatting sqref="Z261">
    <cfRule type="expression" dxfId="710" priority="437">
      <formula>INDIRECT(ADDRESS(ROW(),COLUMN()))=TRUNC(INDIRECT(ADDRESS(ROW(),COLUMN())))</formula>
    </cfRule>
  </conditionalFormatting>
  <conditionalFormatting sqref="Z260">
    <cfRule type="expression" dxfId="709" priority="436">
      <formula>INDIRECT(ADDRESS(ROW(),COLUMN()))=TRUNC(INDIRECT(ADDRESS(ROW(),COLUMN())))</formula>
    </cfRule>
  </conditionalFormatting>
  <conditionalFormatting sqref="AA261:AF261">
    <cfRule type="expression" dxfId="708" priority="435">
      <formula>INDIRECT(ADDRESS(ROW(),COLUMN()))=TRUNC(INDIRECT(ADDRESS(ROW(),COLUMN())))</formula>
    </cfRule>
  </conditionalFormatting>
  <conditionalFormatting sqref="AA260:AF260">
    <cfRule type="expression" dxfId="707" priority="434">
      <formula>INDIRECT(ADDRESS(ROW(),COLUMN()))=TRUNC(INDIRECT(ADDRESS(ROW(),COLUMN())))</formula>
    </cfRule>
  </conditionalFormatting>
  <conditionalFormatting sqref="AG261">
    <cfRule type="expression" dxfId="706" priority="433">
      <formula>INDIRECT(ADDRESS(ROW(),COLUMN()))=TRUNC(INDIRECT(ADDRESS(ROW(),COLUMN())))</formula>
    </cfRule>
  </conditionalFormatting>
  <conditionalFormatting sqref="AG260">
    <cfRule type="expression" dxfId="705" priority="432">
      <formula>INDIRECT(ADDRESS(ROW(),COLUMN()))=TRUNC(INDIRECT(ADDRESS(ROW(),COLUMN())))</formula>
    </cfRule>
  </conditionalFormatting>
  <conditionalFormatting sqref="AH261:AM261">
    <cfRule type="expression" dxfId="704" priority="431">
      <formula>INDIRECT(ADDRESS(ROW(),COLUMN()))=TRUNC(INDIRECT(ADDRESS(ROW(),COLUMN())))</formula>
    </cfRule>
  </conditionalFormatting>
  <conditionalFormatting sqref="AH260:AM260">
    <cfRule type="expression" dxfId="703" priority="430">
      <formula>INDIRECT(ADDRESS(ROW(),COLUMN()))=TRUNC(INDIRECT(ADDRESS(ROW(),COLUMN())))</formula>
    </cfRule>
  </conditionalFormatting>
  <conditionalFormatting sqref="AN261">
    <cfRule type="expression" dxfId="702" priority="429">
      <formula>INDIRECT(ADDRESS(ROW(),COLUMN()))=TRUNC(INDIRECT(ADDRESS(ROW(),COLUMN())))</formula>
    </cfRule>
  </conditionalFormatting>
  <conditionalFormatting sqref="AN260">
    <cfRule type="expression" dxfId="701" priority="428">
      <formula>INDIRECT(ADDRESS(ROW(),COLUMN()))=TRUNC(INDIRECT(ADDRESS(ROW(),COLUMN())))</formula>
    </cfRule>
  </conditionalFormatting>
  <conditionalFormatting sqref="AO261:AT261">
    <cfRule type="expression" dxfId="700" priority="427">
      <formula>INDIRECT(ADDRESS(ROW(),COLUMN()))=TRUNC(INDIRECT(ADDRESS(ROW(),COLUMN())))</formula>
    </cfRule>
  </conditionalFormatting>
  <conditionalFormatting sqref="AO260:AT260">
    <cfRule type="expression" dxfId="699" priority="426">
      <formula>INDIRECT(ADDRESS(ROW(),COLUMN()))=TRUNC(INDIRECT(ADDRESS(ROW(),COLUMN())))</formula>
    </cfRule>
  </conditionalFormatting>
  <conditionalFormatting sqref="AU261">
    <cfRule type="expression" dxfId="698" priority="425">
      <formula>INDIRECT(ADDRESS(ROW(),COLUMN()))=TRUNC(INDIRECT(ADDRESS(ROW(),COLUMN())))</formula>
    </cfRule>
  </conditionalFormatting>
  <conditionalFormatting sqref="AU260">
    <cfRule type="expression" dxfId="697" priority="424">
      <formula>INDIRECT(ADDRESS(ROW(),COLUMN()))=TRUNC(INDIRECT(ADDRESS(ROW(),COLUMN())))</formula>
    </cfRule>
  </conditionalFormatting>
  <conditionalFormatting sqref="AV261:AW261">
    <cfRule type="expression" dxfId="696" priority="423">
      <formula>INDIRECT(ADDRESS(ROW(),COLUMN()))=TRUNC(INDIRECT(ADDRESS(ROW(),COLUMN())))</formula>
    </cfRule>
  </conditionalFormatting>
  <conditionalFormatting sqref="AV260:AW260">
    <cfRule type="expression" dxfId="695" priority="422">
      <formula>INDIRECT(ADDRESS(ROW(),COLUMN()))=TRUNC(INDIRECT(ADDRESS(ROW(),COLUMN())))</formula>
    </cfRule>
  </conditionalFormatting>
  <conditionalFormatting sqref="AX263:BA264">
    <cfRule type="expression" dxfId="694" priority="421">
      <formula>INDIRECT(ADDRESS(ROW(),COLUMN()))=TRUNC(INDIRECT(ADDRESS(ROW(),COLUMN())))</formula>
    </cfRule>
  </conditionalFormatting>
  <conditionalFormatting sqref="S264">
    <cfRule type="expression" dxfId="693" priority="420">
      <formula>INDIRECT(ADDRESS(ROW(),COLUMN()))=TRUNC(INDIRECT(ADDRESS(ROW(),COLUMN())))</formula>
    </cfRule>
  </conditionalFormatting>
  <conditionalFormatting sqref="S263">
    <cfRule type="expression" dxfId="692" priority="419">
      <formula>INDIRECT(ADDRESS(ROW(),COLUMN()))=TRUNC(INDIRECT(ADDRESS(ROW(),COLUMN())))</formula>
    </cfRule>
  </conditionalFormatting>
  <conditionalFormatting sqref="T264:Y264">
    <cfRule type="expression" dxfId="691" priority="418">
      <formula>INDIRECT(ADDRESS(ROW(),COLUMN()))=TRUNC(INDIRECT(ADDRESS(ROW(),COLUMN())))</formula>
    </cfRule>
  </conditionalFormatting>
  <conditionalFormatting sqref="T263:Y263">
    <cfRule type="expression" dxfId="690" priority="417">
      <formula>INDIRECT(ADDRESS(ROW(),COLUMN()))=TRUNC(INDIRECT(ADDRESS(ROW(),COLUMN())))</formula>
    </cfRule>
  </conditionalFormatting>
  <conditionalFormatting sqref="Z264">
    <cfRule type="expression" dxfId="689" priority="416">
      <formula>INDIRECT(ADDRESS(ROW(),COLUMN()))=TRUNC(INDIRECT(ADDRESS(ROW(),COLUMN())))</formula>
    </cfRule>
  </conditionalFormatting>
  <conditionalFormatting sqref="Z263">
    <cfRule type="expression" dxfId="688" priority="415">
      <formula>INDIRECT(ADDRESS(ROW(),COLUMN()))=TRUNC(INDIRECT(ADDRESS(ROW(),COLUMN())))</formula>
    </cfRule>
  </conditionalFormatting>
  <conditionalFormatting sqref="AA264:AF264">
    <cfRule type="expression" dxfId="687" priority="414">
      <formula>INDIRECT(ADDRESS(ROW(),COLUMN()))=TRUNC(INDIRECT(ADDRESS(ROW(),COLUMN())))</formula>
    </cfRule>
  </conditionalFormatting>
  <conditionalFormatting sqref="AA263:AF263">
    <cfRule type="expression" dxfId="686" priority="413">
      <formula>INDIRECT(ADDRESS(ROW(),COLUMN()))=TRUNC(INDIRECT(ADDRESS(ROW(),COLUMN())))</formula>
    </cfRule>
  </conditionalFormatting>
  <conditionalFormatting sqref="AG264">
    <cfRule type="expression" dxfId="685" priority="412">
      <formula>INDIRECT(ADDRESS(ROW(),COLUMN()))=TRUNC(INDIRECT(ADDRESS(ROW(),COLUMN())))</formula>
    </cfRule>
  </conditionalFormatting>
  <conditionalFormatting sqref="AG263">
    <cfRule type="expression" dxfId="684" priority="411">
      <formula>INDIRECT(ADDRESS(ROW(),COLUMN()))=TRUNC(INDIRECT(ADDRESS(ROW(),COLUMN())))</formula>
    </cfRule>
  </conditionalFormatting>
  <conditionalFormatting sqref="AH264:AM264">
    <cfRule type="expression" dxfId="683" priority="410">
      <formula>INDIRECT(ADDRESS(ROW(),COLUMN()))=TRUNC(INDIRECT(ADDRESS(ROW(),COLUMN())))</formula>
    </cfRule>
  </conditionalFormatting>
  <conditionalFormatting sqref="AH263:AM263">
    <cfRule type="expression" dxfId="682" priority="409">
      <formula>INDIRECT(ADDRESS(ROW(),COLUMN()))=TRUNC(INDIRECT(ADDRESS(ROW(),COLUMN())))</formula>
    </cfRule>
  </conditionalFormatting>
  <conditionalFormatting sqref="AN264">
    <cfRule type="expression" dxfId="681" priority="408">
      <formula>INDIRECT(ADDRESS(ROW(),COLUMN()))=TRUNC(INDIRECT(ADDRESS(ROW(),COLUMN())))</formula>
    </cfRule>
  </conditionalFormatting>
  <conditionalFormatting sqref="AN263">
    <cfRule type="expression" dxfId="680" priority="407">
      <formula>INDIRECT(ADDRESS(ROW(),COLUMN()))=TRUNC(INDIRECT(ADDRESS(ROW(),COLUMN())))</formula>
    </cfRule>
  </conditionalFormatting>
  <conditionalFormatting sqref="AO264:AT264">
    <cfRule type="expression" dxfId="679" priority="406">
      <formula>INDIRECT(ADDRESS(ROW(),COLUMN()))=TRUNC(INDIRECT(ADDRESS(ROW(),COLUMN())))</formula>
    </cfRule>
  </conditionalFormatting>
  <conditionalFormatting sqref="AO263:AT263">
    <cfRule type="expression" dxfId="678" priority="405">
      <formula>INDIRECT(ADDRESS(ROW(),COLUMN()))=TRUNC(INDIRECT(ADDRESS(ROW(),COLUMN())))</formula>
    </cfRule>
  </conditionalFormatting>
  <conditionalFormatting sqref="AU264">
    <cfRule type="expression" dxfId="677" priority="404">
      <formula>INDIRECT(ADDRESS(ROW(),COLUMN()))=TRUNC(INDIRECT(ADDRESS(ROW(),COLUMN())))</formula>
    </cfRule>
  </conditionalFormatting>
  <conditionalFormatting sqref="AU263">
    <cfRule type="expression" dxfId="676" priority="403">
      <formula>INDIRECT(ADDRESS(ROW(),COLUMN()))=TRUNC(INDIRECT(ADDRESS(ROW(),COLUMN())))</formula>
    </cfRule>
  </conditionalFormatting>
  <conditionalFormatting sqref="AV264:AW264">
    <cfRule type="expression" dxfId="675" priority="402">
      <formula>INDIRECT(ADDRESS(ROW(),COLUMN()))=TRUNC(INDIRECT(ADDRESS(ROW(),COLUMN())))</formula>
    </cfRule>
  </conditionalFormatting>
  <conditionalFormatting sqref="AV263:AW263">
    <cfRule type="expression" dxfId="674" priority="401">
      <formula>INDIRECT(ADDRESS(ROW(),COLUMN()))=TRUNC(INDIRECT(ADDRESS(ROW(),COLUMN())))</formula>
    </cfRule>
  </conditionalFormatting>
  <conditionalFormatting sqref="AX266:BA267">
    <cfRule type="expression" dxfId="673" priority="400">
      <formula>INDIRECT(ADDRESS(ROW(),COLUMN()))=TRUNC(INDIRECT(ADDRESS(ROW(),COLUMN())))</formula>
    </cfRule>
  </conditionalFormatting>
  <conditionalFormatting sqref="S267">
    <cfRule type="expression" dxfId="672" priority="399">
      <formula>INDIRECT(ADDRESS(ROW(),COLUMN()))=TRUNC(INDIRECT(ADDRESS(ROW(),COLUMN())))</formula>
    </cfRule>
  </conditionalFormatting>
  <conditionalFormatting sqref="S266">
    <cfRule type="expression" dxfId="671" priority="398">
      <formula>INDIRECT(ADDRESS(ROW(),COLUMN()))=TRUNC(INDIRECT(ADDRESS(ROW(),COLUMN())))</formula>
    </cfRule>
  </conditionalFormatting>
  <conditionalFormatting sqref="T267:Y267">
    <cfRule type="expression" dxfId="670" priority="397">
      <formula>INDIRECT(ADDRESS(ROW(),COLUMN()))=TRUNC(INDIRECT(ADDRESS(ROW(),COLUMN())))</formula>
    </cfRule>
  </conditionalFormatting>
  <conditionalFormatting sqref="T266:Y266">
    <cfRule type="expression" dxfId="669" priority="396">
      <formula>INDIRECT(ADDRESS(ROW(),COLUMN()))=TRUNC(INDIRECT(ADDRESS(ROW(),COLUMN())))</formula>
    </cfRule>
  </conditionalFormatting>
  <conditionalFormatting sqref="Z267">
    <cfRule type="expression" dxfId="668" priority="395">
      <formula>INDIRECT(ADDRESS(ROW(),COLUMN()))=TRUNC(INDIRECT(ADDRESS(ROW(),COLUMN())))</formula>
    </cfRule>
  </conditionalFormatting>
  <conditionalFormatting sqref="Z266">
    <cfRule type="expression" dxfId="667" priority="394">
      <formula>INDIRECT(ADDRESS(ROW(),COLUMN()))=TRUNC(INDIRECT(ADDRESS(ROW(),COLUMN())))</formula>
    </cfRule>
  </conditionalFormatting>
  <conditionalFormatting sqref="AA267:AF267">
    <cfRule type="expression" dxfId="666" priority="393">
      <formula>INDIRECT(ADDRESS(ROW(),COLUMN()))=TRUNC(INDIRECT(ADDRESS(ROW(),COLUMN())))</formula>
    </cfRule>
  </conditionalFormatting>
  <conditionalFormatting sqref="AA266:AF266">
    <cfRule type="expression" dxfId="665" priority="392">
      <formula>INDIRECT(ADDRESS(ROW(),COLUMN()))=TRUNC(INDIRECT(ADDRESS(ROW(),COLUMN())))</formula>
    </cfRule>
  </conditionalFormatting>
  <conditionalFormatting sqref="AG267">
    <cfRule type="expression" dxfId="664" priority="391">
      <formula>INDIRECT(ADDRESS(ROW(),COLUMN()))=TRUNC(INDIRECT(ADDRESS(ROW(),COLUMN())))</formula>
    </cfRule>
  </conditionalFormatting>
  <conditionalFormatting sqref="AG266">
    <cfRule type="expression" dxfId="663" priority="390">
      <formula>INDIRECT(ADDRESS(ROW(),COLUMN()))=TRUNC(INDIRECT(ADDRESS(ROW(),COLUMN())))</formula>
    </cfRule>
  </conditionalFormatting>
  <conditionalFormatting sqref="AH267:AM267">
    <cfRule type="expression" dxfId="662" priority="389">
      <formula>INDIRECT(ADDRESS(ROW(),COLUMN()))=TRUNC(INDIRECT(ADDRESS(ROW(),COLUMN())))</formula>
    </cfRule>
  </conditionalFormatting>
  <conditionalFormatting sqref="AH266:AM266">
    <cfRule type="expression" dxfId="661" priority="388">
      <formula>INDIRECT(ADDRESS(ROW(),COLUMN()))=TRUNC(INDIRECT(ADDRESS(ROW(),COLUMN())))</formula>
    </cfRule>
  </conditionalFormatting>
  <conditionalFormatting sqref="AN267">
    <cfRule type="expression" dxfId="660" priority="387">
      <formula>INDIRECT(ADDRESS(ROW(),COLUMN()))=TRUNC(INDIRECT(ADDRESS(ROW(),COLUMN())))</formula>
    </cfRule>
  </conditionalFormatting>
  <conditionalFormatting sqref="AN266">
    <cfRule type="expression" dxfId="659" priority="386">
      <formula>INDIRECT(ADDRESS(ROW(),COLUMN()))=TRUNC(INDIRECT(ADDRESS(ROW(),COLUMN())))</formula>
    </cfRule>
  </conditionalFormatting>
  <conditionalFormatting sqref="AO267:AT267">
    <cfRule type="expression" dxfId="658" priority="385">
      <formula>INDIRECT(ADDRESS(ROW(),COLUMN()))=TRUNC(INDIRECT(ADDRESS(ROW(),COLUMN())))</formula>
    </cfRule>
  </conditionalFormatting>
  <conditionalFormatting sqref="AO266:AT266">
    <cfRule type="expression" dxfId="657" priority="384">
      <formula>INDIRECT(ADDRESS(ROW(),COLUMN()))=TRUNC(INDIRECT(ADDRESS(ROW(),COLUMN())))</formula>
    </cfRule>
  </conditionalFormatting>
  <conditionalFormatting sqref="AU267">
    <cfRule type="expression" dxfId="656" priority="383">
      <formula>INDIRECT(ADDRESS(ROW(),COLUMN()))=TRUNC(INDIRECT(ADDRESS(ROW(),COLUMN())))</formula>
    </cfRule>
  </conditionalFormatting>
  <conditionalFormatting sqref="AU266">
    <cfRule type="expression" dxfId="655" priority="382">
      <formula>INDIRECT(ADDRESS(ROW(),COLUMN()))=TRUNC(INDIRECT(ADDRESS(ROW(),COLUMN())))</formula>
    </cfRule>
  </conditionalFormatting>
  <conditionalFormatting sqref="AV267:AW267">
    <cfRule type="expression" dxfId="654" priority="381">
      <formula>INDIRECT(ADDRESS(ROW(),COLUMN()))=TRUNC(INDIRECT(ADDRESS(ROW(),COLUMN())))</formula>
    </cfRule>
  </conditionalFormatting>
  <conditionalFormatting sqref="AV266:AW266">
    <cfRule type="expression" dxfId="653" priority="380">
      <formula>INDIRECT(ADDRESS(ROW(),COLUMN()))=TRUNC(INDIRECT(ADDRESS(ROW(),COLUMN())))</formula>
    </cfRule>
  </conditionalFormatting>
  <conditionalFormatting sqref="AX269:BA270">
    <cfRule type="expression" dxfId="652" priority="379">
      <formula>INDIRECT(ADDRESS(ROW(),COLUMN()))=TRUNC(INDIRECT(ADDRESS(ROW(),COLUMN())))</formula>
    </cfRule>
  </conditionalFormatting>
  <conditionalFormatting sqref="S270">
    <cfRule type="expression" dxfId="651" priority="378">
      <formula>INDIRECT(ADDRESS(ROW(),COLUMN()))=TRUNC(INDIRECT(ADDRESS(ROW(),COLUMN())))</formula>
    </cfRule>
  </conditionalFormatting>
  <conditionalFormatting sqref="S269">
    <cfRule type="expression" dxfId="650" priority="377">
      <formula>INDIRECT(ADDRESS(ROW(),COLUMN()))=TRUNC(INDIRECT(ADDRESS(ROW(),COLUMN())))</formula>
    </cfRule>
  </conditionalFormatting>
  <conditionalFormatting sqref="T270:Y270">
    <cfRule type="expression" dxfId="649" priority="376">
      <formula>INDIRECT(ADDRESS(ROW(),COLUMN()))=TRUNC(INDIRECT(ADDRESS(ROW(),COLUMN())))</formula>
    </cfRule>
  </conditionalFormatting>
  <conditionalFormatting sqref="T269:Y269">
    <cfRule type="expression" dxfId="648" priority="375">
      <formula>INDIRECT(ADDRESS(ROW(),COLUMN()))=TRUNC(INDIRECT(ADDRESS(ROW(),COLUMN())))</formula>
    </cfRule>
  </conditionalFormatting>
  <conditionalFormatting sqref="Z270">
    <cfRule type="expression" dxfId="647" priority="374">
      <formula>INDIRECT(ADDRESS(ROW(),COLUMN()))=TRUNC(INDIRECT(ADDRESS(ROW(),COLUMN())))</formula>
    </cfRule>
  </conditionalFormatting>
  <conditionalFormatting sqref="Z269">
    <cfRule type="expression" dxfId="646" priority="373">
      <formula>INDIRECT(ADDRESS(ROW(),COLUMN()))=TRUNC(INDIRECT(ADDRESS(ROW(),COLUMN())))</formula>
    </cfRule>
  </conditionalFormatting>
  <conditionalFormatting sqref="AA270:AF270">
    <cfRule type="expression" dxfId="645" priority="372">
      <formula>INDIRECT(ADDRESS(ROW(),COLUMN()))=TRUNC(INDIRECT(ADDRESS(ROW(),COLUMN())))</formula>
    </cfRule>
  </conditionalFormatting>
  <conditionalFormatting sqref="AA269:AF269">
    <cfRule type="expression" dxfId="644" priority="371">
      <formula>INDIRECT(ADDRESS(ROW(),COLUMN()))=TRUNC(INDIRECT(ADDRESS(ROW(),COLUMN())))</formula>
    </cfRule>
  </conditionalFormatting>
  <conditionalFormatting sqref="AG270">
    <cfRule type="expression" dxfId="643" priority="370">
      <formula>INDIRECT(ADDRESS(ROW(),COLUMN()))=TRUNC(INDIRECT(ADDRESS(ROW(),COLUMN())))</formula>
    </cfRule>
  </conditionalFormatting>
  <conditionalFormatting sqref="AG269">
    <cfRule type="expression" dxfId="642" priority="369">
      <formula>INDIRECT(ADDRESS(ROW(),COLUMN()))=TRUNC(INDIRECT(ADDRESS(ROW(),COLUMN())))</formula>
    </cfRule>
  </conditionalFormatting>
  <conditionalFormatting sqref="AH270:AM270">
    <cfRule type="expression" dxfId="641" priority="368">
      <formula>INDIRECT(ADDRESS(ROW(),COLUMN()))=TRUNC(INDIRECT(ADDRESS(ROW(),COLUMN())))</formula>
    </cfRule>
  </conditionalFormatting>
  <conditionalFormatting sqref="AH269:AM269">
    <cfRule type="expression" dxfId="640" priority="367">
      <formula>INDIRECT(ADDRESS(ROW(),COLUMN()))=TRUNC(INDIRECT(ADDRESS(ROW(),COLUMN())))</formula>
    </cfRule>
  </conditionalFormatting>
  <conditionalFormatting sqref="AN270">
    <cfRule type="expression" dxfId="639" priority="366">
      <formula>INDIRECT(ADDRESS(ROW(),COLUMN()))=TRUNC(INDIRECT(ADDRESS(ROW(),COLUMN())))</formula>
    </cfRule>
  </conditionalFormatting>
  <conditionalFormatting sqref="AN269">
    <cfRule type="expression" dxfId="638" priority="365">
      <formula>INDIRECT(ADDRESS(ROW(),COLUMN()))=TRUNC(INDIRECT(ADDRESS(ROW(),COLUMN())))</formula>
    </cfRule>
  </conditionalFormatting>
  <conditionalFormatting sqref="AO270:AT270">
    <cfRule type="expression" dxfId="637" priority="364">
      <formula>INDIRECT(ADDRESS(ROW(),COLUMN()))=TRUNC(INDIRECT(ADDRESS(ROW(),COLUMN())))</formula>
    </cfRule>
  </conditionalFormatting>
  <conditionalFormatting sqref="AO269:AT269">
    <cfRule type="expression" dxfId="636" priority="363">
      <formula>INDIRECT(ADDRESS(ROW(),COLUMN()))=TRUNC(INDIRECT(ADDRESS(ROW(),COLUMN())))</formula>
    </cfRule>
  </conditionalFormatting>
  <conditionalFormatting sqref="AU270">
    <cfRule type="expression" dxfId="635" priority="362">
      <formula>INDIRECT(ADDRESS(ROW(),COLUMN()))=TRUNC(INDIRECT(ADDRESS(ROW(),COLUMN())))</formula>
    </cfRule>
  </conditionalFormatting>
  <conditionalFormatting sqref="AU269">
    <cfRule type="expression" dxfId="634" priority="361">
      <formula>INDIRECT(ADDRESS(ROW(),COLUMN()))=TRUNC(INDIRECT(ADDRESS(ROW(),COLUMN())))</formula>
    </cfRule>
  </conditionalFormatting>
  <conditionalFormatting sqref="AV270:AW270">
    <cfRule type="expression" dxfId="633" priority="360">
      <formula>INDIRECT(ADDRESS(ROW(),COLUMN()))=TRUNC(INDIRECT(ADDRESS(ROW(),COLUMN())))</formula>
    </cfRule>
  </conditionalFormatting>
  <conditionalFormatting sqref="AV269:AW269">
    <cfRule type="expression" dxfId="632" priority="359">
      <formula>INDIRECT(ADDRESS(ROW(),COLUMN()))=TRUNC(INDIRECT(ADDRESS(ROW(),COLUMN())))</formula>
    </cfRule>
  </conditionalFormatting>
  <conditionalFormatting sqref="AX272:BA273">
    <cfRule type="expression" dxfId="631" priority="358">
      <formula>INDIRECT(ADDRESS(ROW(),COLUMN()))=TRUNC(INDIRECT(ADDRESS(ROW(),COLUMN())))</formula>
    </cfRule>
  </conditionalFormatting>
  <conditionalFormatting sqref="S273">
    <cfRule type="expression" dxfId="630" priority="357">
      <formula>INDIRECT(ADDRESS(ROW(),COLUMN()))=TRUNC(INDIRECT(ADDRESS(ROW(),COLUMN())))</formula>
    </cfRule>
  </conditionalFormatting>
  <conditionalFormatting sqref="S272">
    <cfRule type="expression" dxfId="629" priority="356">
      <formula>INDIRECT(ADDRESS(ROW(),COLUMN()))=TRUNC(INDIRECT(ADDRESS(ROW(),COLUMN())))</formula>
    </cfRule>
  </conditionalFormatting>
  <conditionalFormatting sqref="T273:Y273">
    <cfRule type="expression" dxfId="628" priority="355">
      <formula>INDIRECT(ADDRESS(ROW(),COLUMN()))=TRUNC(INDIRECT(ADDRESS(ROW(),COLUMN())))</formula>
    </cfRule>
  </conditionalFormatting>
  <conditionalFormatting sqref="T272:Y272">
    <cfRule type="expression" dxfId="627" priority="354">
      <formula>INDIRECT(ADDRESS(ROW(),COLUMN()))=TRUNC(INDIRECT(ADDRESS(ROW(),COLUMN())))</formula>
    </cfRule>
  </conditionalFormatting>
  <conditionalFormatting sqref="Z273">
    <cfRule type="expression" dxfId="626" priority="353">
      <formula>INDIRECT(ADDRESS(ROW(),COLUMN()))=TRUNC(INDIRECT(ADDRESS(ROW(),COLUMN())))</formula>
    </cfRule>
  </conditionalFormatting>
  <conditionalFormatting sqref="Z272">
    <cfRule type="expression" dxfId="625" priority="352">
      <formula>INDIRECT(ADDRESS(ROW(),COLUMN()))=TRUNC(INDIRECT(ADDRESS(ROW(),COLUMN())))</formula>
    </cfRule>
  </conditionalFormatting>
  <conditionalFormatting sqref="AA273:AF273">
    <cfRule type="expression" dxfId="624" priority="351">
      <formula>INDIRECT(ADDRESS(ROW(),COLUMN()))=TRUNC(INDIRECT(ADDRESS(ROW(),COLUMN())))</formula>
    </cfRule>
  </conditionalFormatting>
  <conditionalFormatting sqref="AA272:AF272">
    <cfRule type="expression" dxfId="623" priority="350">
      <formula>INDIRECT(ADDRESS(ROW(),COLUMN()))=TRUNC(INDIRECT(ADDRESS(ROW(),COLUMN())))</formula>
    </cfRule>
  </conditionalFormatting>
  <conditionalFormatting sqref="AG273">
    <cfRule type="expression" dxfId="622" priority="349">
      <formula>INDIRECT(ADDRESS(ROW(),COLUMN()))=TRUNC(INDIRECT(ADDRESS(ROW(),COLUMN())))</formula>
    </cfRule>
  </conditionalFormatting>
  <conditionalFormatting sqref="AG272">
    <cfRule type="expression" dxfId="621" priority="348">
      <formula>INDIRECT(ADDRESS(ROW(),COLUMN()))=TRUNC(INDIRECT(ADDRESS(ROW(),COLUMN())))</formula>
    </cfRule>
  </conditionalFormatting>
  <conditionalFormatting sqref="AH273:AM273">
    <cfRule type="expression" dxfId="620" priority="347">
      <formula>INDIRECT(ADDRESS(ROW(),COLUMN()))=TRUNC(INDIRECT(ADDRESS(ROW(),COLUMN())))</formula>
    </cfRule>
  </conditionalFormatting>
  <conditionalFormatting sqref="AH272:AM272">
    <cfRule type="expression" dxfId="619" priority="346">
      <formula>INDIRECT(ADDRESS(ROW(),COLUMN()))=TRUNC(INDIRECT(ADDRESS(ROW(),COLUMN())))</formula>
    </cfRule>
  </conditionalFormatting>
  <conditionalFormatting sqref="AN273">
    <cfRule type="expression" dxfId="618" priority="345">
      <formula>INDIRECT(ADDRESS(ROW(),COLUMN()))=TRUNC(INDIRECT(ADDRESS(ROW(),COLUMN())))</formula>
    </cfRule>
  </conditionalFormatting>
  <conditionalFormatting sqref="AN272">
    <cfRule type="expression" dxfId="617" priority="344">
      <formula>INDIRECT(ADDRESS(ROW(),COLUMN()))=TRUNC(INDIRECT(ADDRESS(ROW(),COLUMN())))</formula>
    </cfRule>
  </conditionalFormatting>
  <conditionalFormatting sqref="AO273:AT273">
    <cfRule type="expression" dxfId="616" priority="343">
      <formula>INDIRECT(ADDRESS(ROW(),COLUMN()))=TRUNC(INDIRECT(ADDRESS(ROW(),COLUMN())))</formula>
    </cfRule>
  </conditionalFormatting>
  <conditionalFormatting sqref="AO272:AT272">
    <cfRule type="expression" dxfId="615" priority="342">
      <formula>INDIRECT(ADDRESS(ROW(),COLUMN()))=TRUNC(INDIRECT(ADDRESS(ROW(),COLUMN())))</formula>
    </cfRule>
  </conditionalFormatting>
  <conditionalFormatting sqref="AU273">
    <cfRule type="expression" dxfId="614" priority="341">
      <formula>INDIRECT(ADDRESS(ROW(),COLUMN()))=TRUNC(INDIRECT(ADDRESS(ROW(),COLUMN())))</formula>
    </cfRule>
  </conditionalFormatting>
  <conditionalFormatting sqref="AU272">
    <cfRule type="expression" dxfId="613" priority="340">
      <formula>INDIRECT(ADDRESS(ROW(),COLUMN()))=TRUNC(INDIRECT(ADDRESS(ROW(),COLUMN())))</formula>
    </cfRule>
  </conditionalFormatting>
  <conditionalFormatting sqref="AV273:AW273">
    <cfRule type="expression" dxfId="612" priority="339">
      <formula>INDIRECT(ADDRESS(ROW(),COLUMN()))=TRUNC(INDIRECT(ADDRESS(ROW(),COLUMN())))</formula>
    </cfRule>
  </conditionalFormatting>
  <conditionalFormatting sqref="AV272:AW272">
    <cfRule type="expression" dxfId="611" priority="338">
      <formula>INDIRECT(ADDRESS(ROW(),COLUMN()))=TRUNC(INDIRECT(ADDRESS(ROW(),COLUMN())))</formula>
    </cfRule>
  </conditionalFormatting>
  <conditionalFormatting sqref="AX275:BA276">
    <cfRule type="expression" dxfId="610" priority="337">
      <formula>INDIRECT(ADDRESS(ROW(),COLUMN()))=TRUNC(INDIRECT(ADDRESS(ROW(),COLUMN())))</formula>
    </cfRule>
  </conditionalFormatting>
  <conditionalFormatting sqref="S276">
    <cfRule type="expression" dxfId="609" priority="336">
      <formula>INDIRECT(ADDRESS(ROW(),COLUMN()))=TRUNC(INDIRECT(ADDRESS(ROW(),COLUMN())))</formula>
    </cfRule>
  </conditionalFormatting>
  <conditionalFormatting sqref="S275">
    <cfRule type="expression" dxfId="608" priority="335">
      <formula>INDIRECT(ADDRESS(ROW(),COLUMN()))=TRUNC(INDIRECT(ADDRESS(ROW(),COLUMN())))</formula>
    </cfRule>
  </conditionalFormatting>
  <conditionalFormatting sqref="T276:Y276">
    <cfRule type="expression" dxfId="607" priority="334">
      <formula>INDIRECT(ADDRESS(ROW(),COLUMN()))=TRUNC(INDIRECT(ADDRESS(ROW(),COLUMN())))</formula>
    </cfRule>
  </conditionalFormatting>
  <conditionalFormatting sqref="T275:Y275">
    <cfRule type="expression" dxfId="606" priority="333">
      <formula>INDIRECT(ADDRESS(ROW(),COLUMN()))=TRUNC(INDIRECT(ADDRESS(ROW(),COLUMN())))</formula>
    </cfRule>
  </conditionalFormatting>
  <conditionalFormatting sqref="Z276">
    <cfRule type="expression" dxfId="605" priority="332">
      <formula>INDIRECT(ADDRESS(ROW(),COLUMN()))=TRUNC(INDIRECT(ADDRESS(ROW(),COLUMN())))</formula>
    </cfRule>
  </conditionalFormatting>
  <conditionalFormatting sqref="Z275">
    <cfRule type="expression" dxfId="604" priority="331">
      <formula>INDIRECT(ADDRESS(ROW(),COLUMN()))=TRUNC(INDIRECT(ADDRESS(ROW(),COLUMN())))</formula>
    </cfRule>
  </conditionalFormatting>
  <conditionalFormatting sqref="AA276:AF276">
    <cfRule type="expression" dxfId="603" priority="330">
      <formula>INDIRECT(ADDRESS(ROW(),COLUMN()))=TRUNC(INDIRECT(ADDRESS(ROW(),COLUMN())))</formula>
    </cfRule>
  </conditionalFormatting>
  <conditionalFormatting sqref="AA275:AF275">
    <cfRule type="expression" dxfId="602" priority="329">
      <formula>INDIRECT(ADDRESS(ROW(),COLUMN()))=TRUNC(INDIRECT(ADDRESS(ROW(),COLUMN())))</formula>
    </cfRule>
  </conditionalFormatting>
  <conditionalFormatting sqref="AG276">
    <cfRule type="expression" dxfId="601" priority="328">
      <formula>INDIRECT(ADDRESS(ROW(),COLUMN()))=TRUNC(INDIRECT(ADDRESS(ROW(),COLUMN())))</formula>
    </cfRule>
  </conditionalFormatting>
  <conditionalFormatting sqref="AG275">
    <cfRule type="expression" dxfId="600" priority="327">
      <formula>INDIRECT(ADDRESS(ROW(),COLUMN()))=TRUNC(INDIRECT(ADDRESS(ROW(),COLUMN())))</formula>
    </cfRule>
  </conditionalFormatting>
  <conditionalFormatting sqref="AH276:AM276">
    <cfRule type="expression" dxfId="599" priority="326">
      <formula>INDIRECT(ADDRESS(ROW(),COLUMN()))=TRUNC(INDIRECT(ADDRESS(ROW(),COLUMN())))</formula>
    </cfRule>
  </conditionalFormatting>
  <conditionalFormatting sqref="AH275:AM275">
    <cfRule type="expression" dxfId="598" priority="325">
      <formula>INDIRECT(ADDRESS(ROW(),COLUMN()))=TRUNC(INDIRECT(ADDRESS(ROW(),COLUMN())))</formula>
    </cfRule>
  </conditionalFormatting>
  <conditionalFormatting sqref="AN276">
    <cfRule type="expression" dxfId="597" priority="324">
      <formula>INDIRECT(ADDRESS(ROW(),COLUMN()))=TRUNC(INDIRECT(ADDRESS(ROW(),COLUMN())))</formula>
    </cfRule>
  </conditionalFormatting>
  <conditionalFormatting sqref="AN275">
    <cfRule type="expression" dxfId="596" priority="323">
      <formula>INDIRECT(ADDRESS(ROW(),COLUMN()))=TRUNC(INDIRECT(ADDRESS(ROW(),COLUMN())))</formula>
    </cfRule>
  </conditionalFormatting>
  <conditionalFormatting sqref="AO276:AT276">
    <cfRule type="expression" dxfId="595" priority="322">
      <formula>INDIRECT(ADDRESS(ROW(),COLUMN()))=TRUNC(INDIRECT(ADDRESS(ROW(),COLUMN())))</formula>
    </cfRule>
  </conditionalFormatting>
  <conditionalFormatting sqref="AO275:AT275">
    <cfRule type="expression" dxfId="594" priority="321">
      <formula>INDIRECT(ADDRESS(ROW(),COLUMN()))=TRUNC(INDIRECT(ADDRESS(ROW(),COLUMN())))</formula>
    </cfRule>
  </conditionalFormatting>
  <conditionalFormatting sqref="AU276">
    <cfRule type="expression" dxfId="593" priority="320">
      <formula>INDIRECT(ADDRESS(ROW(),COLUMN()))=TRUNC(INDIRECT(ADDRESS(ROW(),COLUMN())))</formula>
    </cfRule>
  </conditionalFormatting>
  <conditionalFormatting sqref="AU275">
    <cfRule type="expression" dxfId="592" priority="319">
      <formula>INDIRECT(ADDRESS(ROW(),COLUMN()))=TRUNC(INDIRECT(ADDRESS(ROW(),COLUMN())))</formula>
    </cfRule>
  </conditionalFormatting>
  <conditionalFormatting sqref="AV276:AW276">
    <cfRule type="expression" dxfId="591" priority="318">
      <formula>INDIRECT(ADDRESS(ROW(),COLUMN()))=TRUNC(INDIRECT(ADDRESS(ROW(),COLUMN())))</formula>
    </cfRule>
  </conditionalFormatting>
  <conditionalFormatting sqref="AV275:AW275">
    <cfRule type="expression" dxfId="590" priority="317">
      <formula>INDIRECT(ADDRESS(ROW(),COLUMN()))=TRUNC(INDIRECT(ADDRESS(ROW(),COLUMN())))</formula>
    </cfRule>
  </conditionalFormatting>
  <conditionalFormatting sqref="AX278:BA279">
    <cfRule type="expression" dxfId="589" priority="316">
      <formula>INDIRECT(ADDRESS(ROW(),COLUMN()))=TRUNC(INDIRECT(ADDRESS(ROW(),COLUMN())))</formula>
    </cfRule>
  </conditionalFormatting>
  <conditionalFormatting sqref="S279">
    <cfRule type="expression" dxfId="588" priority="315">
      <formula>INDIRECT(ADDRESS(ROW(),COLUMN()))=TRUNC(INDIRECT(ADDRESS(ROW(),COLUMN())))</formula>
    </cfRule>
  </conditionalFormatting>
  <conditionalFormatting sqref="S278">
    <cfRule type="expression" dxfId="587" priority="314">
      <formula>INDIRECT(ADDRESS(ROW(),COLUMN()))=TRUNC(INDIRECT(ADDRESS(ROW(),COLUMN())))</formula>
    </cfRule>
  </conditionalFormatting>
  <conditionalFormatting sqref="T279:Y279">
    <cfRule type="expression" dxfId="586" priority="313">
      <formula>INDIRECT(ADDRESS(ROW(),COLUMN()))=TRUNC(INDIRECT(ADDRESS(ROW(),COLUMN())))</formula>
    </cfRule>
  </conditionalFormatting>
  <conditionalFormatting sqref="T278:Y278">
    <cfRule type="expression" dxfId="585" priority="312">
      <formula>INDIRECT(ADDRESS(ROW(),COLUMN()))=TRUNC(INDIRECT(ADDRESS(ROW(),COLUMN())))</formula>
    </cfRule>
  </conditionalFormatting>
  <conditionalFormatting sqref="Z279">
    <cfRule type="expression" dxfId="584" priority="311">
      <formula>INDIRECT(ADDRESS(ROW(),COLUMN()))=TRUNC(INDIRECT(ADDRESS(ROW(),COLUMN())))</formula>
    </cfRule>
  </conditionalFormatting>
  <conditionalFormatting sqref="Z278">
    <cfRule type="expression" dxfId="583" priority="310">
      <formula>INDIRECT(ADDRESS(ROW(),COLUMN()))=TRUNC(INDIRECT(ADDRESS(ROW(),COLUMN())))</formula>
    </cfRule>
  </conditionalFormatting>
  <conditionalFormatting sqref="AA279:AF279">
    <cfRule type="expression" dxfId="582" priority="309">
      <formula>INDIRECT(ADDRESS(ROW(),COLUMN()))=TRUNC(INDIRECT(ADDRESS(ROW(),COLUMN())))</formula>
    </cfRule>
  </conditionalFormatting>
  <conditionalFormatting sqref="AA278:AF278">
    <cfRule type="expression" dxfId="581" priority="308">
      <formula>INDIRECT(ADDRESS(ROW(),COLUMN()))=TRUNC(INDIRECT(ADDRESS(ROW(),COLUMN())))</formula>
    </cfRule>
  </conditionalFormatting>
  <conditionalFormatting sqref="AG279">
    <cfRule type="expression" dxfId="580" priority="307">
      <formula>INDIRECT(ADDRESS(ROW(),COLUMN()))=TRUNC(INDIRECT(ADDRESS(ROW(),COLUMN())))</formula>
    </cfRule>
  </conditionalFormatting>
  <conditionalFormatting sqref="AG278">
    <cfRule type="expression" dxfId="579" priority="306">
      <formula>INDIRECT(ADDRESS(ROW(),COLUMN()))=TRUNC(INDIRECT(ADDRESS(ROW(),COLUMN())))</formula>
    </cfRule>
  </conditionalFormatting>
  <conditionalFormatting sqref="AH279:AM279">
    <cfRule type="expression" dxfId="578" priority="305">
      <formula>INDIRECT(ADDRESS(ROW(),COLUMN()))=TRUNC(INDIRECT(ADDRESS(ROW(),COLUMN())))</formula>
    </cfRule>
  </conditionalFormatting>
  <conditionalFormatting sqref="AH278:AM278">
    <cfRule type="expression" dxfId="577" priority="304">
      <formula>INDIRECT(ADDRESS(ROW(),COLUMN()))=TRUNC(INDIRECT(ADDRESS(ROW(),COLUMN())))</formula>
    </cfRule>
  </conditionalFormatting>
  <conditionalFormatting sqref="AN279">
    <cfRule type="expression" dxfId="576" priority="303">
      <formula>INDIRECT(ADDRESS(ROW(),COLUMN()))=TRUNC(INDIRECT(ADDRESS(ROW(),COLUMN())))</formula>
    </cfRule>
  </conditionalFormatting>
  <conditionalFormatting sqref="AN278">
    <cfRule type="expression" dxfId="575" priority="302">
      <formula>INDIRECT(ADDRESS(ROW(),COLUMN()))=TRUNC(INDIRECT(ADDRESS(ROW(),COLUMN())))</formula>
    </cfRule>
  </conditionalFormatting>
  <conditionalFormatting sqref="AO279:AT279">
    <cfRule type="expression" dxfId="574" priority="301">
      <formula>INDIRECT(ADDRESS(ROW(),COLUMN()))=TRUNC(INDIRECT(ADDRESS(ROW(),COLUMN())))</formula>
    </cfRule>
  </conditionalFormatting>
  <conditionalFormatting sqref="AO278:AT278">
    <cfRule type="expression" dxfId="573" priority="300">
      <formula>INDIRECT(ADDRESS(ROW(),COLUMN()))=TRUNC(INDIRECT(ADDRESS(ROW(),COLUMN())))</formula>
    </cfRule>
  </conditionalFormatting>
  <conditionalFormatting sqref="AU279">
    <cfRule type="expression" dxfId="572" priority="299">
      <formula>INDIRECT(ADDRESS(ROW(),COLUMN()))=TRUNC(INDIRECT(ADDRESS(ROW(),COLUMN())))</formula>
    </cfRule>
  </conditionalFormatting>
  <conditionalFormatting sqref="AU278">
    <cfRule type="expression" dxfId="571" priority="298">
      <formula>INDIRECT(ADDRESS(ROW(),COLUMN()))=TRUNC(INDIRECT(ADDRESS(ROW(),COLUMN())))</formula>
    </cfRule>
  </conditionalFormatting>
  <conditionalFormatting sqref="AV279:AW279">
    <cfRule type="expression" dxfId="570" priority="297">
      <formula>INDIRECT(ADDRESS(ROW(),COLUMN()))=TRUNC(INDIRECT(ADDRESS(ROW(),COLUMN())))</formula>
    </cfRule>
  </conditionalFormatting>
  <conditionalFormatting sqref="AV278:AW278">
    <cfRule type="expression" dxfId="569" priority="296">
      <formula>INDIRECT(ADDRESS(ROW(),COLUMN()))=TRUNC(INDIRECT(ADDRESS(ROW(),COLUMN())))</formula>
    </cfRule>
  </conditionalFormatting>
  <conditionalFormatting sqref="AX281:BA282">
    <cfRule type="expression" dxfId="568" priority="295">
      <formula>INDIRECT(ADDRESS(ROW(),COLUMN()))=TRUNC(INDIRECT(ADDRESS(ROW(),COLUMN())))</formula>
    </cfRule>
  </conditionalFormatting>
  <conditionalFormatting sqref="S282">
    <cfRule type="expression" dxfId="567" priority="294">
      <formula>INDIRECT(ADDRESS(ROW(),COLUMN()))=TRUNC(INDIRECT(ADDRESS(ROW(),COLUMN())))</formula>
    </cfRule>
  </conditionalFormatting>
  <conditionalFormatting sqref="S281">
    <cfRule type="expression" dxfId="566" priority="293">
      <formula>INDIRECT(ADDRESS(ROW(),COLUMN()))=TRUNC(INDIRECT(ADDRESS(ROW(),COLUMN())))</formula>
    </cfRule>
  </conditionalFormatting>
  <conditionalFormatting sqref="T282:Y282">
    <cfRule type="expression" dxfId="565" priority="292">
      <formula>INDIRECT(ADDRESS(ROW(),COLUMN()))=TRUNC(INDIRECT(ADDRESS(ROW(),COLUMN())))</formula>
    </cfRule>
  </conditionalFormatting>
  <conditionalFormatting sqref="T281:Y281">
    <cfRule type="expression" dxfId="564" priority="291">
      <formula>INDIRECT(ADDRESS(ROW(),COLUMN()))=TRUNC(INDIRECT(ADDRESS(ROW(),COLUMN())))</formula>
    </cfRule>
  </conditionalFormatting>
  <conditionalFormatting sqref="Z282">
    <cfRule type="expression" dxfId="563" priority="290">
      <formula>INDIRECT(ADDRESS(ROW(),COLUMN()))=TRUNC(INDIRECT(ADDRESS(ROW(),COLUMN())))</formula>
    </cfRule>
  </conditionalFormatting>
  <conditionalFormatting sqref="Z281">
    <cfRule type="expression" dxfId="562" priority="289">
      <formula>INDIRECT(ADDRESS(ROW(),COLUMN()))=TRUNC(INDIRECT(ADDRESS(ROW(),COLUMN())))</formula>
    </cfRule>
  </conditionalFormatting>
  <conditionalFormatting sqref="AA282:AF282">
    <cfRule type="expression" dxfId="561" priority="288">
      <formula>INDIRECT(ADDRESS(ROW(),COLUMN()))=TRUNC(INDIRECT(ADDRESS(ROW(),COLUMN())))</formula>
    </cfRule>
  </conditionalFormatting>
  <conditionalFormatting sqref="AA281:AF281">
    <cfRule type="expression" dxfId="560" priority="287">
      <formula>INDIRECT(ADDRESS(ROW(),COLUMN()))=TRUNC(INDIRECT(ADDRESS(ROW(),COLUMN())))</formula>
    </cfRule>
  </conditionalFormatting>
  <conditionalFormatting sqref="AG282">
    <cfRule type="expression" dxfId="559" priority="286">
      <formula>INDIRECT(ADDRESS(ROW(),COLUMN()))=TRUNC(INDIRECT(ADDRESS(ROW(),COLUMN())))</formula>
    </cfRule>
  </conditionalFormatting>
  <conditionalFormatting sqref="AG281">
    <cfRule type="expression" dxfId="558" priority="285">
      <formula>INDIRECT(ADDRESS(ROW(),COLUMN()))=TRUNC(INDIRECT(ADDRESS(ROW(),COLUMN())))</formula>
    </cfRule>
  </conditionalFormatting>
  <conditionalFormatting sqref="AH282:AM282">
    <cfRule type="expression" dxfId="557" priority="284">
      <formula>INDIRECT(ADDRESS(ROW(),COLUMN()))=TRUNC(INDIRECT(ADDRESS(ROW(),COLUMN())))</formula>
    </cfRule>
  </conditionalFormatting>
  <conditionalFormatting sqref="AH281:AM281">
    <cfRule type="expression" dxfId="556" priority="283">
      <formula>INDIRECT(ADDRESS(ROW(),COLUMN()))=TRUNC(INDIRECT(ADDRESS(ROW(),COLUMN())))</formula>
    </cfRule>
  </conditionalFormatting>
  <conditionalFormatting sqref="AN282">
    <cfRule type="expression" dxfId="555" priority="282">
      <formula>INDIRECT(ADDRESS(ROW(),COLUMN()))=TRUNC(INDIRECT(ADDRESS(ROW(),COLUMN())))</formula>
    </cfRule>
  </conditionalFormatting>
  <conditionalFormatting sqref="AN281">
    <cfRule type="expression" dxfId="554" priority="281">
      <formula>INDIRECT(ADDRESS(ROW(),COLUMN()))=TRUNC(INDIRECT(ADDRESS(ROW(),COLUMN())))</formula>
    </cfRule>
  </conditionalFormatting>
  <conditionalFormatting sqref="AO282:AT282">
    <cfRule type="expression" dxfId="553" priority="280">
      <formula>INDIRECT(ADDRESS(ROW(),COLUMN()))=TRUNC(INDIRECT(ADDRESS(ROW(),COLUMN())))</formula>
    </cfRule>
  </conditionalFormatting>
  <conditionalFormatting sqref="AO281:AT281">
    <cfRule type="expression" dxfId="552" priority="279">
      <formula>INDIRECT(ADDRESS(ROW(),COLUMN()))=TRUNC(INDIRECT(ADDRESS(ROW(),COLUMN())))</formula>
    </cfRule>
  </conditionalFormatting>
  <conditionalFormatting sqref="AU282">
    <cfRule type="expression" dxfId="551" priority="278">
      <formula>INDIRECT(ADDRESS(ROW(),COLUMN()))=TRUNC(INDIRECT(ADDRESS(ROW(),COLUMN())))</formula>
    </cfRule>
  </conditionalFormatting>
  <conditionalFormatting sqref="AU281">
    <cfRule type="expression" dxfId="550" priority="277">
      <formula>INDIRECT(ADDRESS(ROW(),COLUMN()))=TRUNC(INDIRECT(ADDRESS(ROW(),COLUMN())))</formula>
    </cfRule>
  </conditionalFormatting>
  <conditionalFormatting sqref="AV282:AW282">
    <cfRule type="expression" dxfId="549" priority="276">
      <formula>INDIRECT(ADDRESS(ROW(),COLUMN()))=TRUNC(INDIRECT(ADDRESS(ROW(),COLUMN())))</formula>
    </cfRule>
  </conditionalFormatting>
  <conditionalFormatting sqref="AV281:AW281">
    <cfRule type="expression" dxfId="548" priority="275">
      <formula>INDIRECT(ADDRESS(ROW(),COLUMN()))=TRUNC(INDIRECT(ADDRESS(ROW(),COLUMN())))</formula>
    </cfRule>
  </conditionalFormatting>
  <conditionalFormatting sqref="AX284:BA285">
    <cfRule type="expression" dxfId="547" priority="274">
      <formula>INDIRECT(ADDRESS(ROW(),COLUMN()))=TRUNC(INDIRECT(ADDRESS(ROW(),COLUMN())))</formula>
    </cfRule>
  </conditionalFormatting>
  <conditionalFormatting sqref="S285">
    <cfRule type="expression" dxfId="546" priority="273">
      <formula>INDIRECT(ADDRESS(ROW(),COLUMN()))=TRUNC(INDIRECT(ADDRESS(ROW(),COLUMN())))</formula>
    </cfRule>
  </conditionalFormatting>
  <conditionalFormatting sqref="S284">
    <cfRule type="expression" dxfId="545" priority="272">
      <formula>INDIRECT(ADDRESS(ROW(),COLUMN()))=TRUNC(INDIRECT(ADDRESS(ROW(),COLUMN())))</formula>
    </cfRule>
  </conditionalFormatting>
  <conditionalFormatting sqref="T285:Y285">
    <cfRule type="expression" dxfId="544" priority="271">
      <formula>INDIRECT(ADDRESS(ROW(),COLUMN()))=TRUNC(INDIRECT(ADDRESS(ROW(),COLUMN())))</formula>
    </cfRule>
  </conditionalFormatting>
  <conditionalFormatting sqref="T284:Y284">
    <cfRule type="expression" dxfId="543" priority="270">
      <formula>INDIRECT(ADDRESS(ROW(),COLUMN()))=TRUNC(INDIRECT(ADDRESS(ROW(),COLUMN())))</formula>
    </cfRule>
  </conditionalFormatting>
  <conditionalFormatting sqref="Z285">
    <cfRule type="expression" dxfId="542" priority="269">
      <formula>INDIRECT(ADDRESS(ROW(),COLUMN()))=TRUNC(INDIRECT(ADDRESS(ROW(),COLUMN())))</formula>
    </cfRule>
  </conditionalFormatting>
  <conditionalFormatting sqref="Z284">
    <cfRule type="expression" dxfId="541" priority="268">
      <formula>INDIRECT(ADDRESS(ROW(),COLUMN()))=TRUNC(INDIRECT(ADDRESS(ROW(),COLUMN())))</formula>
    </cfRule>
  </conditionalFormatting>
  <conditionalFormatting sqref="AA285:AF285">
    <cfRule type="expression" dxfId="540" priority="267">
      <formula>INDIRECT(ADDRESS(ROW(),COLUMN()))=TRUNC(INDIRECT(ADDRESS(ROW(),COLUMN())))</formula>
    </cfRule>
  </conditionalFormatting>
  <conditionalFormatting sqref="AA284:AF284">
    <cfRule type="expression" dxfId="539" priority="266">
      <formula>INDIRECT(ADDRESS(ROW(),COLUMN()))=TRUNC(INDIRECT(ADDRESS(ROW(),COLUMN())))</formula>
    </cfRule>
  </conditionalFormatting>
  <conditionalFormatting sqref="AG285">
    <cfRule type="expression" dxfId="538" priority="265">
      <formula>INDIRECT(ADDRESS(ROW(),COLUMN()))=TRUNC(INDIRECT(ADDRESS(ROW(),COLUMN())))</formula>
    </cfRule>
  </conditionalFormatting>
  <conditionalFormatting sqref="AG284">
    <cfRule type="expression" dxfId="537" priority="264">
      <formula>INDIRECT(ADDRESS(ROW(),COLUMN()))=TRUNC(INDIRECT(ADDRESS(ROW(),COLUMN())))</formula>
    </cfRule>
  </conditionalFormatting>
  <conditionalFormatting sqref="AH285:AM285">
    <cfRule type="expression" dxfId="536" priority="263">
      <formula>INDIRECT(ADDRESS(ROW(),COLUMN()))=TRUNC(INDIRECT(ADDRESS(ROW(),COLUMN())))</formula>
    </cfRule>
  </conditionalFormatting>
  <conditionalFormatting sqref="AH284:AM284">
    <cfRule type="expression" dxfId="535" priority="262">
      <formula>INDIRECT(ADDRESS(ROW(),COLUMN()))=TRUNC(INDIRECT(ADDRESS(ROW(),COLUMN())))</formula>
    </cfRule>
  </conditionalFormatting>
  <conditionalFormatting sqref="AN285">
    <cfRule type="expression" dxfId="534" priority="261">
      <formula>INDIRECT(ADDRESS(ROW(),COLUMN()))=TRUNC(INDIRECT(ADDRESS(ROW(),COLUMN())))</formula>
    </cfRule>
  </conditionalFormatting>
  <conditionalFormatting sqref="AN284">
    <cfRule type="expression" dxfId="533" priority="260">
      <formula>INDIRECT(ADDRESS(ROW(),COLUMN()))=TRUNC(INDIRECT(ADDRESS(ROW(),COLUMN())))</formula>
    </cfRule>
  </conditionalFormatting>
  <conditionalFormatting sqref="AO285:AT285">
    <cfRule type="expression" dxfId="532" priority="259">
      <formula>INDIRECT(ADDRESS(ROW(),COLUMN()))=TRUNC(INDIRECT(ADDRESS(ROW(),COLUMN())))</formula>
    </cfRule>
  </conditionalFormatting>
  <conditionalFormatting sqref="AO284:AT284">
    <cfRule type="expression" dxfId="531" priority="258">
      <formula>INDIRECT(ADDRESS(ROW(),COLUMN()))=TRUNC(INDIRECT(ADDRESS(ROW(),COLUMN())))</formula>
    </cfRule>
  </conditionalFormatting>
  <conditionalFormatting sqref="AU285">
    <cfRule type="expression" dxfId="530" priority="257">
      <formula>INDIRECT(ADDRESS(ROW(),COLUMN()))=TRUNC(INDIRECT(ADDRESS(ROW(),COLUMN())))</formula>
    </cfRule>
  </conditionalFormatting>
  <conditionalFormatting sqref="AU284">
    <cfRule type="expression" dxfId="529" priority="256">
      <formula>INDIRECT(ADDRESS(ROW(),COLUMN()))=TRUNC(INDIRECT(ADDRESS(ROW(),COLUMN())))</formula>
    </cfRule>
  </conditionalFormatting>
  <conditionalFormatting sqref="AV285:AW285">
    <cfRule type="expression" dxfId="528" priority="255">
      <formula>INDIRECT(ADDRESS(ROW(),COLUMN()))=TRUNC(INDIRECT(ADDRESS(ROW(),COLUMN())))</formula>
    </cfRule>
  </conditionalFormatting>
  <conditionalFormatting sqref="AV284:AW284">
    <cfRule type="expression" dxfId="527" priority="254">
      <formula>INDIRECT(ADDRESS(ROW(),COLUMN()))=TRUNC(INDIRECT(ADDRESS(ROW(),COLUMN())))</formula>
    </cfRule>
  </conditionalFormatting>
  <conditionalFormatting sqref="AX287:BA288">
    <cfRule type="expression" dxfId="526" priority="253">
      <formula>INDIRECT(ADDRESS(ROW(),COLUMN()))=TRUNC(INDIRECT(ADDRESS(ROW(),COLUMN())))</formula>
    </cfRule>
  </conditionalFormatting>
  <conditionalFormatting sqref="S288">
    <cfRule type="expression" dxfId="525" priority="252">
      <formula>INDIRECT(ADDRESS(ROW(),COLUMN()))=TRUNC(INDIRECT(ADDRESS(ROW(),COLUMN())))</formula>
    </cfRule>
  </conditionalFormatting>
  <conditionalFormatting sqref="S287">
    <cfRule type="expression" dxfId="524" priority="251">
      <formula>INDIRECT(ADDRESS(ROW(),COLUMN()))=TRUNC(INDIRECT(ADDRESS(ROW(),COLUMN())))</formula>
    </cfRule>
  </conditionalFormatting>
  <conditionalFormatting sqref="T288:Y288">
    <cfRule type="expression" dxfId="523" priority="250">
      <formula>INDIRECT(ADDRESS(ROW(),COLUMN()))=TRUNC(INDIRECT(ADDRESS(ROW(),COLUMN())))</formula>
    </cfRule>
  </conditionalFormatting>
  <conditionalFormatting sqref="T287:Y287">
    <cfRule type="expression" dxfId="522" priority="249">
      <formula>INDIRECT(ADDRESS(ROW(),COLUMN()))=TRUNC(INDIRECT(ADDRESS(ROW(),COLUMN())))</formula>
    </cfRule>
  </conditionalFormatting>
  <conditionalFormatting sqref="Z288">
    <cfRule type="expression" dxfId="521" priority="248">
      <formula>INDIRECT(ADDRESS(ROW(),COLUMN()))=TRUNC(INDIRECT(ADDRESS(ROW(),COLUMN())))</formula>
    </cfRule>
  </conditionalFormatting>
  <conditionalFormatting sqref="Z287">
    <cfRule type="expression" dxfId="520" priority="247">
      <formula>INDIRECT(ADDRESS(ROW(),COLUMN()))=TRUNC(INDIRECT(ADDRESS(ROW(),COLUMN())))</formula>
    </cfRule>
  </conditionalFormatting>
  <conditionalFormatting sqref="AA288:AF288">
    <cfRule type="expression" dxfId="519" priority="246">
      <formula>INDIRECT(ADDRESS(ROW(),COLUMN()))=TRUNC(INDIRECT(ADDRESS(ROW(),COLUMN())))</formula>
    </cfRule>
  </conditionalFormatting>
  <conditionalFormatting sqref="AA287:AF287">
    <cfRule type="expression" dxfId="518" priority="245">
      <formula>INDIRECT(ADDRESS(ROW(),COLUMN()))=TRUNC(INDIRECT(ADDRESS(ROW(),COLUMN())))</formula>
    </cfRule>
  </conditionalFormatting>
  <conditionalFormatting sqref="AG288">
    <cfRule type="expression" dxfId="517" priority="244">
      <formula>INDIRECT(ADDRESS(ROW(),COLUMN()))=TRUNC(INDIRECT(ADDRESS(ROW(),COLUMN())))</formula>
    </cfRule>
  </conditionalFormatting>
  <conditionalFormatting sqref="AG287">
    <cfRule type="expression" dxfId="516" priority="243">
      <formula>INDIRECT(ADDRESS(ROW(),COLUMN()))=TRUNC(INDIRECT(ADDRESS(ROW(),COLUMN())))</formula>
    </cfRule>
  </conditionalFormatting>
  <conditionalFormatting sqref="AH288:AM288">
    <cfRule type="expression" dxfId="515" priority="242">
      <formula>INDIRECT(ADDRESS(ROW(),COLUMN()))=TRUNC(INDIRECT(ADDRESS(ROW(),COLUMN())))</formula>
    </cfRule>
  </conditionalFormatting>
  <conditionalFormatting sqref="AH287:AM287">
    <cfRule type="expression" dxfId="514" priority="241">
      <formula>INDIRECT(ADDRESS(ROW(),COLUMN()))=TRUNC(INDIRECT(ADDRESS(ROW(),COLUMN())))</formula>
    </cfRule>
  </conditionalFormatting>
  <conditionalFormatting sqref="AN288">
    <cfRule type="expression" dxfId="513" priority="240">
      <formula>INDIRECT(ADDRESS(ROW(),COLUMN()))=TRUNC(INDIRECT(ADDRESS(ROW(),COLUMN())))</formula>
    </cfRule>
  </conditionalFormatting>
  <conditionalFormatting sqref="AN287">
    <cfRule type="expression" dxfId="512" priority="239">
      <formula>INDIRECT(ADDRESS(ROW(),COLUMN()))=TRUNC(INDIRECT(ADDRESS(ROW(),COLUMN())))</formula>
    </cfRule>
  </conditionalFormatting>
  <conditionalFormatting sqref="AO288:AT288">
    <cfRule type="expression" dxfId="511" priority="238">
      <formula>INDIRECT(ADDRESS(ROW(),COLUMN()))=TRUNC(INDIRECT(ADDRESS(ROW(),COLUMN())))</formula>
    </cfRule>
  </conditionalFormatting>
  <conditionalFormatting sqref="AO287:AT287">
    <cfRule type="expression" dxfId="510" priority="237">
      <formula>INDIRECT(ADDRESS(ROW(),COLUMN()))=TRUNC(INDIRECT(ADDRESS(ROW(),COLUMN())))</formula>
    </cfRule>
  </conditionalFormatting>
  <conditionalFormatting sqref="AU288">
    <cfRule type="expression" dxfId="509" priority="236">
      <formula>INDIRECT(ADDRESS(ROW(),COLUMN()))=TRUNC(INDIRECT(ADDRESS(ROW(),COLUMN())))</formula>
    </cfRule>
  </conditionalFormatting>
  <conditionalFormatting sqref="AU287">
    <cfRule type="expression" dxfId="508" priority="235">
      <formula>INDIRECT(ADDRESS(ROW(),COLUMN()))=TRUNC(INDIRECT(ADDRESS(ROW(),COLUMN())))</formula>
    </cfRule>
  </conditionalFormatting>
  <conditionalFormatting sqref="AV288:AW288">
    <cfRule type="expression" dxfId="507" priority="234">
      <formula>INDIRECT(ADDRESS(ROW(),COLUMN()))=TRUNC(INDIRECT(ADDRESS(ROW(),COLUMN())))</formula>
    </cfRule>
  </conditionalFormatting>
  <conditionalFormatting sqref="AV287:AW287">
    <cfRule type="expression" dxfId="506" priority="233">
      <formula>INDIRECT(ADDRESS(ROW(),COLUMN()))=TRUNC(INDIRECT(ADDRESS(ROW(),COLUMN())))</formula>
    </cfRule>
  </conditionalFormatting>
  <conditionalFormatting sqref="AX290:BA291">
    <cfRule type="expression" dxfId="505" priority="232">
      <formula>INDIRECT(ADDRESS(ROW(),COLUMN()))=TRUNC(INDIRECT(ADDRESS(ROW(),COLUMN())))</formula>
    </cfRule>
  </conditionalFormatting>
  <conditionalFormatting sqref="S291">
    <cfRule type="expression" dxfId="504" priority="231">
      <formula>INDIRECT(ADDRESS(ROW(),COLUMN()))=TRUNC(INDIRECT(ADDRESS(ROW(),COLUMN())))</formula>
    </cfRule>
  </conditionalFormatting>
  <conditionalFormatting sqref="S290">
    <cfRule type="expression" dxfId="503" priority="230">
      <formula>INDIRECT(ADDRESS(ROW(),COLUMN()))=TRUNC(INDIRECT(ADDRESS(ROW(),COLUMN())))</formula>
    </cfRule>
  </conditionalFormatting>
  <conditionalFormatting sqref="T291:Y291">
    <cfRule type="expression" dxfId="502" priority="229">
      <formula>INDIRECT(ADDRESS(ROW(),COLUMN()))=TRUNC(INDIRECT(ADDRESS(ROW(),COLUMN())))</formula>
    </cfRule>
  </conditionalFormatting>
  <conditionalFormatting sqref="T290:Y290">
    <cfRule type="expression" dxfId="501" priority="228">
      <formula>INDIRECT(ADDRESS(ROW(),COLUMN()))=TRUNC(INDIRECT(ADDRESS(ROW(),COLUMN())))</formula>
    </cfRule>
  </conditionalFormatting>
  <conditionalFormatting sqref="Z291">
    <cfRule type="expression" dxfId="500" priority="227">
      <formula>INDIRECT(ADDRESS(ROW(),COLUMN()))=TRUNC(INDIRECT(ADDRESS(ROW(),COLUMN())))</formula>
    </cfRule>
  </conditionalFormatting>
  <conditionalFormatting sqref="Z290">
    <cfRule type="expression" dxfId="499" priority="226">
      <formula>INDIRECT(ADDRESS(ROW(),COLUMN()))=TRUNC(INDIRECT(ADDRESS(ROW(),COLUMN())))</formula>
    </cfRule>
  </conditionalFormatting>
  <conditionalFormatting sqref="AA291:AF291">
    <cfRule type="expression" dxfId="498" priority="225">
      <formula>INDIRECT(ADDRESS(ROW(),COLUMN()))=TRUNC(INDIRECT(ADDRESS(ROW(),COLUMN())))</formula>
    </cfRule>
  </conditionalFormatting>
  <conditionalFormatting sqref="AA290:AF290">
    <cfRule type="expression" dxfId="497" priority="224">
      <formula>INDIRECT(ADDRESS(ROW(),COLUMN()))=TRUNC(INDIRECT(ADDRESS(ROW(),COLUMN())))</formula>
    </cfRule>
  </conditionalFormatting>
  <conditionalFormatting sqref="AG291">
    <cfRule type="expression" dxfId="496" priority="223">
      <formula>INDIRECT(ADDRESS(ROW(),COLUMN()))=TRUNC(INDIRECT(ADDRESS(ROW(),COLUMN())))</formula>
    </cfRule>
  </conditionalFormatting>
  <conditionalFormatting sqref="AG290">
    <cfRule type="expression" dxfId="495" priority="222">
      <formula>INDIRECT(ADDRESS(ROW(),COLUMN()))=TRUNC(INDIRECT(ADDRESS(ROW(),COLUMN())))</formula>
    </cfRule>
  </conditionalFormatting>
  <conditionalFormatting sqref="AH291:AM291">
    <cfRule type="expression" dxfId="494" priority="221">
      <formula>INDIRECT(ADDRESS(ROW(),COLUMN()))=TRUNC(INDIRECT(ADDRESS(ROW(),COLUMN())))</formula>
    </cfRule>
  </conditionalFormatting>
  <conditionalFormatting sqref="AH290:AM290">
    <cfRule type="expression" dxfId="493" priority="220">
      <formula>INDIRECT(ADDRESS(ROW(),COLUMN()))=TRUNC(INDIRECT(ADDRESS(ROW(),COLUMN())))</formula>
    </cfRule>
  </conditionalFormatting>
  <conditionalFormatting sqref="AN291">
    <cfRule type="expression" dxfId="492" priority="219">
      <formula>INDIRECT(ADDRESS(ROW(),COLUMN()))=TRUNC(INDIRECT(ADDRESS(ROW(),COLUMN())))</formula>
    </cfRule>
  </conditionalFormatting>
  <conditionalFormatting sqref="AN290">
    <cfRule type="expression" dxfId="491" priority="218">
      <formula>INDIRECT(ADDRESS(ROW(),COLUMN()))=TRUNC(INDIRECT(ADDRESS(ROW(),COLUMN())))</formula>
    </cfRule>
  </conditionalFormatting>
  <conditionalFormatting sqref="AO291:AT291">
    <cfRule type="expression" dxfId="490" priority="217">
      <formula>INDIRECT(ADDRESS(ROW(),COLUMN()))=TRUNC(INDIRECT(ADDRESS(ROW(),COLUMN())))</formula>
    </cfRule>
  </conditionalFormatting>
  <conditionalFormatting sqref="AO290:AT290">
    <cfRule type="expression" dxfId="489" priority="216">
      <formula>INDIRECT(ADDRESS(ROW(),COLUMN()))=TRUNC(INDIRECT(ADDRESS(ROW(),COLUMN())))</formula>
    </cfRule>
  </conditionalFormatting>
  <conditionalFormatting sqref="AU291">
    <cfRule type="expression" dxfId="488" priority="215">
      <formula>INDIRECT(ADDRESS(ROW(),COLUMN()))=TRUNC(INDIRECT(ADDRESS(ROW(),COLUMN())))</formula>
    </cfRule>
  </conditionalFormatting>
  <conditionalFormatting sqref="AU290">
    <cfRule type="expression" dxfId="487" priority="214">
      <formula>INDIRECT(ADDRESS(ROW(),COLUMN()))=TRUNC(INDIRECT(ADDRESS(ROW(),COLUMN())))</formula>
    </cfRule>
  </conditionalFormatting>
  <conditionalFormatting sqref="AV291:AW291">
    <cfRule type="expression" dxfId="486" priority="213">
      <formula>INDIRECT(ADDRESS(ROW(),COLUMN()))=TRUNC(INDIRECT(ADDRESS(ROW(),COLUMN())))</formula>
    </cfRule>
  </conditionalFormatting>
  <conditionalFormatting sqref="AV290:AW290">
    <cfRule type="expression" dxfId="485" priority="212">
      <formula>INDIRECT(ADDRESS(ROW(),COLUMN()))=TRUNC(INDIRECT(ADDRESS(ROW(),COLUMN())))</formula>
    </cfRule>
  </conditionalFormatting>
  <conditionalFormatting sqref="AX293:BA294">
    <cfRule type="expression" dxfId="484" priority="211">
      <formula>INDIRECT(ADDRESS(ROW(),COLUMN()))=TRUNC(INDIRECT(ADDRESS(ROW(),COLUMN())))</formula>
    </cfRule>
  </conditionalFormatting>
  <conditionalFormatting sqref="S294">
    <cfRule type="expression" dxfId="483" priority="210">
      <formula>INDIRECT(ADDRESS(ROW(),COLUMN()))=TRUNC(INDIRECT(ADDRESS(ROW(),COLUMN())))</formula>
    </cfRule>
  </conditionalFormatting>
  <conditionalFormatting sqref="S293">
    <cfRule type="expression" dxfId="482" priority="209">
      <formula>INDIRECT(ADDRESS(ROW(),COLUMN()))=TRUNC(INDIRECT(ADDRESS(ROW(),COLUMN())))</formula>
    </cfRule>
  </conditionalFormatting>
  <conditionalFormatting sqref="T294:Y294">
    <cfRule type="expression" dxfId="481" priority="208">
      <formula>INDIRECT(ADDRESS(ROW(),COLUMN()))=TRUNC(INDIRECT(ADDRESS(ROW(),COLUMN())))</formula>
    </cfRule>
  </conditionalFormatting>
  <conditionalFormatting sqref="T293:Y293">
    <cfRule type="expression" dxfId="480" priority="207">
      <formula>INDIRECT(ADDRESS(ROW(),COLUMN()))=TRUNC(INDIRECT(ADDRESS(ROW(),COLUMN())))</formula>
    </cfRule>
  </conditionalFormatting>
  <conditionalFormatting sqref="Z294">
    <cfRule type="expression" dxfId="479" priority="206">
      <formula>INDIRECT(ADDRESS(ROW(),COLUMN()))=TRUNC(INDIRECT(ADDRESS(ROW(),COLUMN())))</formula>
    </cfRule>
  </conditionalFormatting>
  <conditionalFormatting sqref="Z293">
    <cfRule type="expression" dxfId="478" priority="205">
      <formula>INDIRECT(ADDRESS(ROW(),COLUMN()))=TRUNC(INDIRECT(ADDRESS(ROW(),COLUMN())))</formula>
    </cfRule>
  </conditionalFormatting>
  <conditionalFormatting sqref="AA294:AF294">
    <cfRule type="expression" dxfId="477" priority="204">
      <formula>INDIRECT(ADDRESS(ROW(),COLUMN()))=TRUNC(INDIRECT(ADDRESS(ROW(),COLUMN())))</formula>
    </cfRule>
  </conditionalFormatting>
  <conditionalFormatting sqref="AA293:AF293">
    <cfRule type="expression" dxfId="476" priority="203">
      <formula>INDIRECT(ADDRESS(ROW(),COLUMN()))=TRUNC(INDIRECT(ADDRESS(ROW(),COLUMN())))</formula>
    </cfRule>
  </conditionalFormatting>
  <conditionalFormatting sqref="AG294">
    <cfRule type="expression" dxfId="475" priority="202">
      <formula>INDIRECT(ADDRESS(ROW(),COLUMN()))=TRUNC(INDIRECT(ADDRESS(ROW(),COLUMN())))</formula>
    </cfRule>
  </conditionalFormatting>
  <conditionalFormatting sqref="AG293">
    <cfRule type="expression" dxfId="474" priority="201">
      <formula>INDIRECT(ADDRESS(ROW(),COLUMN()))=TRUNC(INDIRECT(ADDRESS(ROW(),COLUMN())))</formula>
    </cfRule>
  </conditionalFormatting>
  <conditionalFormatting sqref="AH294:AM294">
    <cfRule type="expression" dxfId="473" priority="200">
      <formula>INDIRECT(ADDRESS(ROW(),COLUMN()))=TRUNC(INDIRECT(ADDRESS(ROW(),COLUMN())))</formula>
    </cfRule>
  </conditionalFormatting>
  <conditionalFormatting sqref="AH293:AM293">
    <cfRule type="expression" dxfId="472" priority="199">
      <formula>INDIRECT(ADDRESS(ROW(),COLUMN()))=TRUNC(INDIRECT(ADDRESS(ROW(),COLUMN())))</formula>
    </cfRule>
  </conditionalFormatting>
  <conditionalFormatting sqref="AN294">
    <cfRule type="expression" dxfId="471" priority="198">
      <formula>INDIRECT(ADDRESS(ROW(),COLUMN()))=TRUNC(INDIRECT(ADDRESS(ROW(),COLUMN())))</formula>
    </cfRule>
  </conditionalFormatting>
  <conditionalFormatting sqref="AN293">
    <cfRule type="expression" dxfId="470" priority="197">
      <formula>INDIRECT(ADDRESS(ROW(),COLUMN()))=TRUNC(INDIRECT(ADDRESS(ROW(),COLUMN())))</formula>
    </cfRule>
  </conditionalFormatting>
  <conditionalFormatting sqref="AO294:AT294">
    <cfRule type="expression" dxfId="469" priority="196">
      <formula>INDIRECT(ADDRESS(ROW(),COLUMN()))=TRUNC(INDIRECT(ADDRESS(ROW(),COLUMN())))</formula>
    </cfRule>
  </conditionalFormatting>
  <conditionalFormatting sqref="AO293:AT293">
    <cfRule type="expression" dxfId="468" priority="195">
      <formula>INDIRECT(ADDRESS(ROW(),COLUMN()))=TRUNC(INDIRECT(ADDRESS(ROW(),COLUMN())))</formula>
    </cfRule>
  </conditionalFormatting>
  <conditionalFormatting sqref="AU294">
    <cfRule type="expression" dxfId="467" priority="194">
      <formula>INDIRECT(ADDRESS(ROW(),COLUMN()))=TRUNC(INDIRECT(ADDRESS(ROW(),COLUMN())))</formula>
    </cfRule>
  </conditionalFormatting>
  <conditionalFormatting sqref="AU293">
    <cfRule type="expression" dxfId="466" priority="193">
      <formula>INDIRECT(ADDRESS(ROW(),COLUMN()))=TRUNC(INDIRECT(ADDRESS(ROW(),COLUMN())))</formula>
    </cfRule>
  </conditionalFormatting>
  <conditionalFormatting sqref="AV294:AW294">
    <cfRule type="expression" dxfId="465" priority="192">
      <formula>INDIRECT(ADDRESS(ROW(),COLUMN()))=TRUNC(INDIRECT(ADDRESS(ROW(),COLUMN())))</formula>
    </cfRule>
  </conditionalFormatting>
  <conditionalFormatting sqref="AV293:AW293">
    <cfRule type="expression" dxfId="464" priority="191">
      <formula>INDIRECT(ADDRESS(ROW(),COLUMN()))=TRUNC(INDIRECT(ADDRESS(ROW(),COLUMN())))</formula>
    </cfRule>
  </conditionalFormatting>
  <conditionalFormatting sqref="AX296:BA297">
    <cfRule type="expression" dxfId="463" priority="190">
      <formula>INDIRECT(ADDRESS(ROW(),COLUMN()))=TRUNC(INDIRECT(ADDRESS(ROW(),COLUMN())))</formula>
    </cfRule>
  </conditionalFormatting>
  <conditionalFormatting sqref="S297">
    <cfRule type="expression" dxfId="462" priority="189">
      <formula>INDIRECT(ADDRESS(ROW(),COLUMN()))=TRUNC(INDIRECT(ADDRESS(ROW(),COLUMN())))</formula>
    </cfRule>
  </conditionalFormatting>
  <conditionalFormatting sqref="S296">
    <cfRule type="expression" dxfId="461" priority="188">
      <formula>INDIRECT(ADDRESS(ROW(),COLUMN()))=TRUNC(INDIRECT(ADDRESS(ROW(),COLUMN())))</formula>
    </cfRule>
  </conditionalFormatting>
  <conditionalFormatting sqref="T297:Y297">
    <cfRule type="expression" dxfId="460" priority="187">
      <formula>INDIRECT(ADDRESS(ROW(),COLUMN()))=TRUNC(INDIRECT(ADDRESS(ROW(),COLUMN())))</formula>
    </cfRule>
  </conditionalFormatting>
  <conditionalFormatting sqref="T296:Y296">
    <cfRule type="expression" dxfId="459" priority="186">
      <formula>INDIRECT(ADDRESS(ROW(),COLUMN()))=TRUNC(INDIRECT(ADDRESS(ROW(),COLUMN())))</formula>
    </cfRule>
  </conditionalFormatting>
  <conditionalFormatting sqref="Z297">
    <cfRule type="expression" dxfId="458" priority="185">
      <formula>INDIRECT(ADDRESS(ROW(),COLUMN()))=TRUNC(INDIRECT(ADDRESS(ROW(),COLUMN())))</formula>
    </cfRule>
  </conditionalFormatting>
  <conditionalFormatting sqref="Z296">
    <cfRule type="expression" dxfId="457" priority="184">
      <formula>INDIRECT(ADDRESS(ROW(),COLUMN()))=TRUNC(INDIRECT(ADDRESS(ROW(),COLUMN())))</formula>
    </cfRule>
  </conditionalFormatting>
  <conditionalFormatting sqref="AA297:AF297">
    <cfRule type="expression" dxfId="456" priority="183">
      <formula>INDIRECT(ADDRESS(ROW(),COLUMN()))=TRUNC(INDIRECT(ADDRESS(ROW(),COLUMN())))</formula>
    </cfRule>
  </conditionalFormatting>
  <conditionalFormatting sqref="AA296:AF296">
    <cfRule type="expression" dxfId="455" priority="182">
      <formula>INDIRECT(ADDRESS(ROW(),COLUMN()))=TRUNC(INDIRECT(ADDRESS(ROW(),COLUMN())))</formula>
    </cfRule>
  </conditionalFormatting>
  <conditionalFormatting sqref="AG297">
    <cfRule type="expression" dxfId="454" priority="181">
      <formula>INDIRECT(ADDRESS(ROW(),COLUMN()))=TRUNC(INDIRECT(ADDRESS(ROW(),COLUMN())))</formula>
    </cfRule>
  </conditionalFormatting>
  <conditionalFormatting sqref="AG296">
    <cfRule type="expression" dxfId="453" priority="180">
      <formula>INDIRECT(ADDRESS(ROW(),COLUMN()))=TRUNC(INDIRECT(ADDRESS(ROW(),COLUMN())))</formula>
    </cfRule>
  </conditionalFormatting>
  <conditionalFormatting sqref="AH297:AM297">
    <cfRule type="expression" dxfId="452" priority="179">
      <formula>INDIRECT(ADDRESS(ROW(),COLUMN()))=TRUNC(INDIRECT(ADDRESS(ROW(),COLUMN())))</formula>
    </cfRule>
  </conditionalFormatting>
  <conditionalFormatting sqref="AH296:AM296">
    <cfRule type="expression" dxfId="451" priority="178">
      <formula>INDIRECT(ADDRESS(ROW(),COLUMN()))=TRUNC(INDIRECT(ADDRESS(ROW(),COLUMN())))</formula>
    </cfRule>
  </conditionalFormatting>
  <conditionalFormatting sqref="AN297">
    <cfRule type="expression" dxfId="450" priority="177">
      <formula>INDIRECT(ADDRESS(ROW(),COLUMN()))=TRUNC(INDIRECT(ADDRESS(ROW(),COLUMN())))</formula>
    </cfRule>
  </conditionalFormatting>
  <conditionalFormatting sqref="AN296">
    <cfRule type="expression" dxfId="449" priority="176">
      <formula>INDIRECT(ADDRESS(ROW(),COLUMN()))=TRUNC(INDIRECT(ADDRESS(ROW(),COLUMN())))</formula>
    </cfRule>
  </conditionalFormatting>
  <conditionalFormatting sqref="AO297:AT297">
    <cfRule type="expression" dxfId="448" priority="175">
      <formula>INDIRECT(ADDRESS(ROW(),COLUMN()))=TRUNC(INDIRECT(ADDRESS(ROW(),COLUMN())))</formula>
    </cfRule>
  </conditionalFormatting>
  <conditionalFormatting sqref="AO296:AT296">
    <cfRule type="expression" dxfId="447" priority="174">
      <formula>INDIRECT(ADDRESS(ROW(),COLUMN()))=TRUNC(INDIRECT(ADDRESS(ROW(),COLUMN())))</formula>
    </cfRule>
  </conditionalFormatting>
  <conditionalFormatting sqref="AU297">
    <cfRule type="expression" dxfId="446" priority="173">
      <formula>INDIRECT(ADDRESS(ROW(),COLUMN()))=TRUNC(INDIRECT(ADDRESS(ROW(),COLUMN())))</formula>
    </cfRule>
  </conditionalFormatting>
  <conditionalFormatting sqref="AU296">
    <cfRule type="expression" dxfId="445" priority="172">
      <formula>INDIRECT(ADDRESS(ROW(),COLUMN()))=TRUNC(INDIRECT(ADDRESS(ROW(),COLUMN())))</formula>
    </cfRule>
  </conditionalFormatting>
  <conditionalFormatting sqref="AV297:AW297">
    <cfRule type="expression" dxfId="444" priority="171">
      <formula>INDIRECT(ADDRESS(ROW(),COLUMN()))=TRUNC(INDIRECT(ADDRESS(ROW(),COLUMN())))</formula>
    </cfRule>
  </conditionalFormatting>
  <conditionalFormatting sqref="AV296:AW296">
    <cfRule type="expression" dxfId="443" priority="170">
      <formula>INDIRECT(ADDRESS(ROW(),COLUMN()))=TRUNC(INDIRECT(ADDRESS(ROW(),COLUMN())))</formula>
    </cfRule>
  </conditionalFormatting>
  <conditionalFormatting sqref="AX299:BA300">
    <cfRule type="expression" dxfId="442" priority="169">
      <formula>INDIRECT(ADDRESS(ROW(),COLUMN()))=TRUNC(INDIRECT(ADDRESS(ROW(),COLUMN())))</formula>
    </cfRule>
  </conditionalFormatting>
  <conditionalFormatting sqref="S300">
    <cfRule type="expression" dxfId="441" priority="168">
      <formula>INDIRECT(ADDRESS(ROW(),COLUMN()))=TRUNC(INDIRECT(ADDRESS(ROW(),COLUMN())))</formula>
    </cfRule>
  </conditionalFormatting>
  <conditionalFormatting sqref="S299">
    <cfRule type="expression" dxfId="440" priority="167">
      <formula>INDIRECT(ADDRESS(ROW(),COLUMN()))=TRUNC(INDIRECT(ADDRESS(ROW(),COLUMN())))</formula>
    </cfRule>
  </conditionalFormatting>
  <conditionalFormatting sqref="T300:Y300">
    <cfRule type="expression" dxfId="439" priority="166">
      <formula>INDIRECT(ADDRESS(ROW(),COLUMN()))=TRUNC(INDIRECT(ADDRESS(ROW(),COLUMN())))</formula>
    </cfRule>
  </conditionalFormatting>
  <conditionalFormatting sqref="T299:Y299">
    <cfRule type="expression" dxfId="438" priority="165">
      <formula>INDIRECT(ADDRESS(ROW(),COLUMN()))=TRUNC(INDIRECT(ADDRESS(ROW(),COLUMN())))</formula>
    </cfRule>
  </conditionalFormatting>
  <conditionalFormatting sqref="Z300">
    <cfRule type="expression" dxfId="437" priority="164">
      <formula>INDIRECT(ADDRESS(ROW(),COLUMN()))=TRUNC(INDIRECT(ADDRESS(ROW(),COLUMN())))</formula>
    </cfRule>
  </conditionalFormatting>
  <conditionalFormatting sqref="Z299">
    <cfRule type="expression" dxfId="436" priority="163">
      <formula>INDIRECT(ADDRESS(ROW(),COLUMN()))=TRUNC(INDIRECT(ADDRESS(ROW(),COLUMN())))</formula>
    </cfRule>
  </conditionalFormatting>
  <conditionalFormatting sqref="AA300:AF300">
    <cfRule type="expression" dxfId="435" priority="162">
      <formula>INDIRECT(ADDRESS(ROW(),COLUMN()))=TRUNC(INDIRECT(ADDRESS(ROW(),COLUMN())))</formula>
    </cfRule>
  </conditionalFormatting>
  <conditionalFormatting sqref="AA299:AF299">
    <cfRule type="expression" dxfId="434" priority="161">
      <formula>INDIRECT(ADDRESS(ROW(),COLUMN()))=TRUNC(INDIRECT(ADDRESS(ROW(),COLUMN())))</formula>
    </cfRule>
  </conditionalFormatting>
  <conditionalFormatting sqref="AG300">
    <cfRule type="expression" dxfId="433" priority="160">
      <formula>INDIRECT(ADDRESS(ROW(),COLUMN()))=TRUNC(INDIRECT(ADDRESS(ROW(),COLUMN())))</formula>
    </cfRule>
  </conditionalFormatting>
  <conditionalFormatting sqref="AG299">
    <cfRule type="expression" dxfId="432" priority="159">
      <formula>INDIRECT(ADDRESS(ROW(),COLUMN()))=TRUNC(INDIRECT(ADDRESS(ROW(),COLUMN())))</formula>
    </cfRule>
  </conditionalFormatting>
  <conditionalFormatting sqref="AH300:AM300">
    <cfRule type="expression" dxfId="431" priority="158">
      <formula>INDIRECT(ADDRESS(ROW(),COLUMN()))=TRUNC(INDIRECT(ADDRESS(ROW(),COLUMN())))</formula>
    </cfRule>
  </conditionalFormatting>
  <conditionalFormatting sqref="AH299:AM299">
    <cfRule type="expression" dxfId="430" priority="157">
      <formula>INDIRECT(ADDRESS(ROW(),COLUMN()))=TRUNC(INDIRECT(ADDRESS(ROW(),COLUMN())))</formula>
    </cfRule>
  </conditionalFormatting>
  <conditionalFormatting sqref="AN300">
    <cfRule type="expression" dxfId="429" priority="156">
      <formula>INDIRECT(ADDRESS(ROW(),COLUMN()))=TRUNC(INDIRECT(ADDRESS(ROW(),COLUMN())))</formula>
    </cfRule>
  </conditionalFormatting>
  <conditionalFormatting sqref="AN299">
    <cfRule type="expression" dxfId="428" priority="155">
      <formula>INDIRECT(ADDRESS(ROW(),COLUMN()))=TRUNC(INDIRECT(ADDRESS(ROW(),COLUMN())))</formula>
    </cfRule>
  </conditionalFormatting>
  <conditionalFormatting sqref="AO300:AT300">
    <cfRule type="expression" dxfId="427" priority="154">
      <formula>INDIRECT(ADDRESS(ROW(),COLUMN()))=TRUNC(INDIRECT(ADDRESS(ROW(),COLUMN())))</formula>
    </cfRule>
  </conditionalFormatting>
  <conditionalFormatting sqref="AO299:AT299">
    <cfRule type="expression" dxfId="426" priority="153">
      <formula>INDIRECT(ADDRESS(ROW(),COLUMN()))=TRUNC(INDIRECT(ADDRESS(ROW(),COLUMN())))</formula>
    </cfRule>
  </conditionalFormatting>
  <conditionalFormatting sqref="AU300">
    <cfRule type="expression" dxfId="425" priority="152">
      <formula>INDIRECT(ADDRESS(ROW(),COLUMN()))=TRUNC(INDIRECT(ADDRESS(ROW(),COLUMN())))</formula>
    </cfRule>
  </conditionalFormatting>
  <conditionalFormatting sqref="AU299">
    <cfRule type="expression" dxfId="424" priority="151">
      <formula>INDIRECT(ADDRESS(ROW(),COLUMN()))=TRUNC(INDIRECT(ADDRESS(ROW(),COLUMN())))</formula>
    </cfRule>
  </conditionalFormatting>
  <conditionalFormatting sqref="AV300:AW300">
    <cfRule type="expression" dxfId="423" priority="150">
      <formula>INDIRECT(ADDRESS(ROW(),COLUMN()))=TRUNC(INDIRECT(ADDRESS(ROW(),COLUMN())))</formula>
    </cfRule>
  </conditionalFormatting>
  <conditionalFormatting sqref="AV299:AW299">
    <cfRule type="expression" dxfId="422" priority="149">
      <formula>INDIRECT(ADDRESS(ROW(),COLUMN()))=TRUNC(INDIRECT(ADDRESS(ROW(),COLUMN())))</formula>
    </cfRule>
  </conditionalFormatting>
  <conditionalFormatting sqref="AX302:BA303">
    <cfRule type="expression" dxfId="421" priority="148">
      <formula>INDIRECT(ADDRESS(ROW(),COLUMN()))=TRUNC(INDIRECT(ADDRESS(ROW(),COLUMN())))</formula>
    </cfRule>
  </conditionalFormatting>
  <conditionalFormatting sqref="S303">
    <cfRule type="expression" dxfId="420" priority="147">
      <formula>INDIRECT(ADDRESS(ROW(),COLUMN()))=TRUNC(INDIRECT(ADDRESS(ROW(),COLUMN())))</formula>
    </cfRule>
  </conditionalFormatting>
  <conditionalFormatting sqref="S302">
    <cfRule type="expression" dxfId="419" priority="146">
      <formula>INDIRECT(ADDRESS(ROW(),COLUMN()))=TRUNC(INDIRECT(ADDRESS(ROW(),COLUMN())))</formula>
    </cfRule>
  </conditionalFormatting>
  <conditionalFormatting sqref="T303:Y303">
    <cfRule type="expression" dxfId="418" priority="145">
      <formula>INDIRECT(ADDRESS(ROW(),COLUMN()))=TRUNC(INDIRECT(ADDRESS(ROW(),COLUMN())))</formula>
    </cfRule>
  </conditionalFormatting>
  <conditionalFormatting sqref="T302:Y302">
    <cfRule type="expression" dxfId="417" priority="144">
      <formula>INDIRECT(ADDRESS(ROW(),COLUMN()))=TRUNC(INDIRECT(ADDRESS(ROW(),COLUMN())))</formula>
    </cfRule>
  </conditionalFormatting>
  <conditionalFormatting sqref="Z303">
    <cfRule type="expression" dxfId="416" priority="143">
      <formula>INDIRECT(ADDRESS(ROW(),COLUMN()))=TRUNC(INDIRECT(ADDRESS(ROW(),COLUMN())))</formula>
    </cfRule>
  </conditionalFormatting>
  <conditionalFormatting sqref="Z302">
    <cfRule type="expression" dxfId="415" priority="142">
      <formula>INDIRECT(ADDRESS(ROW(),COLUMN()))=TRUNC(INDIRECT(ADDRESS(ROW(),COLUMN())))</formula>
    </cfRule>
  </conditionalFormatting>
  <conditionalFormatting sqref="AA303:AF303">
    <cfRule type="expression" dxfId="414" priority="141">
      <formula>INDIRECT(ADDRESS(ROW(),COLUMN()))=TRUNC(INDIRECT(ADDRESS(ROW(),COLUMN())))</formula>
    </cfRule>
  </conditionalFormatting>
  <conditionalFormatting sqref="AA302:AF302">
    <cfRule type="expression" dxfId="413" priority="140">
      <formula>INDIRECT(ADDRESS(ROW(),COLUMN()))=TRUNC(INDIRECT(ADDRESS(ROW(),COLUMN())))</formula>
    </cfRule>
  </conditionalFormatting>
  <conditionalFormatting sqref="AG303">
    <cfRule type="expression" dxfId="412" priority="139">
      <formula>INDIRECT(ADDRESS(ROW(),COLUMN()))=TRUNC(INDIRECT(ADDRESS(ROW(),COLUMN())))</formula>
    </cfRule>
  </conditionalFormatting>
  <conditionalFormatting sqref="AG302">
    <cfRule type="expression" dxfId="411" priority="138">
      <formula>INDIRECT(ADDRESS(ROW(),COLUMN()))=TRUNC(INDIRECT(ADDRESS(ROW(),COLUMN())))</formula>
    </cfRule>
  </conditionalFormatting>
  <conditionalFormatting sqref="AH303:AM303">
    <cfRule type="expression" dxfId="410" priority="137">
      <formula>INDIRECT(ADDRESS(ROW(),COLUMN()))=TRUNC(INDIRECT(ADDRESS(ROW(),COLUMN())))</formula>
    </cfRule>
  </conditionalFormatting>
  <conditionalFormatting sqref="AH302:AM302">
    <cfRule type="expression" dxfId="409" priority="136">
      <formula>INDIRECT(ADDRESS(ROW(),COLUMN()))=TRUNC(INDIRECT(ADDRESS(ROW(),COLUMN())))</formula>
    </cfRule>
  </conditionalFormatting>
  <conditionalFormatting sqref="AN303">
    <cfRule type="expression" dxfId="408" priority="135">
      <formula>INDIRECT(ADDRESS(ROW(),COLUMN()))=TRUNC(INDIRECT(ADDRESS(ROW(),COLUMN())))</formula>
    </cfRule>
  </conditionalFormatting>
  <conditionalFormatting sqref="AN302">
    <cfRule type="expression" dxfId="407" priority="134">
      <formula>INDIRECT(ADDRESS(ROW(),COLUMN()))=TRUNC(INDIRECT(ADDRESS(ROW(),COLUMN())))</formula>
    </cfRule>
  </conditionalFormatting>
  <conditionalFormatting sqref="AO303:AT303">
    <cfRule type="expression" dxfId="406" priority="133">
      <formula>INDIRECT(ADDRESS(ROW(),COLUMN()))=TRUNC(INDIRECT(ADDRESS(ROW(),COLUMN())))</formula>
    </cfRule>
  </conditionalFormatting>
  <conditionalFormatting sqref="AO302:AT302">
    <cfRule type="expression" dxfId="405" priority="132">
      <formula>INDIRECT(ADDRESS(ROW(),COLUMN()))=TRUNC(INDIRECT(ADDRESS(ROW(),COLUMN())))</formula>
    </cfRule>
  </conditionalFormatting>
  <conditionalFormatting sqref="AU303">
    <cfRule type="expression" dxfId="404" priority="131">
      <formula>INDIRECT(ADDRESS(ROW(),COLUMN()))=TRUNC(INDIRECT(ADDRESS(ROW(),COLUMN())))</formula>
    </cfRule>
  </conditionalFormatting>
  <conditionalFormatting sqref="AU302">
    <cfRule type="expression" dxfId="403" priority="130">
      <formula>INDIRECT(ADDRESS(ROW(),COLUMN()))=TRUNC(INDIRECT(ADDRESS(ROW(),COLUMN())))</formula>
    </cfRule>
  </conditionalFormatting>
  <conditionalFormatting sqref="AV303:AW303">
    <cfRule type="expression" dxfId="402" priority="129">
      <formula>INDIRECT(ADDRESS(ROW(),COLUMN()))=TRUNC(INDIRECT(ADDRESS(ROW(),COLUMN())))</formula>
    </cfRule>
  </conditionalFormatting>
  <conditionalFormatting sqref="AV302:AW302">
    <cfRule type="expression" dxfId="401" priority="128">
      <formula>INDIRECT(ADDRESS(ROW(),COLUMN()))=TRUNC(INDIRECT(ADDRESS(ROW(),COLUMN())))</formula>
    </cfRule>
  </conditionalFormatting>
  <conditionalFormatting sqref="AX305:BA306">
    <cfRule type="expression" dxfId="400" priority="127">
      <formula>INDIRECT(ADDRESS(ROW(),COLUMN()))=TRUNC(INDIRECT(ADDRESS(ROW(),COLUMN())))</formula>
    </cfRule>
  </conditionalFormatting>
  <conditionalFormatting sqref="S306">
    <cfRule type="expression" dxfId="399" priority="126">
      <formula>INDIRECT(ADDRESS(ROW(),COLUMN()))=TRUNC(INDIRECT(ADDRESS(ROW(),COLUMN())))</formula>
    </cfRule>
  </conditionalFormatting>
  <conditionalFormatting sqref="S305">
    <cfRule type="expression" dxfId="398" priority="125">
      <formula>INDIRECT(ADDRESS(ROW(),COLUMN()))=TRUNC(INDIRECT(ADDRESS(ROW(),COLUMN())))</formula>
    </cfRule>
  </conditionalFormatting>
  <conditionalFormatting sqref="T306:Y306">
    <cfRule type="expression" dxfId="397" priority="124">
      <formula>INDIRECT(ADDRESS(ROW(),COLUMN()))=TRUNC(INDIRECT(ADDRESS(ROW(),COLUMN())))</formula>
    </cfRule>
  </conditionalFormatting>
  <conditionalFormatting sqref="T305:Y305">
    <cfRule type="expression" dxfId="396" priority="123">
      <formula>INDIRECT(ADDRESS(ROW(),COLUMN()))=TRUNC(INDIRECT(ADDRESS(ROW(),COLUMN())))</formula>
    </cfRule>
  </conditionalFormatting>
  <conditionalFormatting sqref="Z306">
    <cfRule type="expression" dxfId="395" priority="122">
      <formula>INDIRECT(ADDRESS(ROW(),COLUMN()))=TRUNC(INDIRECT(ADDRESS(ROW(),COLUMN())))</formula>
    </cfRule>
  </conditionalFormatting>
  <conditionalFormatting sqref="Z305">
    <cfRule type="expression" dxfId="394" priority="121">
      <formula>INDIRECT(ADDRESS(ROW(),COLUMN()))=TRUNC(INDIRECT(ADDRESS(ROW(),COLUMN())))</formula>
    </cfRule>
  </conditionalFormatting>
  <conditionalFormatting sqref="AA306:AF306">
    <cfRule type="expression" dxfId="393" priority="120">
      <formula>INDIRECT(ADDRESS(ROW(),COLUMN()))=TRUNC(INDIRECT(ADDRESS(ROW(),COLUMN())))</formula>
    </cfRule>
  </conditionalFormatting>
  <conditionalFormatting sqref="AA305:AF305">
    <cfRule type="expression" dxfId="392" priority="119">
      <formula>INDIRECT(ADDRESS(ROW(),COLUMN()))=TRUNC(INDIRECT(ADDRESS(ROW(),COLUMN())))</formula>
    </cfRule>
  </conditionalFormatting>
  <conditionalFormatting sqref="AG306">
    <cfRule type="expression" dxfId="391" priority="118">
      <formula>INDIRECT(ADDRESS(ROW(),COLUMN()))=TRUNC(INDIRECT(ADDRESS(ROW(),COLUMN())))</formula>
    </cfRule>
  </conditionalFormatting>
  <conditionalFormatting sqref="AG305">
    <cfRule type="expression" dxfId="390" priority="117">
      <formula>INDIRECT(ADDRESS(ROW(),COLUMN()))=TRUNC(INDIRECT(ADDRESS(ROW(),COLUMN())))</formula>
    </cfRule>
  </conditionalFormatting>
  <conditionalFormatting sqref="AH306:AM306">
    <cfRule type="expression" dxfId="389" priority="116">
      <formula>INDIRECT(ADDRESS(ROW(),COLUMN()))=TRUNC(INDIRECT(ADDRESS(ROW(),COLUMN())))</formula>
    </cfRule>
  </conditionalFormatting>
  <conditionalFormatting sqref="AH305:AM305">
    <cfRule type="expression" dxfId="388" priority="115">
      <formula>INDIRECT(ADDRESS(ROW(),COLUMN()))=TRUNC(INDIRECT(ADDRESS(ROW(),COLUMN())))</formula>
    </cfRule>
  </conditionalFormatting>
  <conditionalFormatting sqref="AN306">
    <cfRule type="expression" dxfId="387" priority="114">
      <formula>INDIRECT(ADDRESS(ROW(),COLUMN()))=TRUNC(INDIRECT(ADDRESS(ROW(),COLUMN())))</formula>
    </cfRule>
  </conditionalFormatting>
  <conditionalFormatting sqref="AN305">
    <cfRule type="expression" dxfId="386" priority="113">
      <formula>INDIRECT(ADDRESS(ROW(),COLUMN()))=TRUNC(INDIRECT(ADDRESS(ROW(),COLUMN())))</formula>
    </cfRule>
  </conditionalFormatting>
  <conditionalFormatting sqref="AO306:AT306">
    <cfRule type="expression" dxfId="385" priority="112">
      <formula>INDIRECT(ADDRESS(ROW(),COLUMN()))=TRUNC(INDIRECT(ADDRESS(ROW(),COLUMN())))</formula>
    </cfRule>
  </conditionalFormatting>
  <conditionalFormatting sqref="AO305:AT305">
    <cfRule type="expression" dxfId="384" priority="111">
      <formula>INDIRECT(ADDRESS(ROW(),COLUMN()))=TRUNC(INDIRECT(ADDRESS(ROW(),COLUMN())))</formula>
    </cfRule>
  </conditionalFormatting>
  <conditionalFormatting sqref="AU306">
    <cfRule type="expression" dxfId="383" priority="110">
      <formula>INDIRECT(ADDRESS(ROW(),COLUMN()))=TRUNC(INDIRECT(ADDRESS(ROW(),COLUMN())))</formula>
    </cfRule>
  </conditionalFormatting>
  <conditionalFormatting sqref="AU305">
    <cfRule type="expression" dxfId="382" priority="109">
      <formula>INDIRECT(ADDRESS(ROW(),COLUMN()))=TRUNC(INDIRECT(ADDRESS(ROW(),COLUMN())))</formula>
    </cfRule>
  </conditionalFormatting>
  <conditionalFormatting sqref="AV306:AW306">
    <cfRule type="expression" dxfId="381" priority="108">
      <formula>INDIRECT(ADDRESS(ROW(),COLUMN()))=TRUNC(INDIRECT(ADDRESS(ROW(),COLUMN())))</formula>
    </cfRule>
  </conditionalFormatting>
  <conditionalFormatting sqref="AV305:AW305">
    <cfRule type="expression" dxfId="380" priority="107">
      <formula>INDIRECT(ADDRESS(ROW(),COLUMN()))=TRUNC(INDIRECT(ADDRESS(ROW(),COLUMN())))</formula>
    </cfRule>
  </conditionalFormatting>
  <conditionalFormatting sqref="AX308:BA309">
    <cfRule type="expression" dxfId="379" priority="106">
      <formula>INDIRECT(ADDRESS(ROW(),COLUMN()))=TRUNC(INDIRECT(ADDRESS(ROW(),COLUMN())))</formula>
    </cfRule>
  </conditionalFormatting>
  <conditionalFormatting sqref="S309">
    <cfRule type="expression" dxfId="378" priority="105">
      <formula>INDIRECT(ADDRESS(ROW(),COLUMN()))=TRUNC(INDIRECT(ADDRESS(ROW(),COLUMN())))</formula>
    </cfRule>
  </conditionalFormatting>
  <conditionalFormatting sqref="S308">
    <cfRule type="expression" dxfId="377" priority="104">
      <formula>INDIRECT(ADDRESS(ROW(),COLUMN()))=TRUNC(INDIRECT(ADDRESS(ROW(),COLUMN())))</formula>
    </cfRule>
  </conditionalFormatting>
  <conditionalFormatting sqref="T309:Y309">
    <cfRule type="expression" dxfId="376" priority="103">
      <formula>INDIRECT(ADDRESS(ROW(),COLUMN()))=TRUNC(INDIRECT(ADDRESS(ROW(),COLUMN())))</formula>
    </cfRule>
  </conditionalFormatting>
  <conditionalFormatting sqref="T308:Y308">
    <cfRule type="expression" dxfId="375" priority="102">
      <formula>INDIRECT(ADDRESS(ROW(),COLUMN()))=TRUNC(INDIRECT(ADDRESS(ROW(),COLUMN())))</formula>
    </cfRule>
  </conditionalFormatting>
  <conditionalFormatting sqref="Z309">
    <cfRule type="expression" dxfId="374" priority="101">
      <formula>INDIRECT(ADDRESS(ROW(),COLUMN()))=TRUNC(INDIRECT(ADDRESS(ROW(),COLUMN())))</formula>
    </cfRule>
  </conditionalFormatting>
  <conditionalFormatting sqref="Z308">
    <cfRule type="expression" dxfId="373" priority="100">
      <formula>INDIRECT(ADDRESS(ROW(),COLUMN()))=TRUNC(INDIRECT(ADDRESS(ROW(),COLUMN())))</formula>
    </cfRule>
  </conditionalFormatting>
  <conditionalFormatting sqref="AA309:AF309">
    <cfRule type="expression" dxfId="372" priority="99">
      <formula>INDIRECT(ADDRESS(ROW(),COLUMN()))=TRUNC(INDIRECT(ADDRESS(ROW(),COLUMN())))</formula>
    </cfRule>
  </conditionalFormatting>
  <conditionalFormatting sqref="AA308:AF308">
    <cfRule type="expression" dxfId="371" priority="98">
      <formula>INDIRECT(ADDRESS(ROW(),COLUMN()))=TRUNC(INDIRECT(ADDRESS(ROW(),COLUMN())))</formula>
    </cfRule>
  </conditionalFormatting>
  <conditionalFormatting sqref="AG309">
    <cfRule type="expression" dxfId="370" priority="97">
      <formula>INDIRECT(ADDRESS(ROW(),COLUMN()))=TRUNC(INDIRECT(ADDRESS(ROW(),COLUMN())))</formula>
    </cfRule>
  </conditionalFormatting>
  <conditionalFormatting sqref="AG308">
    <cfRule type="expression" dxfId="369" priority="96">
      <formula>INDIRECT(ADDRESS(ROW(),COLUMN()))=TRUNC(INDIRECT(ADDRESS(ROW(),COLUMN())))</formula>
    </cfRule>
  </conditionalFormatting>
  <conditionalFormatting sqref="AH309:AM309">
    <cfRule type="expression" dxfId="368" priority="95">
      <formula>INDIRECT(ADDRESS(ROW(),COLUMN()))=TRUNC(INDIRECT(ADDRESS(ROW(),COLUMN())))</formula>
    </cfRule>
  </conditionalFormatting>
  <conditionalFormatting sqref="AH308:AM308">
    <cfRule type="expression" dxfId="367" priority="94">
      <formula>INDIRECT(ADDRESS(ROW(),COLUMN()))=TRUNC(INDIRECT(ADDRESS(ROW(),COLUMN())))</formula>
    </cfRule>
  </conditionalFormatting>
  <conditionalFormatting sqref="AN309">
    <cfRule type="expression" dxfId="366" priority="93">
      <formula>INDIRECT(ADDRESS(ROW(),COLUMN()))=TRUNC(INDIRECT(ADDRESS(ROW(),COLUMN())))</formula>
    </cfRule>
  </conditionalFormatting>
  <conditionalFormatting sqref="AN308">
    <cfRule type="expression" dxfId="365" priority="92">
      <formula>INDIRECT(ADDRESS(ROW(),COLUMN()))=TRUNC(INDIRECT(ADDRESS(ROW(),COLUMN())))</formula>
    </cfRule>
  </conditionalFormatting>
  <conditionalFormatting sqref="AO309:AT309">
    <cfRule type="expression" dxfId="364" priority="91">
      <formula>INDIRECT(ADDRESS(ROW(),COLUMN()))=TRUNC(INDIRECT(ADDRESS(ROW(),COLUMN())))</formula>
    </cfRule>
  </conditionalFormatting>
  <conditionalFormatting sqref="AO308:AT308">
    <cfRule type="expression" dxfId="363" priority="90">
      <formula>INDIRECT(ADDRESS(ROW(),COLUMN()))=TRUNC(INDIRECT(ADDRESS(ROW(),COLUMN())))</formula>
    </cfRule>
  </conditionalFormatting>
  <conditionalFormatting sqref="AU309">
    <cfRule type="expression" dxfId="362" priority="89">
      <formula>INDIRECT(ADDRESS(ROW(),COLUMN()))=TRUNC(INDIRECT(ADDRESS(ROW(),COLUMN())))</formula>
    </cfRule>
  </conditionalFormatting>
  <conditionalFormatting sqref="AU308">
    <cfRule type="expression" dxfId="361" priority="88">
      <formula>INDIRECT(ADDRESS(ROW(),COLUMN()))=TRUNC(INDIRECT(ADDRESS(ROW(),COLUMN())))</formula>
    </cfRule>
  </conditionalFormatting>
  <conditionalFormatting sqref="AV309:AW309">
    <cfRule type="expression" dxfId="360" priority="87">
      <formula>INDIRECT(ADDRESS(ROW(),COLUMN()))=TRUNC(INDIRECT(ADDRESS(ROW(),COLUMN())))</formula>
    </cfRule>
  </conditionalFormatting>
  <conditionalFormatting sqref="AV308:AW308">
    <cfRule type="expression" dxfId="359" priority="86">
      <formula>INDIRECT(ADDRESS(ROW(),COLUMN()))=TRUNC(INDIRECT(ADDRESS(ROW(),COLUMN())))</formula>
    </cfRule>
  </conditionalFormatting>
  <conditionalFormatting sqref="AX311:BA312">
    <cfRule type="expression" dxfId="358" priority="85">
      <formula>INDIRECT(ADDRESS(ROW(),COLUMN()))=TRUNC(INDIRECT(ADDRESS(ROW(),COLUMN())))</formula>
    </cfRule>
  </conditionalFormatting>
  <conditionalFormatting sqref="S312">
    <cfRule type="expression" dxfId="357" priority="84">
      <formula>INDIRECT(ADDRESS(ROW(),COLUMN()))=TRUNC(INDIRECT(ADDRESS(ROW(),COLUMN())))</formula>
    </cfRule>
  </conditionalFormatting>
  <conditionalFormatting sqref="S311">
    <cfRule type="expression" dxfId="356" priority="83">
      <formula>INDIRECT(ADDRESS(ROW(),COLUMN()))=TRUNC(INDIRECT(ADDRESS(ROW(),COLUMN())))</formula>
    </cfRule>
  </conditionalFormatting>
  <conditionalFormatting sqref="T312:Y312">
    <cfRule type="expression" dxfId="355" priority="82">
      <formula>INDIRECT(ADDRESS(ROW(),COLUMN()))=TRUNC(INDIRECT(ADDRESS(ROW(),COLUMN())))</formula>
    </cfRule>
  </conditionalFormatting>
  <conditionalFormatting sqref="T311:Y311">
    <cfRule type="expression" dxfId="354" priority="81">
      <formula>INDIRECT(ADDRESS(ROW(),COLUMN()))=TRUNC(INDIRECT(ADDRESS(ROW(),COLUMN())))</formula>
    </cfRule>
  </conditionalFormatting>
  <conditionalFormatting sqref="Z312">
    <cfRule type="expression" dxfId="353" priority="80">
      <formula>INDIRECT(ADDRESS(ROW(),COLUMN()))=TRUNC(INDIRECT(ADDRESS(ROW(),COLUMN())))</formula>
    </cfRule>
  </conditionalFormatting>
  <conditionalFormatting sqref="Z311">
    <cfRule type="expression" dxfId="352" priority="79">
      <formula>INDIRECT(ADDRESS(ROW(),COLUMN()))=TRUNC(INDIRECT(ADDRESS(ROW(),COLUMN())))</formula>
    </cfRule>
  </conditionalFormatting>
  <conditionalFormatting sqref="AA312:AF312">
    <cfRule type="expression" dxfId="351" priority="78">
      <formula>INDIRECT(ADDRESS(ROW(),COLUMN()))=TRUNC(INDIRECT(ADDRESS(ROW(),COLUMN())))</formula>
    </cfRule>
  </conditionalFormatting>
  <conditionalFormatting sqref="AA311:AF311">
    <cfRule type="expression" dxfId="350" priority="77">
      <formula>INDIRECT(ADDRESS(ROW(),COLUMN()))=TRUNC(INDIRECT(ADDRESS(ROW(),COLUMN())))</formula>
    </cfRule>
  </conditionalFormatting>
  <conditionalFormatting sqref="AG312">
    <cfRule type="expression" dxfId="349" priority="76">
      <formula>INDIRECT(ADDRESS(ROW(),COLUMN()))=TRUNC(INDIRECT(ADDRESS(ROW(),COLUMN())))</formula>
    </cfRule>
  </conditionalFormatting>
  <conditionalFormatting sqref="AG311">
    <cfRule type="expression" dxfId="348" priority="75">
      <formula>INDIRECT(ADDRESS(ROW(),COLUMN()))=TRUNC(INDIRECT(ADDRESS(ROW(),COLUMN())))</formula>
    </cfRule>
  </conditionalFormatting>
  <conditionalFormatting sqref="AH312:AM312">
    <cfRule type="expression" dxfId="347" priority="74">
      <formula>INDIRECT(ADDRESS(ROW(),COLUMN()))=TRUNC(INDIRECT(ADDRESS(ROW(),COLUMN())))</formula>
    </cfRule>
  </conditionalFormatting>
  <conditionalFormatting sqref="AH311:AM311">
    <cfRule type="expression" dxfId="346" priority="73">
      <formula>INDIRECT(ADDRESS(ROW(),COLUMN()))=TRUNC(INDIRECT(ADDRESS(ROW(),COLUMN())))</formula>
    </cfRule>
  </conditionalFormatting>
  <conditionalFormatting sqref="AN312">
    <cfRule type="expression" dxfId="345" priority="72">
      <formula>INDIRECT(ADDRESS(ROW(),COLUMN()))=TRUNC(INDIRECT(ADDRESS(ROW(),COLUMN())))</formula>
    </cfRule>
  </conditionalFormatting>
  <conditionalFormatting sqref="AN311">
    <cfRule type="expression" dxfId="344" priority="71">
      <formula>INDIRECT(ADDRESS(ROW(),COLUMN()))=TRUNC(INDIRECT(ADDRESS(ROW(),COLUMN())))</formula>
    </cfRule>
  </conditionalFormatting>
  <conditionalFormatting sqref="AO312:AT312">
    <cfRule type="expression" dxfId="343" priority="70">
      <formula>INDIRECT(ADDRESS(ROW(),COLUMN()))=TRUNC(INDIRECT(ADDRESS(ROW(),COLUMN())))</formula>
    </cfRule>
  </conditionalFormatting>
  <conditionalFormatting sqref="AO311:AT311">
    <cfRule type="expression" dxfId="342" priority="69">
      <formula>INDIRECT(ADDRESS(ROW(),COLUMN()))=TRUNC(INDIRECT(ADDRESS(ROW(),COLUMN())))</formula>
    </cfRule>
  </conditionalFormatting>
  <conditionalFormatting sqref="AU312">
    <cfRule type="expression" dxfId="341" priority="68">
      <formula>INDIRECT(ADDRESS(ROW(),COLUMN()))=TRUNC(INDIRECT(ADDRESS(ROW(),COLUMN())))</formula>
    </cfRule>
  </conditionalFormatting>
  <conditionalFormatting sqref="AU311">
    <cfRule type="expression" dxfId="340" priority="67">
      <formula>INDIRECT(ADDRESS(ROW(),COLUMN()))=TRUNC(INDIRECT(ADDRESS(ROW(),COLUMN())))</formula>
    </cfRule>
  </conditionalFormatting>
  <conditionalFormatting sqref="AV312:AW312">
    <cfRule type="expression" dxfId="339" priority="66">
      <formula>INDIRECT(ADDRESS(ROW(),COLUMN()))=TRUNC(INDIRECT(ADDRESS(ROW(),COLUMN())))</formula>
    </cfRule>
  </conditionalFormatting>
  <conditionalFormatting sqref="AV311:AW311">
    <cfRule type="expression" dxfId="338" priority="65">
      <formula>INDIRECT(ADDRESS(ROW(),COLUMN()))=TRUNC(INDIRECT(ADDRESS(ROW(),COLUMN())))</formula>
    </cfRule>
  </conditionalFormatting>
  <conditionalFormatting sqref="AX314:BA315">
    <cfRule type="expression" dxfId="337" priority="64">
      <formula>INDIRECT(ADDRESS(ROW(),COLUMN()))=TRUNC(INDIRECT(ADDRESS(ROW(),COLUMN())))</formula>
    </cfRule>
  </conditionalFormatting>
  <conditionalFormatting sqref="S315">
    <cfRule type="expression" dxfId="336" priority="63">
      <formula>INDIRECT(ADDRESS(ROW(),COLUMN()))=TRUNC(INDIRECT(ADDRESS(ROW(),COLUMN())))</formula>
    </cfRule>
  </conditionalFormatting>
  <conditionalFormatting sqref="S314">
    <cfRule type="expression" dxfId="335" priority="62">
      <formula>INDIRECT(ADDRESS(ROW(),COLUMN()))=TRUNC(INDIRECT(ADDRESS(ROW(),COLUMN())))</formula>
    </cfRule>
  </conditionalFormatting>
  <conditionalFormatting sqref="T315:Y315">
    <cfRule type="expression" dxfId="334" priority="61">
      <formula>INDIRECT(ADDRESS(ROW(),COLUMN()))=TRUNC(INDIRECT(ADDRESS(ROW(),COLUMN())))</formula>
    </cfRule>
  </conditionalFormatting>
  <conditionalFormatting sqref="T314:Y314">
    <cfRule type="expression" dxfId="333" priority="60">
      <formula>INDIRECT(ADDRESS(ROW(),COLUMN()))=TRUNC(INDIRECT(ADDRESS(ROW(),COLUMN())))</formula>
    </cfRule>
  </conditionalFormatting>
  <conditionalFormatting sqref="Z315">
    <cfRule type="expression" dxfId="332" priority="59">
      <formula>INDIRECT(ADDRESS(ROW(),COLUMN()))=TRUNC(INDIRECT(ADDRESS(ROW(),COLUMN())))</formula>
    </cfRule>
  </conditionalFormatting>
  <conditionalFormatting sqref="Z314">
    <cfRule type="expression" dxfId="331" priority="58">
      <formula>INDIRECT(ADDRESS(ROW(),COLUMN()))=TRUNC(INDIRECT(ADDRESS(ROW(),COLUMN())))</formula>
    </cfRule>
  </conditionalFormatting>
  <conditionalFormatting sqref="AA315:AF315">
    <cfRule type="expression" dxfId="330" priority="57">
      <formula>INDIRECT(ADDRESS(ROW(),COLUMN()))=TRUNC(INDIRECT(ADDRESS(ROW(),COLUMN())))</formula>
    </cfRule>
  </conditionalFormatting>
  <conditionalFormatting sqref="AA314:AF314">
    <cfRule type="expression" dxfId="329" priority="56">
      <formula>INDIRECT(ADDRESS(ROW(),COLUMN()))=TRUNC(INDIRECT(ADDRESS(ROW(),COLUMN())))</formula>
    </cfRule>
  </conditionalFormatting>
  <conditionalFormatting sqref="AG315">
    <cfRule type="expression" dxfId="328" priority="55">
      <formula>INDIRECT(ADDRESS(ROW(),COLUMN()))=TRUNC(INDIRECT(ADDRESS(ROW(),COLUMN())))</formula>
    </cfRule>
  </conditionalFormatting>
  <conditionalFormatting sqref="AG314">
    <cfRule type="expression" dxfId="327" priority="54">
      <formula>INDIRECT(ADDRESS(ROW(),COLUMN()))=TRUNC(INDIRECT(ADDRESS(ROW(),COLUMN())))</formula>
    </cfRule>
  </conditionalFormatting>
  <conditionalFormatting sqref="AH315:AM315">
    <cfRule type="expression" dxfId="326" priority="53">
      <formula>INDIRECT(ADDRESS(ROW(),COLUMN()))=TRUNC(INDIRECT(ADDRESS(ROW(),COLUMN())))</formula>
    </cfRule>
  </conditionalFormatting>
  <conditionalFormatting sqref="AH314:AM314">
    <cfRule type="expression" dxfId="325" priority="52">
      <formula>INDIRECT(ADDRESS(ROW(),COLUMN()))=TRUNC(INDIRECT(ADDRESS(ROW(),COLUMN())))</formula>
    </cfRule>
  </conditionalFormatting>
  <conditionalFormatting sqref="AN315">
    <cfRule type="expression" dxfId="324" priority="51">
      <formula>INDIRECT(ADDRESS(ROW(),COLUMN()))=TRUNC(INDIRECT(ADDRESS(ROW(),COLUMN())))</formula>
    </cfRule>
  </conditionalFormatting>
  <conditionalFormatting sqref="AN314">
    <cfRule type="expression" dxfId="323" priority="50">
      <formula>INDIRECT(ADDRESS(ROW(),COLUMN()))=TRUNC(INDIRECT(ADDRESS(ROW(),COLUMN())))</formula>
    </cfRule>
  </conditionalFormatting>
  <conditionalFormatting sqref="AO315:AT315">
    <cfRule type="expression" dxfId="322" priority="49">
      <formula>INDIRECT(ADDRESS(ROW(),COLUMN()))=TRUNC(INDIRECT(ADDRESS(ROW(),COLUMN())))</formula>
    </cfRule>
  </conditionalFormatting>
  <conditionalFormatting sqref="AO314:AT314">
    <cfRule type="expression" dxfId="321" priority="48">
      <formula>INDIRECT(ADDRESS(ROW(),COLUMN()))=TRUNC(INDIRECT(ADDRESS(ROW(),COLUMN())))</formula>
    </cfRule>
  </conditionalFormatting>
  <conditionalFormatting sqref="AU315">
    <cfRule type="expression" dxfId="320" priority="47">
      <formula>INDIRECT(ADDRESS(ROW(),COLUMN()))=TRUNC(INDIRECT(ADDRESS(ROW(),COLUMN())))</formula>
    </cfRule>
  </conditionalFormatting>
  <conditionalFormatting sqref="AU314">
    <cfRule type="expression" dxfId="319" priority="46">
      <formula>INDIRECT(ADDRESS(ROW(),COLUMN()))=TRUNC(INDIRECT(ADDRESS(ROW(),COLUMN())))</formula>
    </cfRule>
  </conditionalFormatting>
  <conditionalFormatting sqref="AV315:AW315">
    <cfRule type="expression" dxfId="318" priority="45">
      <formula>INDIRECT(ADDRESS(ROW(),COLUMN()))=TRUNC(INDIRECT(ADDRESS(ROW(),COLUMN())))</formula>
    </cfRule>
  </conditionalFormatting>
  <conditionalFormatting sqref="AV314:AW314">
    <cfRule type="expression" dxfId="317" priority="44">
      <formula>INDIRECT(ADDRESS(ROW(),COLUMN()))=TRUNC(INDIRECT(ADDRESS(ROW(),COLUMN())))</formula>
    </cfRule>
  </conditionalFormatting>
  <conditionalFormatting sqref="AX317:BA318">
    <cfRule type="expression" dxfId="316" priority="43">
      <formula>INDIRECT(ADDRESS(ROW(),COLUMN()))=TRUNC(INDIRECT(ADDRESS(ROW(),COLUMN())))</formula>
    </cfRule>
  </conditionalFormatting>
  <conditionalFormatting sqref="S318">
    <cfRule type="expression" dxfId="315" priority="42">
      <formula>INDIRECT(ADDRESS(ROW(),COLUMN()))=TRUNC(INDIRECT(ADDRESS(ROW(),COLUMN())))</formula>
    </cfRule>
  </conditionalFormatting>
  <conditionalFormatting sqref="S317">
    <cfRule type="expression" dxfId="314" priority="41">
      <formula>INDIRECT(ADDRESS(ROW(),COLUMN()))=TRUNC(INDIRECT(ADDRESS(ROW(),COLUMN())))</formula>
    </cfRule>
  </conditionalFormatting>
  <conditionalFormatting sqref="T318:Y318">
    <cfRule type="expression" dxfId="313" priority="40">
      <formula>INDIRECT(ADDRESS(ROW(),COLUMN()))=TRUNC(INDIRECT(ADDRESS(ROW(),COLUMN())))</formula>
    </cfRule>
  </conditionalFormatting>
  <conditionalFormatting sqref="T317:Y317">
    <cfRule type="expression" dxfId="312" priority="39">
      <formula>INDIRECT(ADDRESS(ROW(),COLUMN()))=TRUNC(INDIRECT(ADDRESS(ROW(),COLUMN())))</formula>
    </cfRule>
  </conditionalFormatting>
  <conditionalFormatting sqref="Z318">
    <cfRule type="expression" dxfId="311" priority="38">
      <formula>INDIRECT(ADDRESS(ROW(),COLUMN()))=TRUNC(INDIRECT(ADDRESS(ROW(),COLUMN())))</formula>
    </cfRule>
  </conditionalFormatting>
  <conditionalFormatting sqref="Z317">
    <cfRule type="expression" dxfId="310" priority="37">
      <formula>INDIRECT(ADDRESS(ROW(),COLUMN()))=TRUNC(INDIRECT(ADDRESS(ROW(),COLUMN())))</formula>
    </cfRule>
  </conditionalFormatting>
  <conditionalFormatting sqref="AA318:AF318">
    <cfRule type="expression" dxfId="309" priority="36">
      <formula>INDIRECT(ADDRESS(ROW(),COLUMN()))=TRUNC(INDIRECT(ADDRESS(ROW(),COLUMN())))</formula>
    </cfRule>
  </conditionalFormatting>
  <conditionalFormatting sqref="AA317:AF317">
    <cfRule type="expression" dxfId="308" priority="35">
      <formula>INDIRECT(ADDRESS(ROW(),COLUMN()))=TRUNC(INDIRECT(ADDRESS(ROW(),COLUMN())))</formula>
    </cfRule>
  </conditionalFormatting>
  <conditionalFormatting sqref="AG318">
    <cfRule type="expression" dxfId="307" priority="34">
      <formula>INDIRECT(ADDRESS(ROW(),COLUMN()))=TRUNC(INDIRECT(ADDRESS(ROW(),COLUMN())))</formula>
    </cfRule>
  </conditionalFormatting>
  <conditionalFormatting sqref="AG317">
    <cfRule type="expression" dxfId="306" priority="33">
      <formula>INDIRECT(ADDRESS(ROW(),COLUMN()))=TRUNC(INDIRECT(ADDRESS(ROW(),COLUMN())))</formula>
    </cfRule>
  </conditionalFormatting>
  <conditionalFormatting sqref="AH318:AM318">
    <cfRule type="expression" dxfId="305" priority="32">
      <formula>INDIRECT(ADDRESS(ROW(),COLUMN()))=TRUNC(INDIRECT(ADDRESS(ROW(),COLUMN())))</formula>
    </cfRule>
  </conditionalFormatting>
  <conditionalFormatting sqref="AH317:AM317">
    <cfRule type="expression" dxfId="304" priority="31">
      <formula>INDIRECT(ADDRESS(ROW(),COLUMN()))=TRUNC(INDIRECT(ADDRESS(ROW(),COLUMN())))</formula>
    </cfRule>
  </conditionalFormatting>
  <conditionalFormatting sqref="AN318">
    <cfRule type="expression" dxfId="303" priority="30">
      <formula>INDIRECT(ADDRESS(ROW(),COLUMN()))=TRUNC(INDIRECT(ADDRESS(ROW(),COLUMN())))</formula>
    </cfRule>
  </conditionalFormatting>
  <conditionalFormatting sqref="AN317">
    <cfRule type="expression" dxfId="302" priority="29">
      <formula>INDIRECT(ADDRESS(ROW(),COLUMN()))=TRUNC(INDIRECT(ADDRESS(ROW(),COLUMN())))</formula>
    </cfRule>
  </conditionalFormatting>
  <conditionalFormatting sqref="AO318:AT318">
    <cfRule type="expression" dxfId="301" priority="28">
      <formula>INDIRECT(ADDRESS(ROW(),COLUMN()))=TRUNC(INDIRECT(ADDRESS(ROW(),COLUMN())))</formula>
    </cfRule>
  </conditionalFormatting>
  <conditionalFormatting sqref="AO317:AT317">
    <cfRule type="expression" dxfId="300" priority="27">
      <formula>INDIRECT(ADDRESS(ROW(),COLUMN()))=TRUNC(INDIRECT(ADDRESS(ROW(),COLUMN())))</formula>
    </cfRule>
  </conditionalFormatting>
  <conditionalFormatting sqref="AU318">
    <cfRule type="expression" dxfId="299" priority="26">
      <formula>INDIRECT(ADDRESS(ROW(),COLUMN()))=TRUNC(INDIRECT(ADDRESS(ROW(),COLUMN())))</formula>
    </cfRule>
  </conditionalFormatting>
  <conditionalFormatting sqref="AU317">
    <cfRule type="expression" dxfId="298" priority="25">
      <formula>INDIRECT(ADDRESS(ROW(),COLUMN()))=TRUNC(INDIRECT(ADDRESS(ROW(),COLUMN())))</formula>
    </cfRule>
  </conditionalFormatting>
  <conditionalFormatting sqref="AV318:AW318">
    <cfRule type="expression" dxfId="297" priority="24">
      <formula>INDIRECT(ADDRESS(ROW(),COLUMN()))=TRUNC(INDIRECT(ADDRESS(ROW(),COLUMN())))</formula>
    </cfRule>
  </conditionalFormatting>
  <conditionalFormatting sqref="AV317:AW317">
    <cfRule type="expression" dxfId="296" priority="23">
      <formula>INDIRECT(ADDRESS(ROW(),COLUMN()))=TRUNC(INDIRECT(ADDRESS(ROW(),COLUMN())))</formula>
    </cfRule>
  </conditionalFormatting>
  <conditionalFormatting sqref="AX320:BA321">
    <cfRule type="expression" dxfId="295" priority="22">
      <formula>INDIRECT(ADDRESS(ROW(),COLUMN()))=TRUNC(INDIRECT(ADDRESS(ROW(),COLUMN())))</formula>
    </cfRule>
  </conditionalFormatting>
  <conditionalFormatting sqref="S321">
    <cfRule type="expression" dxfId="294" priority="21">
      <formula>INDIRECT(ADDRESS(ROW(),COLUMN()))=TRUNC(INDIRECT(ADDRESS(ROW(),COLUMN())))</formula>
    </cfRule>
  </conditionalFormatting>
  <conditionalFormatting sqref="S320">
    <cfRule type="expression" dxfId="293" priority="20">
      <formula>INDIRECT(ADDRESS(ROW(),COLUMN()))=TRUNC(INDIRECT(ADDRESS(ROW(),COLUMN())))</formula>
    </cfRule>
  </conditionalFormatting>
  <conditionalFormatting sqref="T321:Y321">
    <cfRule type="expression" dxfId="292" priority="19">
      <formula>INDIRECT(ADDRESS(ROW(),COLUMN()))=TRUNC(INDIRECT(ADDRESS(ROW(),COLUMN())))</formula>
    </cfRule>
  </conditionalFormatting>
  <conditionalFormatting sqref="T320:Y320">
    <cfRule type="expression" dxfId="291" priority="18">
      <formula>INDIRECT(ADDRESS(ROW(),COLUMN()))=TRUNC(INDIRECT(ADDRESS(ROW(),COLUMN())))</formula>
    </cfRule>
  </conditionalFormatting>
  <conditionalFormatting sqref="Z321">
    <cfRule type="expression" dxfId="290" priority="17">
      <formula>INDIRECT(ADDRESS(ROW(),COLUMN()))=TRUNC(INDIRECT(ADDRESS(ROW(),COLUMN())))</formula>
    </cfRule>
  </conditionalFormatting>
  <conditionalFormatting sqref="Z320">
    <cfRule type="expression" dxfId="289" priority="16">
      <formula>INDIRECT(ADDRESS(ROW(),COLUMN()))=TRUNC(INDIRECT(ADDRESS(ROW(),COLUMN())))</formula>
    </cfRule>
  </conditionalFormatting>
  <conditionalFormatting sqref="AA321:AF321">
    <cfRule type="expression" dxfId="288" priority="15">
      <formula>INDIRECT(ADDRESS(ROW(),COLUMN()))=TRUNC(INDIRECT(ADDRESS(ROW(),COLUMN())))</formula>
    </cfRule>
  </conditionalFormatting>
  <conditionalFormatting sqref="AA320:AF320">
    <cfRule type="expression" dxfId="287" priority="14">
      <formula>INDIRECT(ADDRESS(ROW(),COLUMN()))=TRUNC(INDIRECT(ADDRESS(ROW(),COLUMN())))</formula>
    </cfRule>
  </conditionalFormatting>
  <conditionalFormatting sqref="AG321">
    <cfRule type="expression" dxfId="286" priority="13">
      <formula>INDIRECT(ADDRESS(ROW(),COLUMN()))=TRUNC(INDIRECT(ADDRESS(ROW(),COLUMN())))</formula>
    </cfRule>
  </conditionalFormatting>
  <conditionalFormatting sqref="AG320">
    <cfRule type="expression" dxfId="285" priority="12">
      <formula>INDIRECT(ADDRESS(ROW(),COLUMN()))=TRUNC(INDIRECT(ADDRESS(ROW(),COLUMN())))</formula>
    </cfRule>
  </conditionalFormatting>
  <conditionalFormatting sqref="AH321:AM321">
    <cfRule type="expression" dxfId="284" priority="11">
      <formula>INDIRECT(ADDRESS(ROW(),COLUMN()))=TRUNC(INDIRECT(ADDRESS(ROW(),COLUMN())))</formula>
    </cfRule>
  </conditionalFormatting>
  <conditionalFormatting sqref="AH320:AM320">
    <cfRule type="expression" dxfId="283" priority="10">
      <formula>INDIRECT(ADDRESS(ROW(),COLUMN()))=TRUNC(INDIRECT(ADDRESS(ROW(),COLUMN())))</formula>
    </cfRule>
  </conditionalFormatting>
  <conditionalFormatting sqref="AN321">
    <cfRule type="expression" dxfId="282" priority="9">
      <formula>INDIRECT(ADDRESS(ROW(),COLUMN()))=TRUNC(INDIRECT(ADDRESS(ROW(),COLUMN())))</formula>
    </cfRule>
  </conditionalFormatting>
  <conditionalFormatting sqref="AN320">
    <cfRule type="expression" dxfId="281" priority="8">
      <formula>INDIRECT(ADDRESS(ROW(),COLUMN()))=TRUNC(INDIRECT(ADDRESS(ROW(),COLUMN())))</formula>
    </cfRule>
  </conditionalFormatting>
  <conditionalFormatting sqref="AO321:AT321">
    <cfRule type="expression" dxfId="280" priority="7">
      <formula>INDIRECT(ADDRESS(ROW(),COLUMN()))=TRUNC(INDIRECT(ADDRESS(ROW(),COLUMN())))</formula>
    </cfRule>
  </conditionalFormatting>
  <conditionalFormatting sqref="AO320:AT320">
    <cfRule type="expression" dxfId="279" priority="6">
      <formula>INDIRECT(ADDRESS(ROW(),COLUMN()))=TRUNC(INDIRECT(ADDRESS(ROW(),COLUMN())))</formula>
    </cfRule>
  </conditionalFormatting>
  <conditionalFormatting sqref="AU321">
    <cfRule type="expression" dxfId="278" priority="5">
      <formula>INDIRECT(ADDRESS(ROW(),COLUMN()))=TRUNC(INDIRECT(ADDRESS(ROW(),COLUMN())))</formula>
    </cfRule>
  </conditionalFormatting>
  <conditionalFormatting sqref="AU320">
    <cfRule type="expression" dxfId="277" priority="4">
      <formula>INDIRECT(ADDRESS(ROW(),COLUMN()))=TRUNC(INDIRECT(ADDRESS(ROW(),COLUMN())))</formula>
    </cfRule>
  </conditionalFormatting>
  <conditionalFormatting sqref="AV321:AW321">
    <cfRule type="expression" dxfId="276" priority="3">
      <formula>INDIRECT(ADDRESS(ROW(),COLUMN()))=TRUNC(INDIRECT(ADDRESS(ROW(),COLUMN())))</formula>
    </cfRule>
  </conditionalFormatting>
  <conditionalFormatting sqref="AV320:AW320">
    <cfRule type="expression" dxfId="275" priority="2">
      <formula>INDIRECT(ADDRESS(ROW(),COLUMN()))=TRUNC(INDIRECT(ADDRESS(ROW(),COLUMN())))</formula>
    </cfRule>
  </conditionalFormatting>
  <conditionalFormatting sqref="S323:BA332">
    <cfRule type="expression" dxfId="274" priority="1">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200-000002000000}">
      <formula1>職種</formula1>
    </dataValidation>
    <dataValidation type="list" errorStyle="warning" allowBlank="1" showInputMessage="1" showErrorMessage="1" error="リストにない場合のみ、入力してください。" sqref="H22:K321" xr:uid="{00000000-0002-0000-0200-000003000000}">
      <formula1>INDIRECT(C22)</formula1>
    </dataValidation>
    <dataValidation type="list" allowBlank="1" showInputMessage="1" showErrorMessage="1" sqref="BB4:BE4" xr:uid="{00000000-0002-0000-02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ignoredErrors>
    <ignoredError sqref="S17" numberStoredAsText="1"/>
  </ignoredErrors>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80"/>
  <sheetViews>
    <sheetView showGridLines="0" view="pageBreakPreview" zoomScale="70" zoomScaleNormal="70" zoomScaleSheetLayoutView="70" workbookViewId="0">
      <selection activeCell="D2" sqref="D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204</v>
      </c>
      <c r="D1" s="11"/>
      <c r="E1" s="11"/>
      <c r="F1" s="11"/>
      <c r="G1" s="11"/>
      <c r="H1" s="5" t="s">
        <v>0</v>
      </c>
      <c r="J1" s="5"/>
      <c r="L1" s="11"/>
      <c r="M1" s="11"/>
      <c r="N1" s="11"/>
      <c r="O1" s="11"/>
      <c r="P1" s="11"/>
      <c r="Q1" s="11"/>
      <c r="R1" s="11"/>
      <c r="AM1" s="8"/>
      <c r="AN1" s="7"/>
      <c r="AO1" s="7" t="s">
        <v>68</v>
      </c>
      <c r="AP1" s="516" t="s">
        <v>101</v>
      </c>
      <c r="AQ1" s="517"/>
      <c r="AR1" s="517"/>
      <c r="AS1" s="517"/>
      <c r="AT1" s="517"/>
      <c r="AU1" s="517"/>
      <c r="AV1" s="517"/>
      <c r="AW1" s="517"/>
      <c r="AX1" s="517"/>
      <c r="AY1" s="517"/>
      <c r="AZ1" s="517"/>
      <c r="BA1" s="517"/>
      <c r="BB1" s="517"/>
      <c r="BC1" s="517"/>
      <c r="BD1" s="517"/>
      <c r="BE1" s="517"/>
      <c r="BF1" s="7" t="s">
        <v>21</v>
      </c>
    </row>
    <row r="2" spans="2:64" s="12" customFormat="1" ht="20.25" customHeight="1" x14ac:dyDescent="0.4">
      <c r="C2" s="11"/>
      <c r="D2" s="11"/>
      <c r="E2" s="11"/>
      <c r="F2" s="11"/>
      <c r="G2" s="11"/>
      <c r="J2" s="5"/>
      <c r="L2" s="11"/>
      <c r="M2" s="11"/>
      <c r="N2" s="11"/>
      <c r="O2" s="11"/>
      <c r="P2" s="11"/>
      <c r="Q2" s="11"/>
      <c r="R2" s="11"/>
      <c r="Y2" s="101" t="s">
        <v>64</v>
      </c>
      <c r="Z2" s="518">
        <v>5</v>
      </c>
      <c r="AA2" s="518"/>
      <c r="AB2" s="101" t="s">
        <v>65</v>
      </c>
      <c r="AC2" s="525">
        <f>IF(Z2=0,"",YEAR(DATE(2018+Z2,1,1)))</f>
        <v>2023</v>
      </c>
      <c r="AD2" s="525"/>
      <c r="AE2" s="102" t="s">
        <v>66</v>
      </c>
      <c r="AF2" s="102" t="s">
        <v>1</v>
      </c>
      <c r="AG2" s="518">
        <v>4</v>
      </c>
      <c r="AH2" s="518"/>
      <c r="AI2" s="102" t="s">
        <v>53</v>
      </c>
      <c r="AM2" s="8"/>
      <c r="AN2" s="7"/>
      <c r="AO2" s="7" t="s">
        <v>67</v>
      </c>
      <c r="AP2" s="518" t="s">
        <v>40</v>
      </c>
      <c r="AQ2" s="518"/>
      <c r="AR2" s="518"/>
      <c r="AS2" s="518"/>
      <c r="AT2" s="518"/>
      <c r="AU2" s="518"/>
      <c r="AV2" s="518"/>
      <c r="AW2" s="518"/>
      <c r="AX2" s="518"/>
      <c r="AY2" s="518"/>
      <c r="AZ2" s="518"/>
      <c r="BA2" s="518"/>
      <c r="BB2" s="518"/>
      <c r="BC2" s="518"/>
      <c r="BD2" s="518"/>
      <c r="BE2" s="518"/>
      <c r="BF2" s="7" t="s">
        <v>21</v>
      </c>
    </row>
    <row r="3" spans="2:64" s="6" customFormat="1" ht="20.25" customHeight="1" x14ac:dyDescent="0.4">
      <c r="B3" s="130"/>
      <c r="C3" s="130"/>
      <c r="D3" s="130"/>
      <c r="E3" s="130"/>
      <c r="F3" s="130"/>
      <c r="G3" s="125"/>
      <c r="H3" s="130"/>
      <c r="I3" s="130"/>
      <c r="J3" s="125"/>
      <c r="K3" s="130"/>
      <c r="L3" s="127"/>
      <c r="M3" s="127"/>
      <c r="N3" s="127"/>
      <c r="O3" s="127"/>
      <c r="P3" s="127"/>
      <c r="Q3" s="127"/>
      <c r="R3" s="127"/>
      <c r="S3" s="130"/>
      <c r="T3" s="130"/>
      <c r="U3" s="130"/>
      <c r="V3" s="130"/>
      <c r="W3" s="130"/>
      <c r="X3" s="130"/>
      <c r="Y3" s="130"/>
      <c r="Z3" s="131"/>
      <c r="AA3" s="131"/>
      <c r="AB3" s="132"/>
      <c r="AC3" s="133"/>
      <c r="AD3" s="132"/>
      <c r="AE3" s="130"/>
      <c r="AF3" s="130"/>
      <c r="AG3" s="130"/>
      <c r="AH3" s="130"/>
      <c r="AI3" s="130"/>
      <c r="AJ3" s="130"/>
      <c r="AK3" s="130"/>
      <c r="AL3" s="130"/>
      <c r="AM3" s="130"/>
      <c r="AN3" s="130"/>
      <c r="AO3" s="130"/>
      <c r="AP3" s="130"/>
      <c r="AQ3" s="130"/>
      <c r="AR3" s="130"/>
      <c r="AS3" s="130"/>
      <c r="AT3" s="130"/>
      <c r="BA3" s="52" t="s">
        <v>108</v>
      </c>
      <c r="BB3" s="507" t="s">
        <v>205</v>
      </c>
      <c r="BC3" s="508"/>
      <c r="BD3" s="508"/>
      <c r="BE3" s="509"/>
      <c r="BF3" s="7"/>
    </row>
    <row r="4" spans="2:64" s="6" customFormat="1" ht="18.75" x14ac:dyDescent="0.4">
      <c r="B4" s="130"/>
      <c r="C4" s="130"/>
      <c r="D4" s="130"/>
      <c r="E4" s="130"/>
      <c r="F4" s="130"/>
      <c r="G4" s="125"/>
      <c r="H4" s="130"/>
      <c r="I4" s="130"/>
      <c r="J4" s="125"/>
      <c r="K4" s="130"/>
      <c r="L4" s="127"/>
      <c r="M4" s="127"/>
      <c r="N4" s="127"/>
      <c r="O4" s="127"/>
      <c r="P4" s="127"/>
      <c r="Q4" s="127"/>
      <c r="R4" s="127"/>
      <c r="S4" s="130"/>
      <c r="T4" s="130"/>
      <c r="U4" s="130"/>
      <c r="V4" s="130"/>
      <c r="W4" s="130"/>
      <c r="X4" s="130"/>
      <c r="Y4" s="130"/>
      <c r="Z4" s="135"/>
      <c r="AA4" s="135"/>
      <c r="AB4" s="130"/>
      <c r="AC4" s="130"/>
      <c r="AD4" s="130"/>
      <c r="AE4" s="130"/>
      <c r="AF4" s="130"/>
      <c r="AG4" s="123"/>
      <c r="AH4" s="123"/>
      <c r="AI4" s="123"/>
      <c r="AJ4" s="123"/>
      <c r="AK4" s="123"/>
      <c r="AL4" s="123"/>
      <c r="AM4" s="123"/>
      <c r="AN4" s="123"/>
      <c r="AO4" s="123"/>
      <c r="AP4" s="123"/>
      <c r="AQ4" s="123"/>
      <c r="AR4" s="123"/>
      <c r="AS4" s="123"/>
      <c r="AT4" s="123"/>
      <c r="AU4" s="12"/>
      <c r="AV4" s="12"/>
      <c r="AW4" s="12"/>
      <c r="AX4" s="12"/>
      <c r="AY4" s="12"/>
      <c r="AZ4" s="12"/>
      <c r="BA4" s="52" t="s">
        <v>156</v>
      </c>
      <c r="BB4" s="507" t="s">
        <v>206</v>
      </c>
      <c r="BC4" s="508"/>
      <c r="BD4" s="508"/>
      <c r="BE4" s="509"/>
      <c r="BF4" s="47"/>
    </row>
    <row r="5" spans="2:64" s="6" customFormat="1" ht="6.75" customHeight="1" x14ac:dyDescent="0.4">
      <c r="B5" s="130"/>
      <c r="C5" s="137"/>
      <c r="D5" s="137"/>
      <c r="E5" s="137"/>
      <c r="F5" s="137"/>
      <c r="G5" s="138"/>
      <c r="H5" s="137"/>
      <c r="I5" s="137"/>
      <c r="J5" s="138"/>
      <c r="K5" s="137"/>
      <c r="L5" s="139"/>
      <c r="M5" s="139"/>
      <c r="N5" s="139"/>
      <c r="O5" s="139"/>
      <c r="P5" s="139"/>
      <c r="Q5" s="139"/>
      <c r="R5" s="139"/>
      <c r="S5" s="137"/>
      <c r="T5" s="137"/>
      <c r="U5" s="137"/>
      <c r="V5" s="137"/>
      <c r="W5" s="137"/>
      <c r="X5" s="137"/>
      <c r="Y5" s="137"/>
      <c r="Z5" s="140"/>
      <c r="AA5" s="140"/>
      <c r="AB5" s="137"/>
      <c r="AC5" s="137"/>
      <c r="AD5" s="137"/>
      <c r="AE5" s="137"/>
      <c r="AF5" s="130"/>
      <c r="AG5" s="123"/>
      <c r="AH5" s="123"/>
      <c r="AI5" s="123"/>
      <c r="AJ5" s="123"/>
      <c r="AK5" s="123"/>
      <c r="AL5" s="123"/>
      <c r="AM5" s="123"/>
      <c r="AN5" s="123"/>
      <c r="AO5" s="123"/>
      <c r="AP5" s="123"/>
      <c r="AQ5" s="123"/>
      <c r="AR5" s="123"/>
      <c r="AS5" s="123"/>
      <c r="AT5" s="123"/>
      <c r="AU5" s="12"/>
      <c r="AV5" s="12"/>
      <c r="AW5" s="12"/>
      <c r="AX5" s="12"/>
      <c r="AY5" s="12"/>
      <c r="AZ5" s="12"/>
      <c r="BA5" s="12"/>
      <c r="BB5" s="12"/>
      <c r="BC5" s="12"/>
      <c r="BD5" s="12"/>
      <c r="BE5" s="47"/>
      <c r="BF5" s="47"/>
    </row>
    <row r="6" spans="2:64" s="6" customFormat="1" ht="20.25" customHeight="1" x14ac:dyDescent="0.4">
      <c r="B6" s="130"/>
      <c r="C6" s="137"/>
      <c r="D6" s="137"/>
      <c r="E6" s="137"/>
      <c r="F6" s="137"/>
      <c r="G6" s="138"/>
      <c r="H6" s="137"/>
      <c r="I6" s="137"/>
      <c r="J6" s="138"/>
      <c r="K6" s="137"/>
      <c r="L6" s="139"/>
      <c r="M6" s="139"/>
      <c r="N6" s="139"/>
      <c r="O6" s="139"/>
      <c r="P6" s="139"/>
      <c r="Q6" s="139"/>
      <c r="R6" s="139"/>
      <c r="S6" s="137"/>
      <c r="T6" s="137"/>
      <c r="U6" s="137"/>
      <c r="V6" s="137"/>
      <c r="W6" s="137"/>
      <c r="X6" s="137"/>
      <c r="Y6" s="137"/>
      <c r="Z6" s="140"/>
      <c r="AA6" s="140"/>
      <c r="AB6" s="137"/>
      <c r="AC6" s="137"/>
      <c r="AD6" s="137"/>
      <c r="AE6" s="137"/>
      <c r="AF6" s="130"/>
      <c r="AG6" s="123"/>
      <c r="AH6" s="123"/>
      <c r="AI6" s="123"/>
      <c r="AJ6" s="123"/>
      <c r="AK6" s="123"/>
      <c r="AL6" s="123" t="s">
        <v>167</v>
      </c>
      <c r="AM6" s="123"/>
      <c r="AN6" s="123"/>
      <c r="AO6" s="123"/>
      <c r="AP6" s="123"/>
      <c r="AQ6" s="123"/>
      <c r="AR6" s="123"/>
      <c r="AS6" s="123"/>
      <c r="AT6" s="150"/>
      <c r="AU6" s="150"/>
      <c r="AV6" s="156"/>
      <c r="AW6" s="123"/>
      <c r="AX6" s="510">
        <v>40</v>
      </c>
      <c r="AY6" s="511"/>
      <c r="AZ6" s="156" t="s">
        <v>168</v>
      </c>
      <c r="BA6" s="123"/>
      <c r="BB6" s="510">
        <v>176</v>
      </c>
      <c r="BC6" s="511"/>
      <c r="BD6" s="156" t="s">
        <v>169</v>
      </c>
      <c r="BE6" s="123"/>
      <c r="BF6" s="47"/>
    </row>
    <row r="7" spans="2:64" s="6" customFormat="1" ht="6.75" customHeight="1" x14ac:dyDescent="0.4">
      <c r="B7" s="130"/>
      <c r="C7" s="137"/>
      <c r="D7" s="137"/>
      <c r="E7" s="137"/>
      <c r="F7" s="137"/>
      <c r="G7" s="138"/>
      <c r="H7" s="137"/>
      <c r="I7" s="137"/>
      <c r="J7" s="138"/>
      <c r="K7" s="137"/>
      <c r="L7" s="139"/>
      <c r="M7" s="139"/>
      <c r="N7" s="139"/>
      <c r="O7" s="139"/>
      <c r="P7" s="139"/>
      <c r="Q7" s="139"/>
      <c r="R7" s="139"/>
      <c r="S7" s="137"/>
      <c r="T7" s="137"/>
      <c r="U7" s="137"/>
      <c r="V7" s="137"/>
      <c r="W7" s="137"/>
      <c r="X7" s="137"/>
      <c r="Y7" s="137"/>
      <c r="Z7" s="140"/>
      <c r="AA7" s="140"/>
      <c r="AB7" s="137"/>
      <c r="AC7" s="137"/>
      <c r="AD7" s="137"/>
      <c r="AE7" s="137"/>
      <c r="AF7" s="130"/>
      <c r="AG7" s="123"/>
      <c r="AH7" s="123"/>
      <c r="AI7" s="123"/>
      <c r="AJ7" s="123"/>
      <c r="AK7" s="123"/>
      <c r="AL7" s="123"/>
      <c r="AM7" s="123"/>
      <c r="AN7" s="123"/>
      <c r="AO7" s="123"/>
      <c r="AP7" s="123"/>
      <c r="AQ7" s="123"/>
      <c r="AR7" s="123"/>
      <c r="AS7" s="123"/>
      <c r="AT7" s="123"/>
      <c r="AU7" s="12"/>
      <c r="AV7" s="12"/>
      <c r="AW7" s="12"/>
      <c r="AX7" s="12"/>
      <c r="AY7" s="12"/>
      <c r="AZ7" s="12"/>
      <c r="BA7" s="12"/>
      <c r="BB7" s="12"/>
      <c r="BC7" s="12"/>
      <c r="BD7" s="12"/>
      <c r="BE7" s="47"/>
      <c r="BF7" s="47"/>
    </row>
    <row r="8" spans="2:64" s="6" customFormat="1" ht="20.25" customHeight="1" x14ac:dyDescent="0.4">
      <c r="B8" s="141"/>
      <c r="C8" s="141"/>
      <c r="D8" s="141"/>
      <c r="E8" s="141"/>
      <c r="F8" s="141"/>
      <c r="G8" s="142"/>
      <c r="H8" s="142"/>
      <c r="I8" s="142"/>
      <c r="J8" s="141"/>
      <c r="K8" s="141"/>
      <c r="L8" s="142"/>
      <c r="M8" s="142"/>
      <c r="N8" s="142"/>
      <c r="O8" s="141"/>
      <c r="P8" s="142"/>
      <c r="Q8" s="142"/>
      <c r="R8" s="142"/>
      <c r="S8" s="143"/>
      <c r="T8" s="144"/>
      <c r="U8" s="144"/>
      <c r="V8" s="145"/>
      <c r="W8" s="130"/>
      <c r="X8" s="130"/>
      <c r="Y8" s="130"/>
      <c r="Z8" s="140"/>
      <c r="AA8" s="146"/>
      <c r="AB8" s="138"/>
      <c r="AC8" s="140"/>
      <c r="AD8" s="140"/>
      <c r="AE8" s="140"/>
      <c r="AF8" s="147"/>
      <c r="AG8" s="148"/>
      <c r="AH8" s="148"/>
      <c r="AI8" s="148"/>
      <c r="AJ8" s="149"/>
      <c r="AK8" s="139"/>
      <c r="AL8" s="146"/>
      <c r="AM8" s="146"/>
      <c r="AN8" s="138"/>
      <c r="AO8" s="150"/>
      <c r="AP8" s="150"/>
      <c r="AQ8" s="150"/>
      <c r="AR8" s="151"/>
      <c r="AS8" s="151"/>
      <c r="AT8" s="123"/>
      <c r="AU8" s="79"/>
      <c r="AV8" s="79"/>
      <c r="AW8" s="46"/>
      <c r="AX8" s="12"/>
      <c r="AY8" s="12" t="s">
        <v>63</v>
      </c>
      <c r="AZ8" s="12"/>
      <c r="BA8" s="12"/>
      <c r="BB8" s="521">
        <f>DAY(EOMONTH(DATE(AC2,AG2,1),0))</f>
        <v>30</v>
      </c>
      <c r="BC8" s="522"/>
      <c r="BD8" s="12" t="s">
        <v>54</v>
      </c>
      <c r="BE8" s="12"/>
      <c r="BF8" s="12"/>
      <c r="BJ8" s="7"/>
      <c r="BK8" s="7"/>
      <c r="BL8" s="7"/>
    </row>
    <row r="9" spans="2:64" s="6" customFormat="1" ht="6" customHeight="1" x14ac:dyDescent="0.4">
      <c r="B9" s="152"/>
      <c r="C9" s="152"/>
      <c r="D9" s="152"/>
      <c r="E9" s="152"/>
      <c r="F9" s="152"/>
      <c r="G9" s="141"/>
      <c r="H9" s="142"/>
      <c r="I9" s="150"/>
      <c r="J9" s="150"/>
      <c r="K9" s="152"/>
      <c r="L9" s="141"/>
      <c r="M9" s="142"/>
      <c r="N9" s="150"/>
      <c r="O9" s="150"/>
      <c r="P9" s="141"/>
      <c r="Q9" s="150"/>
      <c r="R9" s="152"/>
      <c r="S9" s="150"/>
      <c r="T9" s="150"/>
      <c r="U9" s="150"/>
      <c r="V9" s="150"/>
      <c r="W9" s="130"/>
      <c r="X9" s="130"/>
      <c r="Y9" s="130"/>
      <c r="Z9" s="137"/>
      <c r="AA9" s="149"/>
      <c r="AB9" s="149"/>
      <c r="AC9" s="137"/>
      <c r="AD9" s="137"/>
      <c r="AE9" s="137"/>
      <c r="AF9" s="153"/>
      <c r="AG9" s="140"/>
      <c r="AH9" s="149"/>
      <c r="AI9" s="137"/>
      <c r="AJ9" s="148"/>
      <c r="AK9" s="149"/>
      <c r="AL9" s="149"/>
      <c r="AM9" s="149"/>
      <c r="AN9" s="149"/>
      <c r="AO9" s="137"/>
      <c r="AP9" s="123"/>
      <c r="AQ9" s="154"/>
      <c r="AR9" s="154"/>
      <c r="AS9" s="154"/>
      <c r="AT9" s="123"/>
      <c r="AU9" s="12"/>
      <c r="AV9" s="12"/>
      <c r="AW9" s="12"/>
      <c r="AX9" s="12"/>
      <c r="AY9" s="12"/>
      <c r="AZ9" s="12"/>
      <c r="BA9" s="12"/>
      <c r="BB9" s="12"/>
      <c r="BC9" s="12"/>
      <c r="BD9" s="12"/>
      <c r="BE9" s="12"/>
      <c r="BF9" s="12"/>
      <c r="BJ9" s="7"/>
      <c r="BK9" s="7"/>
      <c r="BL9" s="7"/>
    </row>
    <row r="10" spans="2:64" s="6" customFormat="1" ht="18.75" x14ac:dyDescent="0.2">
      <c r="B10" s="141"/>
      <c r="C10" s="141"/>
      <c r="D10" s="141"/>
      <c r="E10" s="141"/>
      <c r="F10" s="141"/>
      <c r="G10" s="142"/>
      <c r="H10" s="142"/>
      <c r="I10" s="142"/>
      <c r="J10" s="141"/>
      <c r="K10" s="141"/>
      <c r="L10" s="142"/>
      <c r="M10" s="142"/>
      <c r="N10" s="142"/>
      <c r="O10" s="141"/>
      <c r="P10" s="142"/>
      <c r="Q10" s="142"/>
      <c r="R10" s="142"/>
      <c r="S10" s="143"/>
      <c r="T10" s="144"/>
      <c r="U10" s="144"/>
      <c r="V10" s="145"/>
      <c r="W10" s="130"/>
      <c r="X10" s="130"/>
      <c r="Y10" s="130"/>
      <c r="Z10" s="140"/>
      <c r="AA10" s="146"/>
      <c r="AB10" s="138"/>
      <c r="AC10" s="140"/>
      <c r="AD10" s="140"/>
      <c r="AE10" s="140"/>
      <c r="AF10" s="153"/>
      <c r="AG10" s="148"/>
      <c r="AH10" s="148"/>
      <c r="AI10" s="148"/>
      <c r="AJ10" s="149"/>
      <c r="AK10" s="139"/>
      <c r="AL10" s="146"/>
      <c r="AM10" s="123"/>
      <c r="AN10" s="123"/>
      <c r="AO10" s="155"/>
      <c r="AP10" s="155"/>
      <c r="AQ10" s="155"/>
      <c r="AR10" s="156"/>
      <c r="AS10" s="154"/>
      <c r="AT10" s="154"/>
      <c r="AU10" s="48"/>
      <c r="AV10" s="39"/>
      <c r="AW10" s="39"/>
      <c r="AX10" s="49"/>
      <c r="AY10" s="49"/>
      <c r="AZ10" s="47" t="s">
        <v>170</v>
      </c>
      <c r="BA10" s="39"/>
      <c r="BB10" s="510">
        <v>1</v>
      </c>
      <c r="BC10" s="514"/>
      <c r="BD10" s="511"/>
      <c r="BE10" s="18" t="s">
        <v>22</v>
      </c>
      <c r="BF10" s="12"/>
      <c r="BJ10" s="7"/>
      <c r="BK10" s="7"/>
      <c r="BL10" s="7"/>
    </row>
    <row r="11" spans="2:64" s="6" customFormat="1" ht="6" customHeight="1" x14ac:dyDescent="0.2">
      <c r="B11" s="152"/>
      <c r="C11" s="152"/>
      <c r="D11" s="152"/>
      <c r="E11" s="152"/>
      <c r="F11" s="159"/>
      <c r="G11" s="152"/>
      <c r="H11" s="152"/>
      <c r="I11" s="152"/>
      <c r="J11" s="152"/>
      <c r="K11" s="141"/>
      <c r="L11" s="142"/>
      <c r="M11" s="150"/>
      <c r="N11" s="150"/>
      <c r="O11" s="141"/>
      <c r="P11" s="150"/>
      <c r="Q11" s="152"/>
      <c r="R11" s="150"/>
      <c r="S11" s="150"/>
      <c r="T11" s="150"/>
      <c r="U11" s="150"/>
      <c r="V11" s="159"/>
      <c r="W11" s="130"/>
      <c r="X11" s="130"/>
      <c r="Y11" s="130"/>
      <c r="Z11" s="137"/>
      <c r="AA11" s="149"/>
      <c r="AB11" s="149"/>
      <c r="AC11" s="137"/>
      <c r="AD11" s="137"/>
      <c r="AE11" s="137"/>
      <c r="AF11" s="153"/>
      <c r="AG11" s="140"/>
      <c r="AH11" s="148"/>
      <c r="AI11" s="149"/>
      <c r="AJ11" s="148"/>
      <c r="AK11" s="149"/>
      <c r="AL11" s="149"/>
      <c r="AM11" s="149"/>
      <c r="AN11" s="149"/>
      <c r="AO11" s="152"/>
      <c r="AP11" s="152"/>
      <c r="AQ11" s="141"/>
      <c r="AR11" s="160"/>
      <c r="AS11" s="154"/>
      <c r="AT11" s="154"/>
      <c r="AU11" s="48"/>
      <c r="AV11" s="39"/>
      <c r="AW11" s="39"/>
      <c r="AX11" s="49"/>
      <c r="AY11" s="49"/>
      <c r="AZ11" s="39"/>
      <c r="BA11" s="39"/>
      <c r="BB11" s="38"/>
      <c r="BC11" s="38"/>
      <c r="BD11" s="38"/>
      <c r="BE11" s="18"/>
      <c r="BF11" s="12"/>
      <c r="BJ11" s="7"/>
      <c r="BK11" s="7"/>
      <c r="BL11" s="7"/>
    </row>
    <row r="12" spans="2:64" s="6" customFormat="1" ht="20.25" customHeight="1" x14ac:dyDescent="0.2">
      <c r="B12" s="161"/>
      <c r="C12" s="161"/>
      <c r="D12" s="161"/>
      <c r="E12" s="161"/>
      <c r="F12" s="161"/>
      <c r="G12" s="161"/>
      <c r="H12" s="161"/>
      <c r="I12" s="161"/>
      <c r="J12" s="161"/>
      <c r="K12" s="161"/>
      <c r="L12" s="161"/>
      <c r="M12" s="161"/>
      <c r="N12" s="161"/>
      <c r="O12" s="161"/>
      <c r="P12" s="161"/>
      <c r="Q12" s="161"/>
      <c r="R12" s="161"/>
      <c r="S12" s="161"/>
      <c r="T12" s="161"/>
      <c r="U12" s="161"/>
      <c r="V12" s="161"/>
      <c r="W12" s="130"/>
      <c r="X12" s="130"/>
      <c r="Y12" s="130"/>
      <c r="Z12" s="141"/>
      <c r="AA12" s="162"/>
      <c r="AB12" s="162"/>
      <c r="AC12" s="141"/>
      <c r="AD12" s="140"/>
      <c r="AE12" s="140"/>
      <c r="AF12" s="147"/>
      <c r="AG12" s="138"/>
      <c r="AH12" s="148"/>
      <c r="AI12" s="149"/>
      <c r="AJ12" s="148"/>
      <c r="AK12" s="149"/>
      <c r="AL12" s="149"/>
      <c r="AM12" s="149"/>
      <c r="AN12" s="149"/>
      <c r="AO12" s="515"/>
      <c r="AP12" s="515"/>
      <c r="AQ12" s="515"/>
      <c r="AR12" s="156"/>
      <c r="AS12" s="154"/>
      <c r="AT12" s="154"/>
      <c r="AU12" s="48"/>
      <c r="AV12" s="39"/>
      <c r="AW12" s="39"/>
      <c r="AX12" s="49"/>
      <c r="AY12" s="49"/>
      <c r="AZ12" s="39"/>
      <c r="BA12" s="39"/>
      <c r="BB12" s="510">
        <v>1</v>
      </c>
      <c r="BC12" s="514"/>
      <c r="BD12" s="511"/>
      <c r="BE12" s="50" t="s">
        <v>23</v>
      </c>
      <c r="BF12" s="12"/>
      <c r="BJ12" s="7"/>
      <c r="BK12" s="7"/>
      <c r="BL12" s="7"/>
    </row>
    <row r="13" spans="2:64" s="6" customFormat="1" ht="6.75" customHeight="1" x14ac:dyDescent="0.2">
      <c r="B13" s="161"/>
      <c r="C13" s="161"/>
      <c r="D13" s="161"/>
      <c r="E13" s="161"/>
      <c r="F13" s="161"/>
      <c r="G13" s="161"/>
      <c r="H13" s="161"/>
      <c r="I13" s="161"/>
      <c r="J13" s="161"/>
      <c r="K13" s="161"/>
      <c r="L13" s="161"/>
      <c r="M13" s="161"/>
      <c r="N13" s="161"/>
      <c r="O13" s="161"/>
      <c r="P13" s="161"/>
      <c r="Q13" s="161"/>
      <c r="R13" s="161"/>
      <c r="S13" s="161"/>
      <c r="T13" s="161"/>
      <c r="U13" s="161"/>
      <c r="V13" s="161"/>
      <c r="W13" s="130"/>
      <c r="X13" s="130"/>
      <c r="Y13" s="130"/>
      <c r="Z13" s="142"/>
      <c r="AA13" s="164"/>
      <c r="AB13" s="164"/>
      <c r="AC13" s="142"/>
      <c r="AD13" s="148"/>
      <c r="AE13" s="148"/>
      <c r="AF13" s="153"/>
      <c r="AG13" s="123"/>
      <c r="AH13" s="123"/>
      <c r="AI13" s="123"/>
      <c r="AJ13" s="123"/>
      <c r="AK13" s="123"/>
      <c r="AL13" s="123"/>
      <c r="AM13" s="123"/>
      <c r="AN13" s="123"/>
      <c r="AO13" s="152"/>
      <c r="AP13" s="152"/>
      <c r="AQ13" s="152"/>
      <c r="AR13" s="123"/>
      <c r="AS13" s="154"/>
      <c r="AT13" s="154"/>
      <c r="AU13" s="48"/>
      <c r="AV13" s="39"/>
      <c r="AW13" s="39"/>
      <c r="AX13" s="49"/>
      <c r="AY13" s="49"/>
      <c r="AZ13" s="39"/>
      <c r="BA13" s="39"/>
      <c r="BB13" s="38"/>
      <c r="BC13" s="38"/>
      <c r="BD13" s="38"/>
      <c r="BE13" s="18"/>
      <c r="BF13" s="12"/>
      <c r="BJ13" s="7"/>
      <c r="BK13" s="7"/>
      <c r="BL13" s="7"/>
    </row>
    <row r="14" spans="2:64" s="6" customFormat="1" ht="18.75" x14ac:dyDescent="0.4">
      <c r="B14" s="161"/>
      <c r="C14" s="161"/>
      <c r="D14" s="161"/>
      <c r="E14" s="161"/>
      <c r="F14" s="161"/>
      <c r="G14" s="161"/>
      <c r="H14" s="161"/>
      <c r="I14" s="161"/>
      <c r="J14" s="161"/>
      <c r="K14" s="161"/>
      <c r="L14" s="161"/>
      <c r="M14" s="161"/>
      <c r="N14" s="161"/>
      <c r="O14" s="161"/>
      <c r="P14" s="161"/>
      <c r="Q14" s="161"/>
      <c r="R14" s="161"/>
      <c r="S14" s="161"/>
      <c r="T14" s="161"/>
      <c r="U14" s="161"/>
      <c r="V14" s="161"/>
      <c r="W14" s="130"/>
      <c r="X14" s="130"/>
      <c r="Y14" s="130"/>
      <c r="Z14" s="141"/>
      <c r="AA14" s="162"/>
      <c r="AB14" s="162"/>
      <c r="AC14" s="141"/>
      <c r="AD14" s="140"/>
      <c r="AE14" s="140"/>
      <c r="AF14" s="153"/>
      <c r="AG14" s="123"/>
      <c r="AH14" s="123"/>
      <c r="AI14" s="123"/>
      <c r="AJ14" s="123"/>
      <c r="AK14" s="123"/>
      <c r="AL14" s="123"/>
      <c r="AM14" s="123"/>
      <c r="AN14" s="123"/>
      <c r="AO14" s="150"/>
      <c r="AP14" s="150"/>
      <c r="AQ14" s="150"/>
      <c r="AR14" s="123"/>
      <c r="AS14" s="154"/>
      <c r="AT14" s="136" t="s">
        <v>171</v>
      </c>
      <c r="AU14" s="469"/>
      <c r="AV14" s="470"/>
      <c r="AW14" s="471"/>
      <c r="AX14" s="38" t="s">
        <v>2</v>
      </c>
      <c r="AY14" s="469"/>
      <c r="AZ14" s="470"/>
      <c r="BA14" s="471"/>
      <c r="BB14" s="37" t="s">
        <v>24</v>
      </c>
      <c r="BC14" s="523">
        <f>(AY14-AU14)*24</f>
        <v>0</v>
      </c>
      <c r="BD14" s="524"/>
      <c r="BE14" s="36" t="s">
        <v>25</v>
      </c>
      <c r="BF14" s="38"/>
      <c r="BJ14" s="7"/>
      <c r="BK14" s="7"/>
      <c r="BL14" s="7"/>
    </row>
    <row r="15" spans="2:64" s="6" customFormat="1" ht="6.75" customHeight="1" x14ac:dyDescent="0.15">
      <c r="B15" s="130"/>
      <c r="C15" s="151"/>
      <c r="D15" s="151"/>
      <c r="E15" s="151"/>
      <c r="F15" s="151"/>
      <c r="G15" s="137"/>
      <c r="H15" s="137"/>
      <c r="I15" s="139"/>
      <c r="J15" s="140"/>
      <c r="K15" s="148"/>
      <c r="L15" s="149"/>
      <c r="M15" s="149"/>
      <c r="N15" s="140"/>
      <c r="O15" s="149"/>
      <c r="P15" s="137"/>
      <c r="Q15" s="148"/>
      <c r="R15" s="149"/>
      <c r="S15" s="149"/>
      <c r="T15" s="149"/>
      <c r="U15" s="149"/>
      <c r="V15" s="137"/>
      <c r="W15" s="139"/>
      <c r="X15" s="165"/>
      <c r="Y15" s="165"/>
      <c r="Z15" s="138"/>
      <c r="AA15" s="140"/>
      <c r="AB15" s="139"/>
      <c r="AC15" s="140"/>
      <c r="AD15" s="148"/>
      <c r="AE15" s="149"/>
      <c r="AF15" s="153"/>
      <c r="AG15" s="147"/>
      <c r="AH15" s="166"/>
      <c r="AI15" s="153"/>
      <c r="AJ15" s="166"/>
      <c r="AK15" s="153"/>
      <c r="AL15" s="153"/>
      <c r="AM15" s="153"/>
      <c r="AN15" s="153"/>
      <c r="AO15" s="167"/>
      <c r="AP15" s="130"/>
      <c r="AQ15" s="135"/>
      <c r="AR15" s="135"/>
      <c r="AS15" s="135"/>
      <c r="AT15" s="135"/>
      <c r="AU15" s="28"/>
      <c r="AV15" s="25"/>
      <c r="AW15" s="25"/>
      <c r="AX15" s="33"/>
      <c r="AY15" s="33"/>
      <c r="AZ15" s="25"/>
      <c r="BA15" s="25"/>
      <c r="BB15" s="23"/>
      <c r="BC15" s="23"/>
      <c r="BD15" s="23"/>
      <c r="BE15" s="22"/>
      <c r="BJ15" s="7"/>
      <c r="BK15" s="7"/>
      <c r="BL15" s="7"/>
    </row>
    <row r="16" spans="2:64" ht="8.4499999999999993" customHeight="1" thickBot="1" x14ac:dyDescent="0.45">
      <c r="B16" s="170"/>
      <c r="C16" s="171"/>
      <c r="D16" s="171"/>
      <c r="E16" s="171"/>
      <c r="F16" s="171"/>
      <c r="G16" s="171"/>
      <c r="H16" s="170"/>
      <c r="I16" s="170"/>
      <c r="J16" s="170"/>
      <c r="K16" s="170"/>
      <c r="L16" s="170"/>
      <c r="M16" s="170"/>
      <c r="N16" s="170"/>
      <c r="O16" s="170"/>
      <c r="P16" s="170"/>
      <c r="Q16" s="170"/>
      <c r="R16" s="170"/>
      <c r="S16" s="170"/>
      <c r="T16" s="170"/>
      <c r="U16" s="170"/>
      <c r="V16" s="170"/>
      <c r="W16" s="170"/>
      <c r="X16" s="171"/>
      <c r="Y16" s="170"/>
      <c r="Z16" s="170"/>
      <c r="AA16" s="170"/>
      <c r="AB16" s="170"/>
      <c r="AC16" s="170"/>
      <c r="AD16" s="170"/>
      <c r="AE16" s="170"/>
      <c r="AF16" s="170"/>
      <c r="AG16" s="170"/>
      <c r="AH16" s="170"/>
      <c r="AI16" s="170"/>
      <c r="AJ16" s="170"/>
      <c r="AK16" s="170"/>
      <c r="AL16" s="170"/>
      <c r="AM16" s="170"/>
      <c r="AN16" s="171"/>
      <c r="AO16" s="170"/>
      <c r="AP16" s="170"/>
      <c r="AQ16" s="170"/>
      <c r="AR16" s="170"/>
      <c r="AS16" s="170"/>
      <c r="AT16" s="170"/>
      <c r="BE16" s="13"/>
      <c r="BF16" s="13"/>
      <c r="BG16" s="13"/>
    </row>
    <row r="17" spans="2:58" ht="20.25" customHeight="1" x14ac:dyDescent="0.4">
      <c r="B17" s="576" t="s">
        <v>98</v>
      </c>
      <c r="C17" s="579" t="s">
        <v>172</v>
      </c>
      <c r="D17" s="580"/>
      <c r="E17" s="581"/>
      <c r="F17" s="98"/>
      <c r="G17" s="588" t="s">
        <v>173</v>
      </c>
      <c r="H17" s="591" t="s">
        <v>174</v>
      </c>
      <c r="I17" s="580"/>
      <c r="J17" s="580"/>
      <c r="K17" s="581"/>
      <c r="L17" s="591" t="s">
        <v>175</v>
      </c>
      <c r="M17" s="580"/>
      <c r="N17" s="580"/>
      <c r="O17" s="594"/>
      <c r="P17" s="597"/>
      <c r="Q17" s="598"/>
      <c r="R17" s="599"/>
      <c r="S17" s="504" t="s">
        <v>176</v>
      </c>
      <c r="T17" s="505"/>
      <c r="U17" s="505"/>
      <c r="V17" s="505"/>
      <c r="W17" s="505"/>
      <c r="X17" s="505"/>
      <c r="Y17" s="505"/>
      <c r="Z17" s="505"/>
      <c r="AA17" s="505"/>
      <c r="AB17" s="505"/>
      <c r="AC17" s="505"/>
      <c r="AD17" s="505"/>
      <c r="AE17" s="505"/>
      <c r="AF17" s="505"/>
      <c r="AG17" s="505"/>
      <c r="AH17" s="505"/>
      <c r="AI17" s="505"/>
      <c r="AJ17" s="505"/>
      <c r="AK17" s="505"/>
      <c r="AL17" s="505"/>
      <c r="AM17" s="505"/>
      <c r="AN17" s="505"/>
      <c r="AO17" s="505"/>
      <c r="AP17" s="505"/>
      <c r="AQ17" s="505"/>
      <c r="AR17" s="505"/>
      <c r="AS17" s="505"/>
      <c r="AT17" s="505"/>
      <c r="AU17" s="505"/>
      <c r="AV17" s="505"/>
      <c r="AW17" s="506"/>
      <c r="AX17" s="549" t="str">
        <f>IF(BB3="４週","(11) 1～4週目の勤務時間数合計","(11) 1か月の勤務時間数   合計")</f>
        <v>(11) 1か月の勤務時間数   合計</v>
      </c>
      <c r="AY17" s="550"/>
      <c r="AZ17" s="555" t="s">
        <v>177</v>
      </c>
      <c r="BA17" s="556"/>
      <c r="BB17" s="561" t="s">
        <v>178</v>
      </c>
      <c r="BC17" s="562"/>
      <c r="BD17" s="562"/>
      <c r="BE17" s="562"/>
      <c r="BF17" s="563"/>
    </row>
    <row r="18" spans="2:58" ht="20.25" customHeight="1" x14ac:dyDescent="0.4">
      <c r="B18" s="577"/>
      <c r="C18" s="582"/>
      <c r="D18" s="583"/>
      <c r="E18" s="584"/>
      <c r="F18" s="99"/>
      <c r="G18" s="589"/>
      <c r="H18" s="592"/>
      <c r="I18" s="583"/>
      <c r="J18" s="583"/>
      <c r="K18" s="584"/>
      <c r="L18" s="592"/>
      <c r="M18" s="583"/>
      <c r="N18" s="583"/>
      <c r="O18" s="595"/>
      <c r="P18" s="600"/>
      <c r="Q18" s="601"/>
      <c r="R18" s="602"/>
      <c r="S18" s="570" t="s">
        <v>16</v>
      </c>
      <c r="T18" s="571"/>
      <c r="U18" s="571"/>
      <c r="V18" s="571"/>
      <c r="W18" s="571"/>
      <c r="X18" s="571"/>
      <c r="Y18" s="572"/>
      <c r="Z18" s="570" t="s">
        <v>17</v>
      </c>
      <c r="AA18" s="571"/>
      <c r="AB18" s="571"/>
      <c r="AC18" s="571"/>
      <c r="AD18" s="571"/>
      <c r="AE18" s="571"/>
      <c r="AF18" s="572"/>
      <c r="AG18" s="570" t="s">
        <v>18</v>
      </c>
      <c r="AH18" s="571"/>
      <c r="AI18" s="571"/>
      <c r="AJ18" s="571"/>
      <c r="AK18" s="571"/>
      <c r="AL18" s="571"/>
      <c r="AM18" s="572"/>
      <c r="AN18" s="570" t="s">
        <v>19</v>
      </c>
      <c r="AO18" s="571"/>
      <c r="AP18" s="571"/>
      <c r="AQ18" s="571"/>
      <c r="AR18" s="571"/>
      <c r="AS18" s="571"/>
      <c r="AT18" s="572"/>
      <c r="AU18" s="573" t="s">
        <v>20</v>
      </c>
      <c r="AV18" s="574"/>
      <c r="AW18" s="575"/>
      <c r="AX18" s="551"/>
      <c r="AY18" s="552"/>
      <c r="AZ18" s="557"/>
      <c r="BA18" s="558"/>
      <c r="BB18" s="564"/>
      <c r="BC18" s="565"/>
      <c r="BD18" s="565"/>
      <c r="BE18" s="565"/>
      <c r="BF18" s="566"/>
    </row>
    <row r="19" spans="2:58" ht="20.25" customHeight="1" x14ac:dyDescent="0.4">
      <c r="B19" s="577"/>
      <c r="C19" s="582"/>
      <c r="D19" s="583"/>
      <c r="E19" s="584"/>
      <c r="F19" s="99"/>
      <c r="G19" s="589"/>
      <c r="H19" s="592"/>
      <c r="I19" s="583"/>
      <c r="J19" s="583"/>
      <c r="K19" s="584"/>
      <c r="L19" s="592"/>
      <c r="M19" s="583"/>
      <c r="N19" s="583"/>
      <c r="O19" s="595"/>
      <c r="P19" s="600"/>
      <c r="Q19" s="601"/>
      <c r="R19" s="602"/>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f>IF($BB$3="暦月",IF(DAY(DATE($AC$2,$AG$2,29))=29,29,""),"")</f>
        <v>29</v>
      </c>
      <c r="AV19" s="108">
        <f>IF($BB$3="暦月",IF(DAY(DATE($AC$2,$AG$2,30))=30,30,""),"")</f>
        <v>30</v>
      </c>
      <c r="AW19" s="109" t="str">
        <f>IF($BB$3="暦月",IF(DAY(DATE($AC$2,$AG$2,31))=31,31,""),"")</f>
        <v/>
      </c>
      <c r="AX19" s="551"/>
      <c r="AY19" s="552"/>
      <c r="AZ19" s="557"/>
      <c r="BA19" s="558"/>
      <c r="BB19" s="564"/>
      <c r="BC19" s="565"/>
      <c r="BD19" s="565"/>
      <c r="BE19" s="565"/>
      <c r="BF19" s="566"/>
    </row>
    <row r="20" spans="2:58" ht="20.25" hidden="1" customHeight="1" x14ac:dyDescent="0.4">
      <c r="B20" s="577"/>
      <c r="C20" s="582"/>
      <c r="D20" s="583"/>
      <c r="E20" s="584"/>
      <c r="F20" s="99"/>
      <c r="G20" s="589"/>
      <c r="H20" s="592"/>
      <c r="I20" s="583"/>
      <c r="J20" s="583"/>
      <c r="K20" s="584"/>
      <c r="L20" s="592"/>
      <c r="M20" s="583"/>
      <c r="N20" s="583"/>
      <c r="O20" s="595"/>
      <c r="P20" s="600"/>
      <c r="Q20" s="601"/>
      <c r="R20" s="602"/>
      <c r="S20" s="103">
        <f>WEEKDAY(DATE($AC$2,$AG$2,1))</f>
        <v>7</v>
      </c>
      <c r="T20" s="104">
        <f>WEEKDAY(DATE($AC$2,$AG$2,2))</f>
        <v>1</v>
      </c>
      <c r="U20" s="104">
        <f>WEEKDAY(DATE($AC$2,$AG$2,3))</f>
        <v>2</v>
      </c>
      <c r="V20" s="104">
        <f>WEEKDAY(DATE($AC$2,$AG$2,4))</f>
        <v>3</v>
      </c>
      <c r="W20" s="104">
        <f>WEEKDAY(DATE($AC$2,$AG$2,5))</f>
        <v>4</v>
      </c>
      <c r="X20" s="104">
        <f>WEEKDAY(DATE($AC$2,$AG$2,6))</f>
        <v>5</v>
      </c>
      <c r="Y20" s="105">
        <f>WEEKDAY(DATE($AC$2,$AG$2,7))</f>
        <v>6</v>
      </c>
      <c r="Z20" s="103">
        <f>WEEKDAY(DATE($AC$2,$AG$2,8))</f>
        <v>7</v>
      </c>
      <c r="AA20" s="104">
        <f>WEEKDAY(DATE($AC$2,$AG$2,9))</f>
        <v>1</v>
      </c>
      <c r="AB20" s="104">
        <f>WEEKDAY(DATE($AC$2,$AG$2,10))</f>
        <v>2</v>
      </c>
      <c r="AC20" s="104">
        <f>WEEKDAY(DATE($AC$2,$AG$2,11))</f>
        <v>3</v>
      </c>
      <c r="AD20" s="104">
        <f>WEEKDAY(DATE($AC$2,$AG$2,12))</f>
        <v>4</v>
      </c>
      <c r="AE20" s="104">
        <f>WEEKDAY(DATE($AC$2,$AG$2,13))</f>
        <v>5</v>
      </c>
      <c r="AF20" s="105">
        <f>WEEKDAY(DATE($AC$2,$AG$2,14))</f>
        <v>6</v>
      </c>
      <c r="AG20" s="103">
        <f>WEEKDAY(DATE($AC$2,$AG$2,15))</f>
        <v>7</v>
      </c>
      <c r="AH20" s="104">
        <f>WEEKDAY(DATE($AC$2,$AG$2,16))</f>
        <v>1</v>
      </c>
      <c r="AI20" s="104">
        <f>WEEKDAY(DATE($AC$2,$AG$2,17))</f>
        <v>2</v>
      </c>
      <c r="AJ20" s="104">
        <f>WEEKDAY(DATE($AC$2,$AG$2,18))</f>
        <v>3</v>
      </c>
      <c r="AK20" s="104">
        <f>WEEKDAY(DATE($AC$2,$AG$2,19))</f>
        <v>4</v>
      </c>
      <c r="AL20" s="104">
        <f>WEEKDAY(DATE($AC$2,$AG$2,20))</f>
        <v>5</v>
      </c>
      <c r="AM20" s="105">
        <f>WEEKDAY(DATE($AC$2,$AG$2,21))</f>
        <v>6</v>
      </c>
      <c r="AN20" s="103">
        <f>WEEKDAY(DATE($AC$2,$AG$2,22))</f>
        <v>7</v>
      </c>
      <c r="AO20" s="104">
        <f>WEEKDAY(DATE($AC$2,$AG$2,23))</f>
        <v>1</v>
      </c>
      <c r="AP20" s="104">
        <f>WEEKDAY(DATE($AC$2,$AG$2,24))</f>
        <v>2</v>
      </c>
      <c r="AQ20" s="104">
        <f>WEEKDAY(DATE($AC$2,$AG$2,25))</f>
        <v>3</v>
      </c>
      <c r="AR20" s="104">
        <f>WEEKDAY(DATE($AC$2,$AG$2,26))</f>
        <v>4</v>
      </c>
      <c r="AS20" s="104">
        <f>WEEKDAY(DATE($AC$2,$AG$2,27))</f>
        <v>5</v>
      </c>
      <c r="AT20" s="105">
        <f>WEEKDAY(DATE($AC$2,$AG$2,28))</f>
        <v>6</v>
      </c>
      <c r="AU20" s="103">
        <f>IF(AU19=29,WEEKDAY(DATE($AC$2,$AG$2,29)),0)</f>
        <v>7</v>
      </c>
      <c r="AV20" s="104">
        <f>IF(AV19=30,WEEKDAY(DATE($AC$2,$AG$2,30)),0)</f>
        <v>1</v>
      </c>
      <c r="AW20" s="105">
        <f>IF(AW19=31,WEEKDAY(DATE($AC$2,$AG$2,31)),0)</f>
        <v>0</v>
      </c>
      <c r="AX20" s="551"/>
      <c r="AY20" s="552"/>
      <c r="AZ20" s="557"/>
      <c r="BA20" s="558"/>
      <c r="BB20" s="564"/>
      <c r="BC20" s="565"/>
      <c r="BD20" s="565"/>
      <c r="BE20" s="565"/>
      <c r="BF20" s="566"/>
    </row>
    <row r="21" spans="2:58" ht="22.5" customHeight="1" thickBot="1" x14ac:dyDescent="0.45">
      <c r="B21" s="578"/>
      <c r="C21" s="585"/>
      <c r="D21" s="586"/>
      <c r="E21" s="587"/>
      <c r="F21" s="100"/>
      <c r="G21" s="590"/>
      <c r="H21" s="593"/>
      <c r="I21" s="586"/>
      <c r="J21" s="586"/>
      <c r="K21" s="587"/>
      <c r="L21" s="593"/>
      <c r="M21" s="586"/>
      <c r="N21" s="586"/>
      <c r="O21" s="596"/>
      <c r="P21" s="603"/>
      <c r="Q21" s="604"/>
      <c r="R21" s="605"/>
      <c r="S21" s="110" t="str">
        <f>IF(S20=1,"日",IF(S20=2,"月",IF(S20=3,"火",IF(S20=4,"水",IF(S20=5,"木",IF(S20=6,"金","土"))))))</f>
        <v>土</v>
      </c>
      <c r="T21" s="111" t="str">
        <f t="shared" ref="T21:AT21" si="0">IF(T20=1,"日",IF(T20=2,"月",IF(T20=3,"火",IF(T20=4,"水",IF(T20=5,"木",IF(T20=6,"金","土"))))))</f>
        <v>日</v>
      </c>
      <c r="U21" s="111" t="str">
        <f t="shared" si="0"/>
        <v>月</v>
      </c>
      <c r="V21" s="111" t="str">
        <f t="shared" si="0"/>
        <v>火</v>
      </c>
      <c r="W21" s="111" t="str">
        <f t="shared" si="0"/>
        <v>水</v>
      </c>
      <c r="X21" s="111" t="str">
        <f t="shared" si="0"/>
        <v>木</v>
      </c>
      <c r="Y21" s="112" t="str">
        <f t="shared" si="0"/>
        <v>金</v>
      </c>
      <c r="Z21" s="110" t="str">
        <f>IF(Z20=1,"日",IF(Z20=2,"月",IF(Z20=3,"火",IF(Z20=4,"水",IF(Z20=5,"木",IF(Z20=6,"金","土"))))))</f>
        <v>土</v>
      </c>
      <c r="AA21" s="111" t="str">
        <f t="shared" si="0"/>
        <v>日</v>
      </c>
      <c r="AB21" s="111" t="str">
        <f t="shared" si="0"/>
        <v>月</v>
      </c>
      <c r="AC21" s="111" t="str">
        <f t="shared" si="0"/>
        <v>火</v>
      </c>
      <c r="AD21" s="111" t="str">
        <f t="shared" si="0"/>
        <v>水</v>
      </c>
      <c r="AE21" s="111" t="str">
        <f t="shared" si="0"/>
        <v>木</v>
      </c>
      <c r="AF21" s="112" t="str">
        <f t="shared" si="0"/>
        <v>金</v>
      </c>
      <c r="AG21" s="110" t="str">
        <f>IF(AG20=1,"日",IF(AG20=2,"月",IF(AG20=3,"火",IF(AG20=4,"水",IF(AG20=5,"木",IF(AG20=6,"金","土"))))))</f>
        <v>土</v>
      </c>
      <c r="AH21" s="111" t="str">
        <f t="shared" si="0"/>
        <v>日</v>
      </c>
      <c r="AI21" s="111" t="str">
        <f t="shared" si="0"/>
        <v>月</v>
      </c>
      <c r="AJ21" s="111" t="str">
        <f t="shared" si="0"/>
        <v>火</v>
      </c>
      <c r="AK21" s="111" t="str">
        <f t="shared" si="0"/>
        <v>水</v>
      </c>
      <c r="AL21" s="111" t="str">
        <f t="shared" si="0"/>
        <v>木</v>
      </c>
      <c r="AM21" s="112" t="str">
        <f t="shared" si="0"/>
        <v>金</v>
      </c>
      <c r="AN21" s="110" t="str">
        <f>IF(AN20=1,"日",IF(AN20=2,"月",IF(AN20=3,"火",IF(AN20=4,"水",IF(AN20=5,"木",IF(AN20=6,"金","土"))))))</f>
        <v>土</v>
      </c>
      <c r="AO21" s="111" t="str">
        <f t="shared" si="0"/>
        <v>日</v>
      </c>
      <c r="AP21" s="111" t="str">
        <f t="shared" si="0"/>
        <v>月</v>
      </c>
      <c r="AQ21" s="111" t="str">
        <f t="shared" si="0"/>
        <v>火</v>
      </c>
      <c r="AR21" s="111" t="str">
        <f t="shared" si="0"/>
        <v>水</v>
      </c>
      <c r="AS21" s="111" t="str">
        <f t="shared" si="0"/>
        <v>木</v>
      </c>
      <c r="AT21" s="112" t="str">
        <f t="shared" si="0"/>
        <v>金</v>
      </c>
      <c r="AU21" s="111" t="str">
        <f>IF(AU20=1,"日",IF(AU20=2,"月",IF(AU20=3,"火",IF(AU20=4,"水",IF(AU20=5,"木",IF(AU20=6,"金",IF(AU20=0,"","土")))))))</f>
        <v>土</v>
      </c>
      <c r="AV21" s="111" t="str">
        <f>IF(AV20=1,"日",IF(AV20=2,"月",IF(AV20=3,"火",IF(AV20=4,"水",IF(AV20=5,"木",IF(AV20=6,"金",IF(AV20=0,"","土")))))))</f>
        <v>日</v>
      </c>
      <c r="AW21" s="111" t="str">
        <f>IF(AW20=1,"日",IF(AW20=2,"月",IF(AW20=3,"火",IF(AW20=4,"水",IF(AW20=5,"木",IF(AW20=6,"金",IF(AW20=0,"","土")))))))</f>
        <v/>
      </c>
      <c r="AX21" s="553"/>
      <c r="AY21" s="554"/>
      <c r="AZ21" s="559"/>
      <c r="BA21" s="560"/>
      <c r="BB21" s="567"/>
      <c r="BC21" s="568"/>
      <c r="BD21" s="568"/>
      <c r="BE21" s="568"/>
      <c r="BF21" s="569"/>
    </row>
    <row r="22" spans="2:58" ht="20.25" customHeight="1" x14ac:dyDescent="0.4">
      <c r="B22" s="544">
        <v>1</v>
      </c>
      <c r="C22" s="428"/>
      <c r="D22" s="429"/>
      <c r="E22" s="430"/>
      <c r="F22" s="93"/>
      <c r="G22" s="431"/>
      <c r="H22" s="432"/>
      <c r="I22" s="433"/>
      <c r="J22" s="433"/>
      <c r="K22" s="434"/>
      <c r="L22" s="435"/>
      <c r="M22" s="436"/>
      <c r="N22" s="436"/>
      <c r="O22" s="437"/>
      <c r="P22" s="546" t="s">
        <v>49</v>
      </c>
      <c r="Q22" s="547"/>
      <c r="R22" s="548"/>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62"/>
      <c r="AY22" s="663"/>
      <c r="AZ22" s="664"/>
      <c r="BA22" s="665"/>
      <c r="BB22" s="466"/>
      <c r="BC22" s="467"/>
      <c r="BD22" s="467"/>
      <c r="BE22" s="467"/>
      <c r="BF22" s="468"/>
    </row>
    <row r="23" spans="2:58" ht="20.25" customHeight="1" x14ac:dyDescent="0.4">
      <c r="B23" s="545"/>
      <c r="C23" s="421"/>
      <c r="D23" s="422"/>
      <c r="E23" s="423"/>
      <c r="F23" s="94"/>
      <c r="G23" s="308"/>
      <c r="H23" s="313"/>
      <c r="I23" s="311"/>
      <c r="J23" s="311"/>
      <c r="K23" s="312"/>
      <c r="L23" s="317"/>
      <c r="M23" s="318"/>
      <c r="N23" s="318"/>
      <c r="O23" s="319"/>
      <c r="P23" s="530" t="s">
        <v>15</v>
      </c>
      <c r="Q23" s="531"/>
      <c r="R23" s="532"/>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533">
        <f>IF($BB$3="４週",SUM(S23:AT23),IF($BB$3="暦月",SUM(S23:AW23),""))</f>
        <v>0</v>
      </c>
      <c r="AY23" s="534"/>
      <c r="AZ23" s="535">
        <f>IF($BB$3="４週",AX23/4,IF($BB$3="暦月",'通所介護（1枚版）'!AX23/('通所介護（1枚版）'!$BB$8/7),""))</f>
        <v>0</v>
      </c>
      <c r="BA23" s="536"/>
      <c r="BB23" s="392"/>
      <c r="BC23" s="393"/>
      <c r="BD23" s="393"/>
      <c r="BE23" s="393"/>
      <c r="BF23" s="394"/>
    </row>
    <row r="24" spans="2:58" ht="20.25" customHeight="1" x14ac:dyDescent="0.4">
      <c r="B24" s="545"/>
      <c r="C24" s="424"/>
      <c r="D24" s="425"/>
      <c r="E24" s="426"/>
      <c r="F24" s="95">
        <f>C22</f>
        <v>0</v>
      </c>
      <c r="G24" s="308"/>
      <c r="H24" s="313"/>
      <c r="I24" s="311"/>
      <c r="J24" s="311"/>
      <c r="K24" s="312"/>
      <c r="L24" s="317"/>
      <c r="M24" s="318"/>
      <c r="N24" s="318"/>
      <c r="O24" s="319"/>
      <c r="P24" s="537" t="s">
        <v>50</v>
      </c>
      <c r="Q24" s="538"/>
      <c r="R24" s="53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540">
        <f>IF($BB$3="４週",SUM(S24:AT24),IF($BB$3="暦月",SUM(S24:AW24),""))</f>
        <v>0</v>
      </c>
      <c r="AY24" s="541"/>
      <c r="AZ24" s="542">
        <f>IF($BB$3="４週",AX24/4,IF($BB$3="暦月",'通所介護（1枚版）'!AX24/('通所介護（1枚版）'!$BB$8/7),""))</f>
        <v>0</v>
      </c>
      <c r="BA24" s="543"/>
      <c r="BB24" s="395"/>
      <c r="BC24" s="396"/>
      <c r="BD24" s="396"/>
      <c r="BE24" s="396"/>
      <c r="BF24" s="397"/>
    </row>
    <row r="25" spans="2:58" ht="20.25" customHeight="1" x14ac:dyDescent="0.4">
      <c r="B25" s="545">
        <f>B22+1</f>
        <v>2</v>
      </c>
      <c r="C25" s="418"/>
      <c r="D25" s="419"/>
      <c r="E25" s="420"/>
      <c r="F25" s="96"/>
      <c r="G25" s="307"/>
      <c r="H25" s="310"/>
      <c r="I25" s="311"/>
      <c r="J25" s="311"/>
      <c r="K25" s="312"/>
      <c r="L25" s="314"/>
      <c r="M25" s="315"/>
      <c r="N25" s="315"/>
      <c r="O25" s="316"/>
      <c r="P25" s="610" t="s">
        <v>49</v>
      </c>
      <c r="Q25" s="611"/>
      <c r="R25" s="612"/>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666"/>
      <c r="AY25" s="667"/>
      <c r="AZ25" s="668"/>
      <c r="BA25" s="669"/>
      <c r="BB25" s="389"/>
      <c r="BC25" s="390"/>
      <c r="BD25" s="390"/>
      <c r="BE25" s="390"/>
      <c r="BF25" s="391"/>
    </row>
    <row r="26" spans="2:58" ht="20.25" customHeight="1" x14ac:dyDescent="0.4">
      <c r="B26" s="545"/>
      <c r="C26" s="421"/>
      <c r="D26" s="422"/>
      <c r="E26" s="423"/>
      <c r="F26" s="94"/>
      <c r="G26" s="308"/>
      <c r="H26" s="313"/>
      <c r="I26" s="311"/>
      <c r="J26" s="311"/>
      <c r="K26" s="312"/>
      <c r="L26" s="317"/>
      <c r="M26" s="318"/>
      <c r="N26" s="318"/>
      <c r="O26" s="319"/>
      <c r="P26" s="530" t="s">
        <v>15</v>
      </c>
      <c r="Q26" s="531"/>
      <c r="R26" s="532"/>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533">
        <f>IF($BB$3="４週",SUM(S26:AT26),IF($BB$3="暦月",SUM(S26:AW26),""))</f>
        <v>0</v>
      </c>
      <c r="AY26" s="534"/>
      <c r="AZ26" s="535">
        <f>IF($BB$3="４週",AX26/4,IF($BB$3="暦月",'通所介護（1枚版）'!AX26/('通所介護（1枚版）'!$BB$8/7),""))</f>
        <v>0</v>
      </c>
      <c r="BA26" s="536"/>
      <c r="BB26" s="392"/>
      <c r="BC26" s="393"/>
      <c r="BD26" s="393"/>
      <c r="BE26" s="393"/>
      <c r="BF26" s="394"/>
    </row>
    <row r="27" spans="2:58" ht="20.25" customHeight="1" x14ac:dyDescent="0.4">
      <c r="B27" s="545"/>
      <c r="C27" s="424"/>
      <c r="D27" s="425"/>
      <c r="E27" s="426"/>
      <c r="F27" s="94">
        <f>C25</f>
        <v>0</v>
      </c>
      <c r="G27" s="309"/>
      <c r="H27" s="313"/>
      <c r="I27" s="311"/>
      <c r="J27" s="311"/>
      <c r="K27" s="312"/>
      <c r="L27" s="320"/>
      <c r="M27" s="321"/>
      <c r="N27" s="321"/>
      <c r="O27" s="322"/>
      <c r="P27" s="537" t="s">
        <v>50</v>
      </c>
      <c r="Q27" s="538"/>
      <c r="R27" s="53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540">
        <f>IF($BB$3="４週",SUM(S27:AT27),IF($BB$3="暦月",SUM(S27:AW27),""))</f>
        <v>0</v>
      </c>
      <c r="AY27" s="541"/>
      <c r="AZ27" s="542">
        <f>IF($BB$3="４週",AX27/4,IF($BB$3="暦月",'通所介護（1枚版）'!AX27/('通所介護（1枚版）'!$BB$8/7),""))</f>
        <v>0</v>
      </c>
      <c r="BA27" s="543"/>
      <c r="BB27" s="395"/>
      <c r="BC27" s="396"/>
      <c r="BD27" s="396"/>
      <c r="BE27" s="396"/>
      <c r="BF27" s="397"/>
    </row>
    <row r="28" spans="2:58" ht="20.25" customHeight="1" x14ac:dyDescent="0.4">
      <c r="B28" s="545">
        <f>B25+1</f>
        <v>3</v>
      </c>
      <c r="C28" s="403"/>
      <c r="D28" s="404"/>
      <c r="E28" s="405"/>
      <c r="F28" s="96"/>
      <c r="G28" s="307"/>
      <c r="H28" s="310"/>
      <c r="I28" s="311"/>
      <c r="J28" s="311"/>
      <c r="K28" s="312"/>
      <c r="L28" s="314"/>
      <c r="M28" s="315"/>
      <c r="N28" s="315"/>
      <c r="O28" s="316"/>
      <c r="P28" s="610" t="s">
        <v>49</v>
      </c>
      <c r="Q28" s="611"/>
      <c r="R28" s="612"/>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666"/>
      <c r="AY28" s="667"/>
      <c r="AZ28" s="668"/>
      <c r="BA28" s="669"/>
      <c r="BB28" s="389"/>
      <c r="BC28" s="390"/>
      <c r="BD28" s="390"/>
      <c r="BE28" s="390"/>
      <c r="BF28" s="391"/>
    </row>
    <row r="29" spans="2:58" ht="20.25" customHeight="1" x14ac:dyDescent="0.4">
      <c r="B29" s="545"/>
      <c r="C29" s="406"/>
      <c r="D29" s="407"/>
      <c r="E29" s="408"/>
      <c r="F29" s="94"/>
      <c r="G29" s="308"/>
      <c r="H29" s="313"/>
      <c r="I29" s="311"/>
      <c r="J29" s="311"/>
      <c r="K29" s="312"/>
      <c r="L29" s="317"/>
      <c r="M29" s="318"/>
      <c r="N29" s="318"/>
      <c r="O29" s="319"/>
      <c r="P29" s="530" t="s">
        <v>15</v>
      </c>
      <c r="Q29" s="531"/>
      <c r="R29" s="532"/>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533">
        <f>IF($BB$3="４週",SUM(S29:AT29),IF($BB$3="暦月",SUM(S29:AW29),""))</f>
        <v>0</v>
      </c>
      <c r="AY29" s="534"/>
      <c r="AZ29" s="535">
        <f>IF($BB$3="４週",AX29/4,IF($BB$3="暦月",'通所介護（1枚版）'!AX29/('通所介護（1枚版）'!$BB$8/7),""))</f>
        <v>0</v>
      </c>
      <c r="BA29" s="536"/>
      <c r="BB29" s="392"/>
      <c r="BC29" s="393"/>
      <c r="BD29" s="393"/>
      <c r="BE29" s="393"/>
      <c r="BF29" s="394"/>
    </row>
    <row r="30" spans="2:58" ht="20.25" customHeight="1" x14ac:dyDescent="0.4">
      <c r="B30" s="545"/>
      <c r="C30" s="409"/>
      <c r="D30" s="410"/>
      <c r="E30" s="411"/>
      <c r="F30" s="94">
        <f>C28</f>
        <v>0</v>
      </c>
      <c r="G30" s="309"/>
      <c r="H30" s="313"/>
      <c r="I30" s="311"/>
      <c r="J30" s="311"/>
      <c r="K30" s="312"/>
      <c r="L30" s="320"/>
      <c r="M30" s="321"/>
      <c r="N30" s="321"/>
      <c r="O30" s="322"/>
      <c r="P30" s="537" t="s">
        <v>50</v>
      </c>
      <c r="Q30" s="538"/>
      <c r="R30" s="53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540">
        <f>IF($BB$3="４週",SUM(S30:AT30),IF($BB$3="暦月",SUM(S30:AW30),""))</f>
        <v>0</v>
      </c>
      <c r="AY30" s="541"/>
      <c r="AZ30" s="542">
        <f>IF($BB$3="４週",AX30/4,IF($BB$3="暦月",'通所介護（1枚版）'!AX30/('通所介護（1枚版）'!$BB$8/7),""))</f>
        <v>0</v>
      </c>
      <c r="BA30" s="543"/>
      <c r="BB30" s="395"/>
      <c r="BC30" s="396"/>
      <c r="BD30" s="396"/>
      <c r="BE30" s="396"/>
      <c r="BF30" s="397"/>
    </row>
    <row r="31" spans="2:58" ht="20.25" customHeight="1" x14ac:dyDescent="0.4">
      <c r="B31" s="545">
        <f>B28+1</f>
        <v>4</v>
      </c>
      <c r="C31" s="403"/>
      <c r="D31" s="404"/>
      <c r="E31" s="405"/>
      <c r="F31" s="96"/>
      <c r="G31" s="307"/>
      <c r="H31" s="310"/>
      <c r="I31" s="311"/>
      <c r="J31" s="311"/>
      <c r="K31" s="312"/>
      <c r="L31" s="314"/>
      <c r="M31" s="315"/>
      <c r="N31" s="315"/>
      <c r="O31" s="316"/>
      <c r="P31" s="610" t="s">
        <v>49</v>
      </c>
      <c r="Q31" s="611"/>
      <c r="R31" s="612"/>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666"/>
      <c r="AY31" s="667"/>
      <c r="AZ31" s="668"/>
      <c r="BA31" s="669"/>
      <c r="BB31" s="389"/>
      <c r="BC31" s="390"/>
      <c r="BD31" s="390"/>
      <c r="BE31" s="390"/>
      <c r="BF31" s="391"/>
    </row>
    <row r="32" spans="2:58" ht="20.25" customHeight="1" x14ac:dyDescent="0.4">
      <c r="B32" s="545"/>
      <c r="C32" s="406"/>
      <c r="D32" s="407"/>
      <c r="E32" s="408"/>
      <c r="F32" s="94"/>
      <c r="G32" s="308"/>
      <c r="H32" s="313"/>
      <c r="I32" s="311"/>
      <c r="J32" s="311"/>
      <c r="K32" s="312"/>
      <c r="L32" s="317"/>
      <c r="M32" s="318"/>
      <c r="N32" s="318"/>
      <c r="O32" s="319"/>
      <c r="P32" s="530" t="s">
        <v>15</v>
      </c>
      <c r="Q32" s="531"/>
      <c r="R32" s="532"/>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533">
        <f>IF($BB$3="４週",SUM(S32:AT32),IF($BB$3="暦月",SUM(S32:AW32),""))</f>
        <v>0</v>
      </c>
      <c r="AY32" s="534"/>
      <c r="AZ32" s="535">
        <f>IF($BB$3="４週",AX32/4,IF($BB$3="暦月",'通所介護（1枚版）'!AX32/('通所介護（1枚版）'!$BB$8/7),""))</f>
        <v>0</v>
      </c>
      <c r="BA32" s="536"/>
      <c r="BB32" s="392"/>
      <c r="BC32" s="393"/>
      <c r="BD32" s="393"/>
      <c r="BE32" s="393"/>
      <c r="BF32" s="394"/>
    </row>
    <row r="33" spans="2:58" ht="20.25" customHeight="1" x14ac:dyDescent="0.4">
      <c r="B33" s="545"/>
      <c r="C33" s="409"/>
      <c r="D33" s="410"/>
      <c r="E33" s="411"/>
      <c r="F33" s="94">
        <f>C31</f>
        <v>0</v>
      </c>
      <c r="G33" s="309"/>
      <c r="H33" s="313"/>
      <c r="I33" s="311"/>
      <c r="J33" s="311"/>
      <c r="K33" s="312"/>
      <c r="L33" s="320"/>
      <c r="M33" s="321"/>
      <c r="N33" s="321"/>
      <c r="O33" s="322"/>
      <c r="P33" s="537" t="s">
        <v>50</v>
      </c>
      <c r="Q33" s="538"/>
      <c r="R33" s="53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540">
        <f>IF($BB$3="４週",SUM(S33:AT33),IF($BB$3="暦月",SUM(S33:AW33),""))</f>
        <v>0</v>
      </c>
      <c r="AY33" s="541"/>
      <c r="AZ33" s="542">
        <f>IF($BB$3="４週",AX33/4,IF($BB$3="暦月",'通所介護（1枚版）'!AX33/('通所介護（1枚版）'!$BB$8/7),""))</f>
        <v>0</v>
      </c>
      <c r="BA33" s="543"/>
      <c r="BB33" s="395"/>
      <c r="BC33" s="396"/>
      <c r="BD33" s="396"/>
      <c r="BE33" s="396"/>
      <c r="BF33" s="397"/>
    </row>
    <row r="34" spans="2:58" ht="20.25" customHeight="1" x14ac:dyDescent="0.4">
      <c r="B34" s="545">
        <f>B31+1</f>
        <v>5</v>
      </c>
      <c r="C34" s="403"/>
      <c r="D34" s="404"/>
      <c r="E34" s="405"/>
      <c r="F34" s="96"/>
      <c r="G34" s="307"/>
      <c r="H34" s="310"/>
      <c r="I34" s="311"/>
      <c r="J34" s="311"/>
      <c r="K34" s="312"/>
      <c r="L34" s="314"/>
      <c r="M34" s="315"/>
      <c r="N34" s="315"/>
      <c r="O34" s="316"/>
      <c r="P34" s="610" t="s">
        <v>49</v>
      </c>
      <c r="Q34" s="611"/>
      <c r="R34" s="612"/>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666"/>
      <c r="AY34" s="667"/>
      <c r="AZ34" s="668"/>
      <c r="BA34" s="669"/>
      <c r="BB34" s="389"/>
      <c r="BC34" s="390"/>
      <c r="BD34" s="390"/>
      <c r="BE34" s="390"/>
      <c r="BF34" s="391"/>
    </row>
    <row r="35" spans="2:58" ht="20.25" customHeight="1" x14ac:dyDescent="0.4">
      <c r="B35" s="545"/>
      <c r="C35" s="406"/>
      <c r="D35" s="407"/>
      <c r="E35" s="408"/>
      <c r="F35" s="94"/>
      <c r="G35" s="308"/>
      <c r="H35" s="313"/>
      <c r="I35" s="311"/>
      <c r="J35" s="311"/>
      <c r="K35" s="312"/>
      <c r="L35" s="317"/>
      <c r="M35" s="318"/>
      <c r="N35" s="318"/>
      <c r="O35" s="319"/>
      <c r="P35" s="530" t="s">
        <v>15</v>
      </c>
      <c r="Q35" s="531"/>
      <c r="R35" s="532"/>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533">
        <f>IF($BB$3="４週",SUM(S35:AT35),IF($BB$3="暦月",SUM(S35:AW35),""))</f>
        <v>0</v>
      </c>
      <c r="AY35" s="534"/>
      <c r="AZ35" s="535">
        <f>IF($BB$3="４週",AX35/4,IF($BB$3="暦月",'通所介護（1枚版）'!AX35/('通所介護（1枚版）'!$BB$8/7),""))</f>
        <v>0</v>
      </c>
      <c r="BA35" s="536"/>
      <c r="BB35" s="392"/>
      <c r="BC35" s="393"/>
      <c r="BD35" s="393"/>
      <c r="BE35" s="393"/>
      <c r="BF35" s="394"/>
    </row>
    <row r="36" spans="2:58" ht="20.25" customHeight="1" x14ac:dyDescent="0.4">
      <c r="B36" s="545"/>
      <c r="C36" s="409"/>
      <c r="D36" s="410"/>
      <c r="E36" s="411"/>
      <c r="F36" s="94">
        <f>C34</f>
        <v>0</v>
      </c>
      <c r="G36" s="309"/>
      <c r="H36" s="313"/>
      <c r="I36" s="311"/>
      <c r="J36" s="311"/>
      <c r="K36" s="312"/>
      <c r="L36" s="320"/>
      <c r="M36" s="321"/>
      <c r="N36" s="321"/>
      <c r="O36" s="322"/>
      <c r="P36" s="537" t="s">
        <v>50</v>
      </c>
      <c r="Q36" s="538"/>
      <c r="R36" s="53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540">
        <f>IF($BB$3="４週",SUM(S36:AT36),IF($BB$3="暦月",SUM(S36:AW36),""))</f>
        <v>0</v>
      </c>
      <c r="AY36" s="541"/>
      <c r="AZ36" s="542">
        <f>IF($BB$3="４週",AX36/4,IF($BB$3="暦月",'通所介護（1枚版）'!AX36/('通所介護（1枚版）'!$BB$8/7),""))</f>
        <v>0</v>
      </c>
      <c r="BA36" s="543"/>
      <c r="BB36" s="395"/>
      <c r="BC36" s="396"/>
      <c r="BD36" s="396"/>
      <c r="BE36" s="396"/>
      <c r="BF36" s="397"/>
    </row>
    <row r="37" spans="2:58" ht="20.25" customHeight="1" x14ac:dyDescent="0.4">
      <c r="B37" s="545">
        <f>B34+1</f>
        <v>6</v>
      </c>
      <c r="C37" s="403"/>
      <c r="D37" s="404"/>
      <c r="E37" s="405"/>
      <c r="F37" s="96"/>
      <c r="G37" s="307"/>
      <c r="H37" s="310"/>
      <c r="I37" s="311"/>
      <c r="J37" s="311"/>
      <c r="K37" s="312"/>
      <c r="L37" s="314"/>
      <c r="M37" s="315"/>
      <c r="N37" s="315"/>
      <c r="O37" s="316"/>
      <c r="P37" s="610" t="s">
        <v>49</v>
      </c>
      <c r="Q37" s="611"/>
      <c r="R37" s="612"/>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666"/>
      <c r="AY37" s="667"/>
      <c r="AZ37" s="668"/>
      <c r="BA37" s="669"/>
      <c r="BB37" s="389"/>
      <c r="BC37" s="390"/>
      <c r="BD37" s="390"/>
      <c r="BE37" s="390"/>
      <c r="BF37" s="391"/>
    </row>
    <row r="38" spans="2:58" ht="20.25" customHeight="1" x14ac:dyDescent="0.4">
      <c r="B38" s="545"/>
      <c r="C38" s="406"/>
      <c r="D38" s="407"/>
      <c r="E38" s="408"/>
      <c r="F38" s="94"/>
      <c r="G38" s="308"/>
      <c r="H38" s="313"/>
      <c r="I38" s="311"/>
      <c r="J38" s="311"/>
      <c r="K38" s="312"/>
      <c r="L38" s="317"/>
      <c r="M38" s="318"/>
      <c r="N38" s="318"/>
      <c r="O38" s="319"/>
      <c r="P38" s="530" t="s">
        <v>15</v>
      </c>
      <c r="Q38" s="531"/>
      <c r="R38" s="532"/>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533">
        <f>IF($BB$3="４週",SUM(S38:AT38),IF($BB$3="暦月",SUM(S38:AW38),""))</f>
        <v>0</v>
      </c>
      <c r="AY38" s="534"/>
      <c r="AZ38" s="535">
        <f>IF($BB$3="４週",AX38/4,IF($BB$3="暦月",'通所介護（1枚版）'!AX38/('通所介護（1枚版）'!$BB$8/7),""))</f>
        <v>0</v>
      </c>
      <c r="BA38" s="536"/>
      <c r="BB38" s="392"/>
      <c r="BC38" s="393"/>
      <c r="BD38" s="393"/>
      <c r="BE38" s="393"/>
      <c r="BF38" s="394"/>
    </row>
    <row r="39" spans="2:58" ht="20.25" customHeight="1" x14ac:dyDescent="0.4">
      <c r="B39" s="545"/>
      <c r="C39" s="409"/>
      <c r="D39" s="410"/>
      <c r="E39" s="411"/>
      <c r="F39" s="94">
        <f>C37</f>
        <v>0</v>
      </c>
      <c r="G39" s="309"/>
      <c r="H39" s="313"/>
      <c r="I39" s="311"/>
      <c r="J39" s="311"/>
      <c r="K39" s="312"/>
      <c r="L39" s="320"/>
      <c r="M39" s="321"/>
      <c r="N39" s="321"/>
      <c r="O39" s="322"/>
      <c r="P39" s="537" t="s">
        <v>50</v>
      </c>
      <c r="Q39" s="538"/>
      <c r="R39" s="53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540">
        <f>IF($BB$3="４週",SUM(S39:AT39),IF($BB$3="暦月",SUM(S39:AW39),""))</f>
        <v>0</v>
      </c>
      <c r="AY39" s="541"/>
      <c r="AZ39" s="542">
        <f>IF($BB$3="４週",AX39/4,IF($BB$3="暦月",'通所介護（1枚版）'!AX39/('通所介護（1枚版）'!$BB$8/7),""))</f>
        <v>0</v>
      </c>
      <c r="BA39" s="543"/>
      <c r="BB39" s="395"/>
      <c r="BC39" s="396"/>
      <c r="BD39" s="396"/>
      <c r="BE39" s="396"/>
      <c r="BF39" s="397"/>
    </row>
    <row r="40" spans="2:58" ht="20.25" customHeight="1" x14ac:dyDescent="0.4">
      <c r="B40" s="545">
        <f>B37+1</f>
        <v>7</v>
      </c>
      <c r="C40" s="403"/>
      <c r="D40" s="404"/>
      <c r="E40" s="405"/>
      <c r="F40" s="96"/>
      <c r="G40" s="307"/>
      <c r="H40" s="310"/>
      <c r="I40" s="311"/>
      <c r="J40" s="311"/>
      <c r="K40" s="312"/>
      <c r="L40" s="314"/>
      <c r="M40" s="315"/>
      <c r="N40" s="315"/>
      <c r="O40" s="316"/>
      <c r="P40" s="610" t="s">
        <v>49</v>
      </c>
      <c r="Q40" s="611"/>
      <c r="R40" s="612"/>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666"/>
      <c r="AY40" s="667"/>
      <c r="AZ40" s="668"/>
      <c r="BA40" s="669"/>
      <c r="BB40" s="389"/>
      <c r="BC40" s="390"/>
      <c r="BD40" s="390"/>
      <c r="BE40" s="390"/>
      <c r="BF40" s="391"/>
    </row>
    <row r="41" spans="2:58" ht="20.25" customHeight="1" x14ac:dyDescent="0.4">
      <c r="B41" s="545"/>
      <c r="C41" s="406"/>
      <c r="D41" s="407"/>
      <c r="E41" s="408"/>
      <c r="F41" s="94"/>
      <c r="G41" s="308"/>
      <c r="H41" s="313"/>
      <c r="I41" s="311"/>
      <c r="J41" s="311"/>
      <c r="K41" s="312"/>
      <c r="L41" s="317"/>
      <c r="M41" s="318"/>
      <c r="N41" s="318"/>
      <c r="O41" s="319"/>
      <c r="P41" s="530" t="s">
        <v>15</v>
      </c>
      <c r="Q41" s="531"/>
      <c r="R41" s="532"/>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533">
        <f>IF($BB$3="４週",SUM(S41:AT41),IF($BB$3="暦月",SUM(S41:AW41),""))</f>
        <v>0</v>
      </c>
      <c r="AY41" s="534"/>
      <c r="AZ41" s="535">
        <f>IF($BB$3="４週",AX41/4,IF($BB$3="暦月",'通所介護（1枚版）'!AX41/('通所介護（1枚版）'!$BB$8/7),""))</f>
        <v>0</v>
      </c>
      <c r="BA41" s="536"/>
      <c r="BB41" s="392"/>
      <c r="BC41" s="393"/>
      <c r="BD41" s="393"/>
      <c r="BE41" s="393"/>
      <c r="BF41" s="394"/>
    </row>
    <row r="42" spans="2:58" ht="20.25" customHeight="1" x14ac:dyDescent="0.4">
      <c r="B42" s="545"/>
      <c r="C42" s="409"/>
      <c r="D42" s="410"/>
      <c r="E42" s="411"/>
      <c r="F42" s="94">
        <f>C40</f>
        <v>0</v>
      </c>
      <c r="G42" s="309"/>
      <c r="H42" s="313"/>
      <c r="I42" s="311"/>
      <c r="J42" s="311"/>
      <c r="K42" s="312"/>
      <c r="L42" s="320"/>
      <c r="M42" s="321"/>
      <c r="N42" s="321"/>
      <c r="O42" s="322"/>
      <c r="P42" s="537" t="s">
        <v>50</v>
      </c>
      <c r="Q42" s="538"/>
      <c r="R42" s="53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540">
        <f>IF($BB$3="４週",SUM(S42:AT42),IF($BB$3="暦月",SUM(S42:AW42),""))</f>
        <v>0</v>
      </c>
      <c r="AY42" s="541"/>
      <c r="AZ42" s="542">
        <f>IF($BB$3="４週",AX42/4,IF($BB$3="暦月",'通所介護（1枚版）'!AX42/('通所介護（1枚版）'!$BB$8/7),""))</f>
        <v>0</v>
      </c>
      <c r="BA42" s="543"/>
      <c r="BB42" s="395"/>
      <c r="BC42" s="396"/>
      <c r="BD42" s="396"/>
      <c r="BE42" s="396"/>
      <c r="BF42" s="397"/>
    </row>
    <row r="43" spans="2:58" ht="20.25" customHeight="1" x14ac:dyDescent="0.4">
      <c r="B43" s="545">
        <f>B40+1</f>
        <v>8</v>
      </c>
      <c r="C43" s="403"/>
      <c r="D43" s="404"/>
      <c r="E43" s="405"/>
      <c r="F43" s="96"/>
      <c r="G43" s="307"/>
      <c r="H43" s="310"/>
      <c r="I43" s="311"/>
      <c r="J43" s="311"/>
      <c r="K43" s="312"/>
      <c r="L43" s="314"/>
      <c r="M43" s="315"/>
      <c r="N43" s="315"/>
      <c r="O43" s="316"/>
      <c r="P43" s="610" t="s">
        <v>49</v>
      </c>
      <c r="Q43" s="611"/>
      <c r="R43" s="612"/>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666"/>
      <c r="AY43" s="667"/>
      <c r="AZ43" s="668"/>
      <c r="BA43" s="669"/>
      <c r="BB43" s="389"/>
      <c r="BC43" s="390"/>
      <c r="BD43" s="390"/>
      <c r="BE43" s="390"/>
      <c r="BF43" s="391"/>
    </row>
    <row r="44" spans="2:58" ht="20.25" customHeight="1" x14ac:dyDescent="0.4">
      <c r="B44" s="545"/>
      <c r="C44" s="406"/>
      <c r="D44" s="407"/>
      <c r="E44" s="408"/>
      <c r="F44" s="94"/>
      <c r="G44" s="308"/>
      <c r="H44" s="313"/>
      <c r="I44" s="311"/>
      <c r="J44" s="311"/>
      <c r="K44" s="312"/>
      <c r="L44" s="317"/>
      <c r="M44" s="318"/>
      <c r="N44" s="318"/>
      <c r="O44" s="319"/>
      <c r="P44" s="530" t="s">
        <v>15</v>
      </c>
      <c r="Q44" s="531"/>
      <c r="R44" s="532"/>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533">
        <f>IF($BB$3="４週",SUM(S44:AT44),IF($BB$3="暦月",SUM(S44:AW44),""))</f>
        <v>0</v>
      </c>
      <c r="AY44" s="534"/>
      <c r="AZ44" s="535">
        <f>IF($BB$3="４週",AX44/4,IF($BB$3="暦月",'通所介護（1枚版）'!AX44/('通所介護（1枚版）'!$BB$8/7),""))</f>
        <v>0</v>
      </c>
      <c r="BA44" s="536"/>
      <c r="BB44" s="392"/>
      <c r="BC44" s="393"/>
      <c r="BD44" s="393"/>
      <c r="BE44" s="393"/>
      <c r="BF44" s="394"/>
    </row>
    <row r="45" spans="2:58" ht="20.25" customHeight="1" x14ac:dyDescent="0.4">
      <c r="B45" s="545"/>
      <c r="C45" s="409"/>
      <c r="D45" s="410"/>
      <c r="E45" s="411"/>
      <c r="F45" s="94">
        <f>C43</f>
        <v>0</v>
      </c>
      <c r="G45" s="309"/>
      <c r="H45" s="313"/>
      <c r="I45" s="311"/>
      <c r="J45" s="311"/>
      <c r="K45" s="312"/>
      <c r="L45" s="320"/>
      <c r="M45" s="321"/>
      <c r="N45" s="321"/>
      <c r="O45" s="322"/>
      <c r="P45" s="537" t="s">
        <v>50</v>
      </c>
      <c r="Q45" s="538"/>
      <c r="R45" s="53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540">
        <f>IF($BB$3="４週",SUM(S45:AT45),IF($BB$3="暦月",SUM(S45:AW45),""))</f>
        <v>0</v>
      </c>
      <c r="AY45" s="541"/>
      <c r="AZ45" s="542">
        <f>IF($BB$3="４週",AX45/4,IF($BB$3="暦月",'通所介護（1枚版）'!AX45/('通所介護（1枚版）'!$BB$8/7),""))</f>
        <v>0</v>
      </c>
      <c r="BA45" s="543"/>
      <c r="BB45" s="395"/>
      <c r="BC45" s="396"/>
      <c r="BD45" s="396"/>
      <c r="BE45" s="396"/>
      <c r="BF45" s="397"/>
    </row>
    <row r="46" spans="2:58" ht="20.25" customHeight="1" x14ac:dyDescent="0.4">
      <c r="B46" s="545">
        <f>B43+1</f>
        <v>9</v>
      </c>
      <c r="C46" s="403"/>
      <c r="D46" s="404"/>
      <c r="E46" s="405"/>
      <c r="F46" s="96"/>
      <c r="G46" s="307"/>
      <c r="H46" s="310"/>
      <c r="I46" s="311"/>
      <c r="J46" s="311"/>
      <c r="K46" s="312"/>
      <c r="L46" s="314"/>
      <c r="M46" s="315"/>
      <c r="N46" s="315"/>
      <c r="O46" s="316"/>
      <c r="P46" s="610" t="s">
        <v>49</v>
      </c>
      <c r="Q46" s="611"/>
      <c r="R46" s="612"/>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666"/>
      <c r="AY46" s="667"/>
      <c r="AZ46" s="668"/>
      <c r="BA46" s="669"/>
      <c r="BB46" s="389"/>
      <c r="BC46" s="390"/>
      <c r="BD46" s="390"/>
      <c r="BE46" s="390"/>
      <c r="BF46" s="391"/>
    </row>
    <row r="47" spans="2:58" ht="20.25" customHeight="1" x14ac:dyDescent="0.4">
      <c r="B47" s="545"/>
      <c r="C47" s="406"/>
      <c r="D47" s="407"/>
      <c r="E47" s="408"/>
      <c r="F47" s="94"/>
      <c r="G47" s="308"/>
      <c r="H47" s="313"/>
      <c r="I47" s="311"/>
      <c r="J47" s="311"/>
      <c r="K47" s="312"/>
      <c r="L47" s="317"/>
      <c r="M47" s="318"/>
      <c r="N47" s="318"/>
      <c r="O47" s="319"/>
      <c r="P47" s="530" t="s">
        <v>15</v>
      </c>
      <c r="Q47" s="531"/>
      <c r="R47" s="532"/>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533">
        <f>IF($BB$3="４週",SUM(S47:AT47),IF($BB$3="暦月",SUM(S47:AW47),""))</f>
        <v>0</v>
      </c>
      <c r="AY47" s="534"/>
      <c r="AZ47" s="535">
        <f>IF($BB$3="４週",AX47/4,IF($BB$3="暦月",'通所介護（1枚版）'!AX47/('通所介護（1枚版）'!$BB$8/7),""))</f>
        <v>0</v>
      </c>
      <c r="BA47" s="536"/>
      <c r="BB47" s="392"/>
      <c r="BC47" s="393"/>
      <c r="BD47" s="393"/>
      <c r="BE47" s="393"/>
      <c r="BF47" s="394"/>
    </row>
    <row r="48" spans="2:58" ht="20.25" customHeight="1" x14ac:dyDescent="0.4">
      <c r="B48" s="545"/>
      <c r="C48" s="409"/>
      <c r="D48" s="410"/>
      <c r="E48" s="411"/>
      <c r="F48" s="94">
        <f>C46</f>
        <v>0</v>
      </c>
      <c r="G48" s="309"/>
      <c r="H48" s="313"/>
      <c r="I48" s="311"/>
      <c r="J48" s="311"/>
      <c r="K48" s="312"/>
      <c r="L48" s="320"/>
      <c r="M48" s="321"/>
      <c r="N48" s="321"/>
      <c r="O48" s="322"/>
      <c r="P48" s="537" t="s">
        <v>50</v>
      </c>
      <c r="Q48" s="538"/>
      <c r="R48" s="53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540">
        <f>IF($BB$3="４週",SUM(S48:AT48),IF($BB$3="暦月",SUM(S48:AW48),""))</f>
        <v>0</v>
      </c>
      <c r="AY48" s="541"/>
      <c r="AZ48" s="542">
        <f>IF($BB$3="４週",AX48/4,IF($BB$3="暦月",'通所介護（1枚版）'!AX48/('通所介護（1枚版）'!$BB$8/7),""))</f>
        <v>0</v>
      </c>
      <c r="BA48" s="543"/>
      <c r="BB48" s="395"/>
      <c r="BC48" s="396"/>
      <c r="BD48" s="396"/>
      <c r="BE48" s="396"/>
      <c r="BF48" s="397"/>
    </row>
    <row r="49" spans="2:58" ht="20.25" customHeight="1" x14ac:dyDescent="0.4">
      <c r="B49" s="545">
        <f>B46+1</f>
        <v>10</v>
      </c>
      <c r="C49" s="403"/>
      <c r="D49" s="404"/>
      <c r="E49" s="405"/>
      <c r="F49" s="96"/>
      <c r="G49" s="307"/>
      <c r="H49" s="310"/>
      <c r="I49" s="311"/>
      <c r="J49" s="311"/>
      <c r="K49" s="312"/>
      <c r="L49" s="314"/>
      <c r="M49" s="315"/>
      <c r="N49" s="315"/>
      <c r="O49" s="316"/>
      <c r="P49" s="610" t="s">
        <v>49</v>
      </c>
      <c r="Q49" s="611"/>
      <c r="R49" s="612"/>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666"/>
      <c r="AY49" s="667"/>
      <c r="AZ49" s="668"/>
      <c r="BA49" s="669"/>
      <c r="BB49" s="389"/>
      <c r="BC49" s="390"/>
      <c r="BD49" s="390"/>
      <c r="BE49" s="390"/>
      <c r="BF49" s="391"/>
    </row>
    <row r="50" spans="2:58" ht="20.25" customHeight="1" x14ac:dyDescent="0.4">
      <c r="B50" s="545"/>
      <c r="C50" s="406"/>
      <c r="D50" s="407"/>
      <c r="E50" s="408"/>
      <c r="F50" s="94"/>
      <c r="G50" s="308"/>
      <c r="H50" s="313"/>
      <c r="I50" s="311"/>
      <c r="J50" s="311"/>
      <c r="K50" s="312"/>
      <c r="L50" s="317"/>
      <c r="M50" s="318"/>
      <c r="N50" s="318"/>
      <c r="O50" s="319"/>
      <c r="P50" s="530" t="s">
        <v>15</v>
      </c>
      <c r="Q50" s="531"/>
      <c r="R50" s="532"/>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533">
        <f>IF($BB$3="４週",SUM(S50:AT50),IF($BB$3="暦月",SUM(S50:AW50),""))</f>
        <v>0</v>
      </c>
      <c r="AY50" s="534"/>
      <c r="AZ50" s="535">
        <f>IF($BB$3="４週",AX50/4,IF($BB$3="暦月",'通所介護（1枚版）'!AX50/('通所介護（1枚版）'!$BB$8/7),""))</f>
        <v>0</v>
      </c>
      <c r="BA50" s="536"/>
      <c r="BB50" s="392"/>
      <c r="BC50" s="393"/>
      <c r="BD50" s="393"/>
      <c r="BE50" s="393"/>
      <c r="BF50" s="394"/>
    </row>
    <row r="51" spans="2:58" ht="20.25" customHeight="1" x14ac:dyDescent="0.4">
      <c r="B51" s="545"/>
      <c r="C51" s="409"/>
      <c r="D51" s="410"/>
      <c r="E51" s="411"/>
      <c r="F51" s="94">
        <f>C49</f>
        <v>0</v>
      </c>
      <c r="G51" s="309"/>
      <c r="H51" s="313"/>
      <c r="I51" s="311"/>
      <c r="J51" s="311"/>
      <c r="K51" s="312"/>
      <c r="L51" s="320"/>
      <c r="M51" s="321"/>
      <c r="N51" s="321"/>
      <c r="O51" s="322"/>
      <c r="P51" s="537" t="s">
        <v>50</v>
      </c>
      <c r="Q51" s="538"/>
      <c r="R51" s="53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540">
        <f>IF($BB$3="４週",SUM(S51:AT51),IF($BB$3="暦月",SUM(S51:AW51),""))</f>
        <v>0</v>
      </c>
      <c r="AY51" s="541"/>
      <c r="AZ51" s="542">
        <f>IF($BB$3="４週",AX51/4,IF($BB$3="暦月",'通所介護（1枚版）'!AX51/('通所介護（1枚版）'!$BB$8/7),""))</f>
        <v>0</v>
      </c>
      <c r="BA51" s="543"/>
      <c r="BB51" s="395"/>
      <c r="BC51" s="396"/>
      <c r="BD51" s="396"/>
      <c r="BE51" s="396"/>
      <c r="BF51" s="397"/>
    </row>
    <row r="52" spans="2:58" ht="20.25" customHeight="1" x14ac:dyDescent="0.4">
      <c r="B52" s="545">
        <f>B49+1</f>
        <v>11</v>
      </c>
      <c r="C52" s="403"/>
      <c r="D52" s="404"/>
      <c r="E52" s="405"/>
      <c r="F52" s="96"/>
      <c r="G52" s="307"/>
      <c r="H52" s="310"/>
      <c r="I52" s="311"/>
      <c r="J52" s="311"/>
      <c r="K52" s="312"/>
      <c r="L52" s="314"/>
      <c r="M52" s="315"/>
      <c r="N52" s="315"/>
      <c r="O52" s="316"/>
      <c r="P52" s="610" t="s">
        <v>49</v>
      </c>
      <c r="Q52" s="611"/>
      <c r="R52" s="612"/>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666"/>
      <c r="AY52" s="667"/>
      <c r="AZ52" s="668"/>
      <c r="BA52" s="669"/>
      <c r="BB52" s="389"/>
      <c r="BC52" s="390"/>
      <c r="BD52" s="390"/>
      <c r="BE52" s="390"/>
      <c r="BF52" s="391"/>
    </row>
    <row r="53" spans="2:58" ht="20.25" customHeight="1" x14ac:dyDescent="0.4">
      <c r="B53" s="545"/>
      <c r="C53" s="406"/>
      <c r="D53" s="407"/>
      <c r="E53" s="408"/>
      <c r="F53" s="94"/>
      <c r="G53" s="308"/>
      <c r="H53" s="313"/>
      <c r="I53" s="311"/>
      <c r="J53" s="311"/>
      <c r="K53" s="312"/>
      <c r="L53" s="317"/>
      <c r="M53" s="318"/>
      <c r="N53" s="318"/>
      <c r="O53" s="319"/>
      <c r="P53" s="530" t="s">
        <v>15</v>
      </c>
      <c r="Q53" s="531"/>
      <c r="R53" s="532"/>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533">
        <f>IF($BB$3="４週",SUM(S53:AT53),IF($BB$3="暦月",SUM(S53:AW53),""))</f>
        <v>0</v>
      </c>
      <c r="AY53" s="534"/>
      <c r="AZ53" s="535">
        <f>IF($BB$3="４週",AX53/4,IF($BB$3="暦月",'通所介護（1枚版）'!AX53/('通所介護（1枚版）'!$BB$8/7),""))</f>
        <v>0</v>
      </c>
      <c r="BA53" s="536"/>
      <c r="BB53" s="392"/>
      <c r="BC53" s="393"/>
      <c r="BD53" s="393"/>
      <c r="BE53" s="393"/>
      <c r="BF53" s="394"/>
    </row>
    <row r="54" spans="2:58" ht="20.25" customHeight="1" x14ac:dyDescent="0.4">
      <c r="B54" s="545"/>
      <c r="C54" s="409"/>
      <c r="D54" s="410"/>
      <c r="E54" s="411"/>
      <c r="F54" s="94">
        <f>C52</f>
        <v>0</v>
      </c>
      <c r="G54" s="309"/>
      <c r="H54" s="313"/>
      <c r="I54" s="311"/>
      <c r="J54" s="311"/>
      <c r="K54" s="312"/>
      <c r="L54" s="320"/>
      <c r="M54" s="321"/>
      <c r="N54" s="321"/>
      <c r="O54" s="322"/>
      <c r="P54" s="537" t="s">
        <v>50</v>
      </c>
      <c r="Q54" s="538"/>
      <c r="R54" s="53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540">
        <f>IF($BB$3="４週",SUM(S54:AT54),IF($BB$3="暦月",SUM(S54:AW54),""))</f>
        <v>0</v>
      </c>
      <c r="AY54" s="541"/>
      <c r="AZ54" s="542">
        <f>IF($BB$3="４週",AX54/4,IF($BB$3="暦月",'通所介護（1枚版）'!AX54/('通所介護（1枚版）'!$BB$8/7),""))</f>
        <v>0</v>
      </c>
      <c r="BA54" s="543"/>
      <c r="BB54" s="395"/>
      <c r="BC54" s="396"/>
      <c r="BD54" s="396"/>
      <c r="BE54" s="396"/>
      <c r="BF54" s="397"/>
    </row>
    <row r="55" spans="2:58" ht="20.25" customHeight="1" x14ac:dyDescent="0.4">
      <c r="B55" s="545">
        <f>B52+1</f>
        <v>12</v>
      </c>
      <c r="C55" s="403"/>
      <c r="D55" s="404"/>
      <c r="E55" s="405"/>
      <c r="F55" s="96"/>
      <c r="G55" s="307"/>
      <c r="H55" s="310"/>
      <c r="I55" s="311"/>
      <c r="J55" s="311"/>
      <c r="K55" s="312"/>
      <c r="L55" s="314"/>
      <c r="M55" s="315"/>
      <c r="N55" s="315"/>
      <c r="O55" s="316"/>
      <c r="P55" s="610" t="s">
        <v>49</v>
      </c>
      <c r="Q55" s="611"/>
      <c r="R55" s="612"/>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66"/>
      <c r="AY55" s="667"/>
      <c r="AZ55" s="668"/>
      <c r="BA55" s="669"/>
      <c r="BB55" s="356"/>
      <c r="BC55" s="315"/>
      <c r="BD55" s="315"/>
      <c r="BE55" s="315"/>
      <c r="BF55" s="316"/>
    </row>
    <row r="56" spans="2:58" ht="20.25" customHeight="1" x14ac:dyDescent="0.4">
      <c r="B56" s="545"/>
      <c r="C56" s="406"/>
      <c r="D56" s="407"/>
      <c r="E56" s="408"/>
      <c r="F56" s="94"/>
      <c r="G56" s="308"/>
      <c r="H56" s="313"/>
      <c r="I56" s="311"/>
      <c r="J56" s="311"/>
      <c r="K56" s="312"/>
      <c r="L56" s="317"/>
      <c r="M56" s="318"/>
      <c r="N56" s="318"/>
      <c r="O56" s="319"/>
      <c r="P56" s="530" t="s">
        <v>15</v>
      </c>
      <c r="Q56" s="531"/>
      <c r="R56" s="532"/>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533">
        <f>IF($BB$3="４週",SUM(S56:AT56),IF($BB$3="暦月",SUM(S56:AW56),""))</f>
        <v>0</v>
      </c>
      <c r="AY56" s="534"/>
      <c r="AZ56" s="535">
        <f>IF($BB$3="４週",AX56/4,IF($BB$3="暦月",'通所介護（1枚版）'!AX56/('通所介護（1枚版）'!$BB$8/7),""))</f>
        <v>0</v>
      </c>
      <c r="BA56" s="536"/>
      <c r="BB56" s="357"/>
      <c r="BC56" s="318"/>
      <c r="BD56" s="318"/>
      <c r="BE56" s="318"/>
      <c r="BF56" s="319"/>
    </row>
    <row r="57" spans="2:58" ht="20.25" customHeight="1" x14ac:dyDescent="0.4">
      <c r="B57" s="545"/>
      <c r="C57" s="409"/>
      <c r="D57" s="410"/>
      <c r="E57" s="411"/>
      <c r="F57" s="94">
        <f>C55</f>
        <v>0</v>
      </c>
      <c r="G57" s="309"/>
      <c r="H57" s="313"/>
      <c r="I57" s="311"/>
      <c r="J57" s="311"/>
      <c r="K57" s="312"/>
      <c r="L57" s="320"/>
      <c r="M57" s="321"/>
      <c r="N57" s="321"/>
      <c r="O57" s="322"/>
      <c r="P57" s="537" t="s">
        <v>50</v>
      </c>
      <c r="Q57" s="538"/>
      <c r="R57" s="53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540">
        <f>IF($BB$3="４週",SUM(S57:AT57),IF($BB$3="暦月",SUM(S57:AW57),""))</f>
        <v>0</v>
      </c>
      <c r="AY57" s="541"/>
      <c r="AZ57" s="542">
        <f>IF($BB$3="４週",AX57/4,IF($BB$3="暦月",'通所介護（1枚版）'!AX57/('通所介護（1枚版）'!$BB$8/7),""))</f>
        <v>0</v>
      </c>
      <c r="BA57" s="543"/>
      <c r="BB57" s="417"/>
      <c r="BC57" s="321"/>
      <c r="BD57" s="321"/>
      <c r="BE57" s="321"/>
      <c r="BF57" s="322"/>
    </row>
    <row r="58" spans="2:58" ht="20.25" customHeight="1" x14ac:dyDescent="0.4">
      <c r="B58" s="545">
        <f>B55+1</f>
        <v>13</v>
      </c>
      <c r="C58" s="403"/>
      <c r="D58" s="404"/>
      <c r="E58" s="405"/>
      <c r="F58" s="96"/>
      <c r="G58" s="307"/>
      <c r="H58" s="310"/>
      <c r="I58" s="311"/>
      <c r="J58" s="311"/>
      <c r="K58" s="312"/>
      <c r="L58" s="314"/>
      <c r="M58" s="315"/>
      <c r="N58" s="315"/>
      <c r="O58" s="316"/>
      <c r="P58" s="610" t="s">
        <v>49</v>
      </c>
      <c r="Q58" s="611"/>
      <c r="R58" s="612"/>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66"/>
      <c r="AY58" s="667"/>
      <c r="AZ58" s="668"/>
      <c r="BA58" s="669"/>
      <c r="BB58" s="356"/>
      <c r="BC58" s="315"/>
      <c r="BD58" s="315"/>
      <c r="BE58" s="315"/>
      <c r="BF58" s="316"/>
    </row>
    <row r="59" spans="2:58" ht="20.25" customHeight="1" x14ac:dyDescent="0.4">
      <c r="B59" s="545"/>
      <c r="C59" s="406"/>
      <c r="D59" s="407"/>
      <c r="E59" s="408"/>
      <c r="F59" s="94"/>
      <c r="G59" s="308"/>
      <c r="H59" s="313"/>
      <c r="I59" s="311"/>
      <c r="J59" s="311"/>
      <c r="K59" s="312"/>
      <c r="L59" s="317"/>
      <c r="M59" s="318"/>
      <c r="N59" s="318"/>
      <c r="O59" s="319"/>
      <c r="P59" s="530" t="s">
        <v>15</v>
      </c>
      <c r="Q59" s="531"/>
      <c r="R59" s="532"/>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533">
        <f>IF($BB$3="４週",SUM(S59:AT59),IF($BB$3="暦月",SUM(S59:AW59),""))</f>
        <v>0</v>
      </c>
      <c r="AY59" s="534"/>
      <c r="AZ59" s="535">
        <f>IF($BB$3="４週",AX59/4,IF($BB$3="暦月",'通所介護（1枚版）'!AX59/('通所介護（1枚版）'!$BB$8/7),""))</f>
        <v>0</v>
      </c>
      <c r="BA59" s="536"/>
      <c r="BB59" s="357"/>
      <c r="BC59" s="318"/>
      <c r="BD59" s="318"/>
      <c r="BE59" s="318"/>
      <c r="BF59" s="319"/>
    </row>
    <row r="60" spans="2:58" ht="20.25" customHeight="1" thickBot="1" x14ac:dyDescent="0.45">
      <c r="B60" s="670"/>
      <c r="C60" s="409"/>
      <c r="D60" s="410"/>
      <c r="E60" s="411"/>
      <c r="F60" s="97">
        <f>C58</f>
        <v>0</v>
      </c>
      <c r="G60" s="412"/>
      <c r="H60" s="413"/>
      <c r="I60" s="414"/>
      <c r="J60" s="414"/>
      <c r="K60" s="415"/>
      <c r="L60" s="416"/>
      <c r="M60" s="359"/>
      <c r="N60" s="359"/>
      <c r="O60" s="360"/>
      <c r="P60" s="675" t="s">
        <v>50</v>
      </c>
      <c r="Q60" s="676"/>
      <c r="R60" s="677"/>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540">
        <f>IF($BB$3="４週",SUM(S60:AT60),IF($BB$3="暦月",SUM(S60:AW60),""))</f>
        <v>0</v>
      </c>
      <c r="AY60" s="541"/>
      <c r="AZ60" s="542">
        <f>IF($BB$3="４週",AX60/4,IF($BB$3="暦月",'通所介護（1枚版）'!AX60/('通所介護（1枚版）'!$BB$8/7),""))</f>
        <v>0</v>
      </c>
      <c r="BA60" s="543"/>
      <c r="BB60" s="358"/>
      <c r="BC60" s="359"/>
      <c r="BD60" s="359"/>
      <c r="BE60" s="359"/>
      <c r="BF60" s="360"/>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671" t="s">
        <v>179</v>
      </c>
      <c r="H62" s="671"/>
      <c r="I62" s="671"/>
      <c r="J62" s="671"/>
      <c r="K62" s="671"/>
      <c r="L62" s="671"/>
      <c r="M62" s="671"/>
      <c r="N62" s="671"/>
      <c r="O62" s="671"/>
      <c r="P62" s="671"/>
      <c r="Q62" s="671"/>
      <c r="R62" s="672"/>
      <c r="S62" s="269" t="str">
        <f>IF(SUMIF($F$22:$F$60, "生活相談員", S22:S60)=0,"",SUMIF($F$22:$F$60,"生活相談員",S22:S60))</f>
        <v/>
      </c>
      <c r="T62" s="270" t="str">
        <f t="shared" ref="T62:AW62" si="1">IF(SUMIF($F$22:$F$60, "生活相談員", T22:T60)=0,"",SUMIF($F$22:$F$60,"生活相談員",T22:T60))</f>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634" t="str">
        <f>IF(SUMIF($F$22:$F$60, "生活相談員", AX22:AY60)=0,"",SUMIF($F$22:$F$60,"生活相談員",AX22:AY60))</f>
        <v/>
      </c>
      <c r="AY62" s="635"/>
      <c r="AZ62" s="636" t="str">
        <f>IF(AX62="","",IF($BB$3="４週",AX62/4,IF($BB$3="暦月",AX62/('通所介護（1枚版）'!$BB$8/7),"")))</f>
        <v/>
      </c>
      <c r="BA62" s="637"/>
      <c r="BB62" s="638"/>
      <c r="BC62" s="639"/>
      <c r="BD62" s="639"/>
      <c r="BE62" s="639"/>
      <c r="BF62" s="640"/>
    </row>
    <row r="63" spans="2:58" ht="20.25" customHeight="1" x14ac:dyDescent="0.4">
      <c r="B63" s="55"/>
      <c r="C63" s="27"/>
      <c r="D63" s="27"/>
      <c r="E63" s="27"/>
      <c r="F63" s="27"/>
      <c r="G63" s="673" t="s">
        <v>180</v>
      </c>
      <c r="H63" s="673"/>
      <c r="I63" s="673"/>
      <c r="J63" s="673"/>
      <c r="K63" s="673"/>
      <c r="L63" s="673"/>
      <c r="M63" s="673"/>
      <c r="N63" s="673"/>
      <c r="O63" s="673"/>
      <c r="P63" s="673"/>
      <c r="Q63" s="673"/>
      <c r="R63" s="674"/>
      <c r="S63" s="272" t="str">
        <f t="shared" ref="S63:AW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649" t="str">
        <f>IF(SUMIF($F$22:$F$60, "介護職員", AX22:AX60)=0,"",SUMIF($F$22:$F$60, "介護職員", AX22:AX60))</f>
        <v/>
      </c>
      <c r="AY63" s="650"/>
      <c r="AZ63" s="651" t="str">
        <f>IF(AX63="","",IF($BB$3="４週",AX63/4,IF($BB$3="暦月",AX63/('通所介護（1枚版）'!$BB$8/7),"")))</f>
        <v/>
      </c>
      <c r="BA63" s="652"/>
      <c r="BB63" s="641"/>
      <c r="BC63" s="642"/>
      <c r="BD63" s="642"/>
      <c r="BE63" s="642"/>
      <c r="BF63" s="643"/>
    </row>
    <row r="64" spans="2:58" ht="20.25" customHeight="1" x14ac:dyDescent="0.4">
      <c r="B64" s="55"/>
      <c r="C64" s="27"/>
      <c r="D64" s="27"/>
      <c r="E64" s="27"/>
      <c r="F64" s="27"/>
      <c r="G64" s="673" t="s">
        <v>181</v>
      </c>
      <c r="H64" s="673"/>
      <c r="I64" s="673"/>
      <c r="J64" s="673"/>
      <c r="K64" s="673"/>
      <c r="L64" s="673"/>
      <c r="M64" s="673"/>
      <c r="N64" s="673"/>
      <c r="O64" s="673"/>
      <c r="P64" s="673"/>
      <c r="Q64" s="673"/>
      <c r="R64" s="674"/>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653"/>
      <c r="AY64" s="654"/>
      <c r="AZ64" s="654"/>
      <c r="BA64" s="655"/>
      <c r="BB64" s="641"/>
      <c r="BC64" s="642"/>
      <c r="BD64" s="642"/>
      <c r="BE64" s="642"/>
      <c r="BF64" s="643"/>
    </row>
    <row r="65" spans="1:73" ht="20.25" customHeight="1" x14ac:dyDescent="0.4">
      <c r="B65" s="55"/>
      <c r="C65" s="27"/>
      <c r="D65" s="27"/>
      <c r="E65" s="27"/>
      <c r="F65" s="27"/>
      <c r="G65" s="673" t="s">
        <v>183</v>
      </c>
      <c r="H65" s="673"/>
      <c r="I65" s="673"/>
      <c r="J65" s="673"/>
      <c r="K65" s="673"/>
      <c r="L65" s="673"/>
      <c r="M65" s="673"/>
      <c r="N65" s="673"/>
      <c r="O65" s="673"/>
      <c r="P65" s="673"/>
      <c r="Q65" s="673"/>
      <c r="R65" s="674"/>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656"/>
      <c r="AY65" s="657"/>
      <c r="AZ65" s="657"/>
      <c r="BA65" s="658"/>
      <c r="BB65" s="641"/>
      <c r="BC65" s="642"/>
      <c r="BD65" s="642"/>
      <c r="BE65" s="642"/>
      <c r="BF65" s="643"/>
    </row>
    <row r="66" spans="1:73" ht="20.25" customHeight="1" thickBot="1" x14ac:dyDescent="0.45">
      <c r="B66" s="56"/>
      <c r="C66" s="116"/>
      <c r="D66" s="116"/>
      <c r="E66" s="116"/>
      <c r="F66" s="116"/>
      <c r="G66" s="678" t="s">
        <v>184</v>
      </c>
      <c r="H66" s="678"/>
      <c r="I66" s="678"/>
      <c r="J66" s="678"/>
      <c r="K66" s="678"/>
      <c r="L66" s="678"/>
      <c r="M66" s="678"/>
      <c r="N66" s="678"/>
      <c r="O66" s="678"/>
      <c r="P66" s="678"/>
      <c r="Q66" s="678"/>
      <c r="R66" s="679"/>
      <c r="S66" s="275" t="str">
        <f>IF(S65&lt;&gt;"",IF(S64&gt;15,((S64-15)/5+1)*S65,S65),"")</f>
        <v/>
      </c>
      <c r="T66" s="276" t="str">
        <f t="shared" ref="T66:AW66" si="3">IF(T65&lt;&gt;"",IF(T64&gt;15,((T64-15)/5+1)*T65,T65),"")</f>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656"/>
      <c r="AY66" s="657"/>
      <c r="AZ66" s="657"/>
      <c r="BA66" s="658"/>
      <c r="BB66" s="641"/>
      <c r="BC66" s="642"/>
      <c r="BD66" s="642"/>
      <c r="BE66" s="642"/>
      <c r="BF66" s="643"/>
    </row>
    <row r="67" spans="1:73" ht="18.75" customHeight="1" x14ac:dyDescent="0.4">
      <c r="B67" s="564" t="s">
        <v>185</v>
      </c>
      <c r="C67" s="565"/>
      <c r="D67" s="565"/>
      <c r="E67" s="565"/>
      <c r="F67" s="565"/>
      <c r="G67" s="565"/>
      <c r="H67" s="565"/>
      <c r="I67" s="565"/>
      <c r="J67" s="565"/>
      <c r="K67" s="566"/>
      <c r="L67" s="628" t="s">
        <v>60</v>
      </c>
      <c r="M67" s="628"/>
      <c r="N67" s="628"/>
      <c r="O67" s="628"/>
      <c r="P67" s="628"/>
      <c r="Q67" s="628"/>
      <c r="R67" s="629"/>
      <c r="S67" s="254" t="str">
        <f>IF($L67="","",IF(COUNTIFS($F$22:$F$60,$L67,S$22:S$60,"&gt;0")=0,"",COUNTIFS($F$22:$F$60,$L67,S$22:S$60,"&gt;0")))</f>
        <v/>
      </c>
      <c r="T67" s="255" t="str">
        <f t="shared" ref="T67:AW71" si="4">IF($L67="","",IF(COUNTIFS($F$22:$F$60,$L67,T$22:T$60,"&gt;0")=0,"",COUNTIFS($F$22:$F$60,$L67,T$22:T$60,"&gt;0")))</f>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si="4"/>
        <v/>
      </c>
      <c r="AD67" s="255" t="str">
        <f t="shared" si="4"/>
        <v/>
      </c>
      <c r="AE67" s="255" t="str">
        <f t="shared" si="4"/>
        <v/>
      </c>
      <c r="AF67" s="256" t="str">
        <f t="shared" si="4"/>
        <v/>
      </c>
      <c r="AG67" s="255" t="str">
        <f t="shared" si="4"/>
        <v/>
      </c>
      <c r="AH67" s="255" t="str">
        <f t="shared" si="4"/>
        <v/>
      </c>
      <c r="AI67" s="255" t="str">
        <f t="shared" si="4"/>
        <v/>
      </c>
      <c r="AJ67" s="255" t="str">
        <f t="shared" si="4"/>
        <v/>
      </c>
      <c r="AK67" s="255" t="str">
        <f t="shared" si="4"/>
        <v/>
      </c>
      <c r="AL67" s="255" t="str">
        <f t="shared" si="4"/>
        <v/>
      </c>
      <c r="AM67" s="256" t="str">
        <f t="shared" si="4"/>
        <v/>
      </c>
      <c r="AN67" s="255" t="str">
        <f t="shared" si="4"/>
        <v/>
      </c>
      <c r="AO67" s="255" t="str">
        <f t="shared" si="4"/>
        <v/>
      </c>
      <c r="AP67" s="255" t="str">
        <f t="shared" si="4"/>
        <v/>
      </c>
      <c r="AQ67" s="255" t="str">
        <f t="shared" si="4"/>
        <v/>
      </c>
      <c r="AR67" s="255" t="str">
        <f t="shared" si="4"/>
        <v/>
      </c>
      <c r="AS67" s="255" t="str">
        <f t="shared" si="4"/>
        <v/>
      </c>
      <c r="AT67" s="256" t="str">
        <f t="shared" si="4"/>
        <v/>
      </c>
      <c r="AU67" s="255" t="str">
        <f t="shared" si="4"/>
        <v/>
      </c>
      <c r="AV67" s="255" t="str">
        <f t="shared" si="4"/>
        <v/>
      </c>
      <c r="AW67" s="256" t="str">
        <f t="shared" si="4"/>
        <v/>
      </c>
      <c r="AX67" s="656"/>
      <c r="AY67" s="657"/>
      <c r="AZ67" s="657"/>
      <c r="BA67" s="658"/>
      <c r="BB67" s="641"/>
      <c r="BC67" s="642"/>
      <c r="BD67" s="642"/>
      <c r="BE67" s="642"/>
      <c r="BF67" s="643"/>
    </row>
    <row r="68" spans="1:73" ht="18.75" customHeight="1" x14ac:dyDescent="0.4">
      <c r="B68" s="564"/>
      <c r="C68" s="565"/>
      <c r="D68" s="565"/>
      <c r="E68" s="565"/>
      <c r="F68" s="565"/>
      <c r="G68" s="565"/>
      <c r="H68" s="565"/>
      <c r="I68" s="565"/>
      <c r="J68" s="565"/>
      <c r="K68" s="566"/>
      <c r="L68" s="630" t="s">
        <v>5</v>
      </c>
      <c r="M68" s="630"/>
      <c r="N68" s="630"/>
      <c r="O68" s="630"/>
      <c r="P68" s="630"/>
      <c r="Q68" s="630"/>
      <c r="R68" s="631"/>
      <c r="S68" s="245" t="str">
        <f t="shared" ref="S68:AH71" si="5">IF($L68="","",IF(COUNTIFS($F$22:$F$60,$L68,S$22:S$60,"&gt;0")=0,"",COUNTIFS($F$22:$F$60,$L68,S$22:S$60,"&gt;0")))</f>
        <v/>
      </c>
      <c r="T68" s="246" t="str">
        <f>IF($L68="","",IF(COUNTIFS($F$22:$F$60,$L68,T$22:T$60,"&gt;0")=0,"",COUNTIFS($F$22:$F$60,$L68,T$22:T$60,"&gt;0")))</f>
        <v/>
      </c>
      <c r="U68" s="246" t="str">
        <f t="shared" si="5"/>
        <v/>
      </c>
      <c r="V68" s="246" t="str">
        <f t="shared" si="5"/>
        <v/>
      </c>
      <c r="W68" s="246" t="str">
        <f t="shared" si="5"/>
        <v/>
      </c>
      <c r="X68" s="246" t="str">
        <f t="shared" si="5"/>
        <v/>
      </c>
      <c r="Y68" s="247" t="str">
        <f t="shared" si="5"/>
        <v/>
      </c>
      <c r="Z68" s="258" t="str">
        <f t="shared" si="5"/>
        <v/>
      </c>
      <c r="AA68" s="246" t="str">
        <f t="shared" si="5"/>
        <v/>
      </c>
      <c r="AB68" s="246" t="str">
        <f t="shared" si="5"/>
        <v/>
      </c>
      <c r="AC68" s="246" t="str">
        <f t="shared" si="5"/>
        <v/>
      </c>
      <c r="AD68" s="246" t="str">
        <f t="shared" si="5"/>
        <v/>
      </c>
      <c r="AE68" s="246" t="str">
        <f t="shared" si="5"/>
        <v/>
      </c>
      <c r="AF68" s="247" t="str">
        <f t="shared" si="5"/>
        <v/>
      </c>
      <c r="AG68" s="246" t="str">
        <f t="shared" si="5"/>
        <v/>
      </c>
      <c r="AH68" s="246" t="str">
        <f t="shared" si="5"/>
        <v/>
      </c>
      <c r="AI68" s="246" t="str">
        <f t="shared" si="4"/>
        <v/>
      </c>
      <c r="AJ68" s="246" t="str">
        <f t="shared" si="4"/>
        <v/>
      </c>
      <c r="AK68" s="246" t="str">
        <f t="shared" si="4"/>
        <v/>
      </c>
      <c r="AL68" s="246" t="str">
        <f t="shared" si="4"/>
        <v/>
      </c>
      <c r="AM68" s="247" t="str">
        <f t="shared" si="4"/>
        <v/>
      </c>
      <c r="AN68" s="246" t="str">
        <f t="shared" si="4"/>
        <v/>
      </c>
      <c r="AO68" s="246" t="str">
        <f t="shared" si="4"/>
        <v/>
      </c>
      <c r="AP68" s="246" t="str">
        <f t="shared" si="4"/>
        <v/>
      </c>
      <c r="AQ68" s="246" t="str">
        <f t="shared" si="4"/>
        <v/>
      </c>
      <c r="AR68" s="246" t="str">
        <f t="shared" si="4"/>
        <v/>
      </c>
      <c r="AS68" s="246" t="str">
        <f t="shared" si="4"/>
        <v/>
      </c>
      <c r="AT68" s="247" t="str">
        <f t="shared" si="4"/>
        <v/>
      </c>
      <c r="AU68" s="246" t="str">
        <f t="shared" si="4"/>
        <v/>
      </c>
      <c r="AV68" s="246" t="str">
        <f t="shared" si="4"/>
        <v/>
      </c>
      <c r="AW68" s="247" t="str">
        <f t="shared" si="4"/>
        <v/>
      </c>
      <c r="AX68" s="656"/>
      <c r="AY68" s="657"/>
      <c r="AZ68" s="657"/>
      <c r="BA68" s="658"/>
      <c r="BB68" s="641"/>
      <c r="BC68" s="642"/>
      <c r="BD68" s="642"/>
      <c r="BE68" s="642"/>
      <c r="BF68" s="643"/>
    </row>
    <row r="69" spans="1:73" ht="18.75" customHeight="1" x14ac:dyDescent="0.4">
      <c r="B69" s="564"/>
      <c r="C69" s="565"/>
      <c r="D69" s="565"/>
      <c r="E69" s="565"/>
      <c r="F69" s="565"/>
      <c r="G69" s="565"/>
      <c r="H69" s="565"/>
      <c r="I69" s="565"/>
      <c r="J69" s="565"/>
      <c r="K69" s="566"/>
      <c r="L69" s="630" t="s">
        <v>61</v>
      </c>
      <c r="M69" s="630"/>
      <c r="N69" s="630"/>
      <c r="O69" s="630"/>
      <c r="P69" s="630"/>
      <c r="Q69" s="630"/>
      <c r="R69" s="631"/>
      <c r="S69" s="245" t="str">
        <f t="shared" si="5"/>
        <v/>
      </c>
      <c r="T69" s="246" t="str">
        <f t="shared" si="4"/>
        <v/>
      </c>
      <c r="U69" s="246" t="str">
        <f t="shared" si="4"/>
        <v/>
      </c>
      <c r="V69" s="246" t="str">
        <f t="shared" si="4"/>
        <v/>
      </c>
      <c r="W69" s="246" t="str">
        <f t="shared" si="4"/>
        <v/>
      </c>
      <c r="X69" s="246" t="str">
        <f>IF($L69="","",IF(COUNTIFS($F$22:$F$60,$L69,X$22:X$60,"&gt;0")=0,"",COUNTIFS($F$22:$F$60,$L69,X$22:X$60,"&gt;0")))</f>
        <v/>
      </c>
      <c r="Y69" s="247" t="str">
        <f t="shared" si="4"/>
        <v/>
      </c>
      <c r="Z69" s="258" t="str">
        <f t="shared" si="4"/>
        <v/>
      </c>
      <c r="AA69" s="246" t="str">
        <f t="shared" si="4"/>
        <v/>
      </c>
      <c r="AB69" s="246" t="str">
        <f t="shared" si="4"/>
        <v/>
      </c>
      <c r="AC69" s="246" t="str">
        <f t="shared" si="4"/>
        <v/>
      </c>
      <c r="AD69" s="246" t="str">
        <f t="shared" si="4"/>
        <v/>
      </c>
      <c r="AE69" s="246" t="str">
        <f t="shared" si="4"/>
        <v/>
      </c>
      <c r="AF69" s="247" t="str">
        <f t="shared" si="4"/>
        <v/>
      </c>
      <c r="AG69" s="246" t="str">
        <f t="shared" si="4"/>
        <v/>
      </c>
      <c r="AH69" s="246" t="str">
        <f t="shared" si="4"/>
        <v/>
      </c>
      <c r="AI69" s="246" t="str">
        <f t="shared" si="4"/>
        <v/>
      </c>
      <c r="AJ69" s="246" t="str">
        <f t="shared" si="4"/>
        <v/>
      </c>
      <c r="AK69" s="246" t="str">
        <f t="shared" si="4"/>
        <v/>
      </c>
      <c r="AL69" s="246" t="str">
        <f t="shared" si="4"/>
        <v/>
      </c>
      <c r="AM69" s="247" t="str">
        <f t="shared" si="4"/>
        <v/>
      </c>
      <c r="AN69" s="246" t="str">
        <f t="shared" si="4"/>
        <v/>
      </c>
      <c r="AO69" s="246" t="str">
        <f t="shared" si="4"/>
        <v/>
      </c>
      <c r="AP69" s="246" t="str">
        <f t="shared" si="4"/>
        <v/>
      </c>
      <c r="AQ69" s="246" t="str">
        <f t="shared" si="4"/>
        <v/>
      </c>
      <c r="AR69" s="246" t="str">
        <f t="shared" si="4"/>
        <v/>
      </c>
      <c r="AS69" s="246" t="str">
        <f t="shared" si="4"/>
        <v/>
      </c>
      <c r="AT69" s="247" t="str">
        <f t="shared" si="4"/>
        <v/>
      </c>
      <c r="AU69" s="246" t="str">
        <f t="shared" si="4"/>
        <v/>
      </c>
      <c r="AV69" s="246" t="str">
        <f t="shared" si="4"/>
        <v/>
      </c>
      <c r="AW69" s="247" t="str">
        <f t="shared" si="4"/>
        <v/>
      </c>
      <c r="AX69" s="656"/>
      <c r="AY69" s="657"/>
      <c r="AZ69" s="657"/>
      <c r="BA69" s="658"/>
      <c r="BB69" s="641"/>
      <c r="BC69" s="642"/>
      <c r="BD69" s="642"/>
      <c r="BE69" s="642"/>
      <c r="BF69" s="643"/>
    </row>
    <row r="70" spans="1:73" ht="18.75" customHeight="1" x14ac:dyDescent="0.4">
      <c r="B70" s="564"/>
      <c r="C70" s="565"/>
      <c r="D70" s="565"/>
      <c r="E70" s="565"/>
      <c r="F70" s="565"/>
      <c r="G70" s="565"/>
      <c r="H70" s="565"/>
      <c r="I70" s="565"/>
      <c r="J70" s="565"/>
      <c r="K70" s="566"/>
      <c r="L70" s="630" t="s">
        <v>62</v>
      </c>
      <c r="M70" s="630"/>
      <c r="N70" s="630"/>
      <c r="O70" s="630"/>
      <c r="P70" s="630"/>
      <c r="Q70" s="630"/>
      <c r="R70" s="631"/>
      <c r="S70" s="245" t="str">
        <f t="shared" si="5"/>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4"/>
        <v/>
      </c>
      <c r="AD70" s="246" t="str">
        <f t="shared" si="4"/>
        <v/>
      </c>
      <c r="AE70" s="246" t="str">
        <f t="shared" si="4"/>
        <v/>
      </c>
      <c r="AF70" s="247" t="str">
        <f t="shared" si="4"/>
        <v/>
      </c>
      <c r="AG70" s="246" t="str">
        <f t="shared" si="4"/>
        <v/>
      </c>
      <c r="AH70" s="246" t="str">
        <f t="shared" si="4"/>
        <v/>
      </c>
      <c r="AI70" s="246" t="str">
        <f t="shared" si="4"/>
        <v/>
      </c>
      <c r="AJ70" s="246" t="str">
        <f t="shared" si="4"/>
        <v/>
      </c>
      <c r="AK70" s="246" t="str">
        <f t="shared" si="4"/>
        <v/>
      </c>
      <c r="AL70" s="246" t="str">
        <f t="shared" si="4"/>
        <v/>
      </c>
      <c r="AM70" s="247" t="str">
        <f t="shared" si="4"/>
        <v/>
      </c>
      <c r="AN70" s="246" t="str">
        <f t="shared" si="4"/>
        <v/>
      </c>
      <c r="AO70" s="246" t="str">
        <f t="shared" si="4"/>
        <v/>
      </c>
      <c r="AP70" s="246" t="str">
        <f t="shared" si="4"/>
        <v/>
      </c>
      <c r="AQ70" s="246" t="str">
        <f t="shared" si="4"/>
        <v/>
      </c>
      <c r="AR70" s="246" t="str">
        <f t="shared" si="4"/>
        <v/>
      </c>
      <c r="AS70" s="246" t="str">
        <f t="shared" si="4"/>
        <v/>
      </c>
      <c r="AT70" s="247" t="str">
        <f t="shared" si="4"/>
        <v/>
      </c>
      <c r="AU70" s="246" t="str">
        <f t="shared" si="4"/>
        <v/>
      </c>
      <c r="AV70" s="246" t="str">
        <f t="shared" si="4"/>
        <v/>
      </c>
      <c r="AW70" s="247" t="str">
        <f t="shared" si="4"/>
        <v/>
      </c>
      <c r="AX70" s="656"/>
      <c r="AY70" s="657"/>
      <c r="AZ70" s="657"/>
      <c r="BA70" s="658"/>
      <c r="BB70" s="641"/>
      <c r="BC70" s="642"/>
      <c r="BD70" s="642"/>
      <c r="BE70" s="642"/>
      <c r="BF70" s="643"/>
    </row>
    <row r="71" spans="1:73" ht="18.75" customHeight="1" thickBot="1" x14ac:dyDescent="0.45">
      <c r="B71" s="567"/>
      <c r="C71" s="568"/>
      <c r="D71" s="568"/>
      <c r="E71" s="568"/>
      <c r="F71" s="568"/>
      <c r="G71" s="568"/>
      <c r="H71" s="568"/>
      <c r="I71" s="568"/>
      <c r="J71" s="568"/>
      <c r="K71" s="569"/>
      <c r="L71" s="387"/>
      <c r="M71" s="387"/>
      <c r="N71" s="387"/>
      <c r="O71" s="387"/>
      <c r="P71" s="387"/>
      <c r="Q71" s="387"/>
      <c r="R71" s="388"/>
      <c r="S71" s="259" t="str">
        <f t="shared" si="5"/>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4"/>
        <v/>
      </c>
      <c r="AD71" s="260" t="str">
        <f t="shared" si="4"/>
        <v/>
      </c>
      <c r="AE71" s="260" t="str">
        <f t="shared" si="4"/>
        <v/>
      </c>
      <c r="AF71" s="261" t="str">
        <f t="shared" si="4"/>
        <v/>
      </c>
      <c r="AG71" s="260" t="str">
        <f t="shared" si="4"/>
        <v/>
      </c>
      <c r="AH71" s="260" t="str">
        <f t="shared" si="4"/>
        <v/>
      </c>
      <c r="AI71" s="260" t="str">
        <f t="shared" si="4"/>
        <v/>
      </c>
      <c r="AJ71" s="260" t="str">
        <f t="shared" si="4"/>
        <v/>
      </c>
      <c r="AK71" s="260" t="str">
        <f t="shared" si="4"/>
        <v/>
      </c>
      <c r="AL71" s="260" t="str">
        <f t="shared" si="4"/>
        <v/>
      </c>
      <c r="AM71" s="261" t="str">
        <f t="shared" si="4"/>
        <v/>
      </c>
      <c r="AN71" s="260" t="str">
        <f t="shared" si="4"/>
        <v/>
      </c>
      <c r="AO71" s="260" t="str">
        <f t="shared" si="4"/>
        <v/>
      </c>
      <c r="AP71" s="260" t="str">
        <f t="shared" si="4"/>
        <v/>
      </c>
      <c r="AQ71" s="260" t="str">
        <f t="shared" si="4"/>
        <v/>
      </c>
      <c r="AR71" s="260" t="str">
        <f t="shared" si="4"/>
        <v/>
      </c>
      <c r="AS71" s="260" t="str">
        <f t="shared" si="4"/>
        <v/>
      </c>
      <c r="AT71" s="261" t="str">
        <f t="shared" si="4"/>
        <v/>
      </c>
      <c r="AU71" s="260" t="str">
        <f t="shared" si="4"/>
        <v/>
      </c>
      <c r="AV71" s="260" t="str">
        <f t="shared" si="4"/>
        <v/>
      </c>
      <c r="AW71" s="261" t="str">
        <f t="shared" si="4"/>
        <v/>
      </c>
      <c r="AX71" s="659"/>
      <c r="AY71" s="660"/>
      <c r="AZ71" s="660"/>
      <c r="BA71" s="661"/>
      <c r="BB71" s="644"/>
      <c r="BC71" s="645"/>
      <c r="BD71" s="645"/>
      <c r="BE71" s="645"/>
      <c r="BF71" s="646"/>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73" priority="783">
      <formula>INDIRECT(ADDRESS(ROW(),COLUMN()))=TRUNC(INDIRECT(ADDRESS(ROW(),COLUMN())))</formula>
    </cfRule>
  </conditionalFormatting>
  <conditionalFormatting sqref="S23">
    <cfRule type="expression" dxfId="272" priority="782">
      <formula>INDIRECT(ADDRESS(ROW(),COLUMN()))=TRUNC(INDIRECT(ADDRESS(ROW(),COLUMN())))</formula>
    </cfRule>
  </conditionalFormatting>
  <conditionalFormatting sqref="T24:Y24">
    <cfRule type="expression" dxfId="271" priority="781">
      <formula>INDIRECT(ADDRESS(ROW(),COLUMN()))=TRUNC(INDIRECT(ADDRESS(ROW(),COLUMN())))</formula>
    </cfRule>
  </conditionalFormatting>
  <conditionalFormatting sqref="T23:Y23">
    <cfRule type="expression" dxfId="270" priority="780">
      <formula>INDIRECT(ADDRESS(ROW(),COLUMN()))=TRUNC(INDIRECT(ADDRESS(ROW(),COLUMN())))</formula>
    </cfRule>
  </conditionalFormatting>
  <conditionalFormatting sqref="AX23:BA24">
    <cfRule type="expression" dxfId="269" priority="763">
      <formula>INDIRECT(ADDRESS(ROW(),COLUMN()))=TRUNC(INDIRECT(ADDRESS(ROW(),COLUMN())))</formula>
    </cfRule>
  </conditionalFormatting>
  <conditionalFormatting sqref="BC14:BD14">
    <cfRule type="expression" dxfId="268" priority="509">
      <formula>INDIRECT(ADDRESS(ROW(),COLUMN()))=TRUNC(INDIRECT(ADDRESS(ROW(),COLUMN())))</formula>
    </cfRule>
  </conditionalFormatting>
  <conditionalFormatting sqref="Z24">
    <cfRule type="expression" dxfId="267" priority="508">
      <formula>INDIRECT(ADDRESS(ROW(),COLUMN()))=TRUNC(INDIRECT(ADDRESS(ROW(),COLUMN())))</formula>
    </cfRule>
  </conditionalFormatting>
  <conditionalFormatting sqref="Z23">
    <cfRule type="expression" dxfId="266" priority="507">
      <formula>INDIRECT(ADDRESS(ROW(),COLUMN()))=TRUNC(INDIRECT(ADDRESS(ROW(),COLUMN())))</formula>
    </cfRule>
  </conditionalFormatting>
  <conditionalFormatting sqref="AA24:AF24">
    <cfRule type="expression" dxfId="265" priority="506">
      <formula>INDIRECT(ADDRESS(ROW(),COLUMN()))=TRUNC(INDIRECT(ADDRESS(ROW(),COLUMN())))</formula>
    </cfRule>
  </conditionalFormatting>
  <conditionalFormatting sqref="AA23:AF23">
    <cfRule type="expression" dxfId="264" priority="505">
      <formula>INDIRECT(ADDRESS(ROW(),COLUMN()))=TRUNC(INDIRECT(ADDRESS(ROW(),COLUMN())))</formula>
    </cfRule>
  </conditionalFormatting>
  <conditionalFormatting sqref="AG24">
    <cfRule type="expression" dxfId="263" priority="504">
      <formula>INDIRECT(ADDRESS(ROW(),COLUMN()))=TRUNC(INDIRECT(ADDRESS(ROW(),COLUMN())))</formula>
    </cfRule>
  </conditionalFormatting>
  <conditionalFormatting sqref="AG23">
    <cfRule type="expression" dxfId="262" priority="503">
      <formula>INDIRECT(ADDRESS(ROW(),COLUMN()))=TRUNC(INDIRECT(ADDRESS(ROW(),COLUMN())))</formula>
    </cfRule>
  </conditionalFormatting>
  <conditionalFormatting sqref="AH24:AM24">
    <cfRule type="expression" dxfId="261" priority="502">
      <formula>INDIRECT(ADDRESS(ROW(),COLUMN()))=TRUNC(INDIRECT(ADDRESS(ROW(),COLUMN())))</formula>
    </cfRule>
  </conditionalFormatting>
  <conditionalFormatting sqref="AH23:AM23">
    <cfRule type="expression" dxfId="260" priority="501">
      <formula>INDIRECT(ADDRESS(ROW(),COLUMN()))=TRUNC(INDIRECT(ADDRESS(ROW(),COLUMN())))</formula>
    </cfRule>
  </conditionalFormatting>
  <conditionalFormatting sqref="AN24">
    <cfRule type="expression" dxfId="259" priority="500">
      <formula>INDIRECT(ADDRESS(ROW(),COLUMN()))=TRUNC(INDIRECT(ADDRESS(ROW(),COLUMN())))</formula>
    </cfRule>
  </conditionalFormatting>
  <conditionalFormatting sqref="AN23">
    <cfRule type="expression" dxfId="258" priority="499">
      <formula>INDIRECT(ADDRESS(ROW(),COLUMN()))=TRUNC(INDIRECT(ADDRESS(ROW(),COLUMN())))</formula>
    </cfRule>
  </conditionalFormatting>
  <conditionalFormatting sqref="AO24:AT24">
    <cfRule type="expression" dxfId="257" priority="498">
      <formula>INDIRECT(ADDRESS(ROW(),COLUMN()))=TRUNC(INDIRECT(ADDRESS(ROW(),COLUMN())))</formula>
    </cfRule>
  </conditionalFormatting>
  <conditionalFormatting sqref="AO23:AT23">
    <cfRule type="expression" dxfId="256" priority="497">
      <formula>INDIRECT(ADDRESS(ROW(),COLUMN()))=TRUNC(INDIRECT(ADDRESS(ROW(),COLUMN())))</formula>
    </cfRule>
  </conditionalFormatting>
  <conditionalFormatting sqref="AU24">
    <cfRule type="expression" dxfId="255" priority="496">
      <formula>INDIRECT(ADDRESS(ROW(),COLUMN()))=TRUNC(INDIRECT(ADDRESS(ROW(),COLUMN())))</formula>
    </cfRule>
  </conditionalFormatting>
  <conditionalFormatting sqref="AU23">
    <cfRule type="expression" dxfId="254" priority="495">
      <formula>INDIRECT(ADDRESS(ROW(),COLUMN()))=TRUNC(INDIRECT(ADDRESS(ROW(),COLUMN())))</formula>
    </cfRule>
  </conditionalFormatting>
  <conditionalFormatting sqref="AV24:AW24">
    <cfRule type="expression" dxfId="253" priority="494">
      <formula>INDIRECT(ADDRESS(ROW(),COLUMN()))=TRUNC(INDIRECT(ADDRESS(ROW(),COLUMN())))</formula>
    </cfRule>
  </conditionalFormatting>
  <conditionalFormatting sqref="AV23:AW23">
    <cfRule type="expression" dxfId="252" priority="49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qref="C22:E60" xr:uid="{00000000-0002-0000-0300-000003000000}">
      <formula1>職種</formula1>
    </dataValidation>
    <dataValidation type="list" allowBlank="1" showInputMessage="1" showErrorMessage="1" sqref="BB4:BE4" xr:uid="{00000000-0002-0000-0300-000004000000}">
      <formula1>"予定,実績,予定・実績"</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S17" numberStoredAsText="1"/>
  </ignoredErrors>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75" zoomScaleNormal="75" workbookViewId="0">
      <selection activeCell="E1" sqref="E1"/>
    </sheetView>
  </sheetViews>
  <sheetFormatPr defaultColWidth="9"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150</v>
      </c>
      <c r="E3" s="84" t="s">
        <v>154</v>
      </c>
      <c r="I3" s="85"/>
    </row>
    <row r="4" spans="2:23" x14ac:dyDescent="0.4">
      <c r="B4" s="83"/>
      <c r="E4" s="520" t="s">
        <v>52</v>
      </c>
      <c r="F4" s="520"/>
      <c r="G4" s="520"/>
      <c r="H4" s="520"/>
      <c r="I4" s="520"/>
      <c r="J4" s="520"/>
      <c r="K4" s="520"/>
      <c r="M4" s="520" t="s">
        <v>51</v>
      </c>
      <c r="N4" s="520"/>
      <c r="O4" s="520"/>
      <c r="Q4" s="520" t="s">
        <v>82</v>
      </c>
      <c r="R4" s="520"/>
      <c r="S4" s="520"/>
      <c r="T4" s="520"/>
      <c r="U4" s="520"/>
      <c r="W4" s="520" t="s">
        <v>153</v>
      </c>
    </row>
    <row r="5" spans="2:23" x14ac:dyDescent="0.4">
      <c r="B5" s="81" t="s">
        <v>98</v>
      </c>
      <c r="C5" s="81" t="s">
        <v>7</v>
      </c>
      <c r="E5" s="81" t="s">
        <v>149</v>
      </c>
      <c r="F5" s="81"/>
      <c r="G5" s="81" t="s">
        <v>148</v>
      </c>
      <c r="I5" s="81" t="s">
        <v>71</v>
      </c>
      <c r="K5" s="81" t="s">
        <v>52</v>
      </c>
      <c r="M5" s="81" t="s">
        <v>151</v>
      </c>
      <c r="O5" s="81" t="s">
        <v>152</v>
      </c>
      <c r="Q5" s="81" t="s">
        <v>151</v>
      </c>
      <c r="S5" s="81" t="s">
        <v>152</v>
      </c>
      <c r="U5" s="81" t="s">
        <v>52</v>
      </c>
      <c r="W5" s="520"/>
    </row>
    <row r="6" spans="2:23" x14ac:dyDescent="0.4">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x14ac:dyDescent="0.4">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x14ac:dyDescent="0.4">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x14ac:dyDescent="0.4">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x14ac:dyDescent="0.4">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x14ac:dyDescent="0.4">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x14ac:dyDescent="0.4">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x14ac:dyDescent="0.4">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x14ac:dyDescent="0.4">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x14ac:dyDescent="0.4">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x14ac:dyDescent="0.4">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x14ac:dyDescent="0.4">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x14ac:dyDescent="0.4">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x14ac:dyDescent="0.4">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x14ac:dyDescent="0.4">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x14ac:dyDescent="0.4">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x14ac:dyDescent="0.4">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x14ac:dyDescent="0.4">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x14ac:dyDescent="0.4">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x14ac:dyDescent="0.4">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x14ac:dyDescent="0.4">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x14ac:dyDescent="0.4">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x14ac:dyDescent="0.4">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x14ac:dyDescent="0.4">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x14ac:dyDescent="0.4">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x14ac:dyDescent="0.4">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x14ac:dyDescent="0.4">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157</v>
      </c>
    </row>
    <row r="33" spans="2:23" x14ac:dyDescent="0.4">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x14ac:dyDescent="0.4">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x14ac:dyDescent="0.4">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x14ac:dyDescent="0.4">
      <c r="C36" s="90"/>
    </row>
    <row r="37" spans="2:23" x14ac:dyDescent="0.4">
      <c r="C37" s="91" t="s">
        <v>160</v>
      </c>
    </row>
    <row r="38" spans="2:23" x14ac:dyDescent="0.4">
      <c r="C38" s="91" t="s">
        <v>161</v>
      </c>
    </row>
    <row r="39" spans="2:23" x14ac:dyDescent="0.4">
      <c r="C39" s="91" t="s">
        <v>162</v>
      </c>
    </row>
    <row r="40" spans="2:23" x14ac:dyDescent="0.4">
      <c r="C40" s="91" t="s">
        <v>163</v>
      </c>
    </row>
    <row r="41" spans="2:23" x14ac:dyDescent="0.4">
      <c r="C41" s="83" t="s">
        <v>164</v>
      </c>
    </row>
    <row r="42" spans="2:23" x14ac:dyDescent="0.4">
      <c r="C42" s="83" t="s">
        <v>203</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4"/>
  <sheetViews>
    <sheetView workbookViewId="0">
      <selection activeCell="D1" sqref="D1"/>
    </sheetView>
  </sheetViews>
  <sheetFormatPr defaultColWidth="9" defaultRowHeight="18.75" x14ac:dyDescent="0.4"/>
  <cols>
    <col min="1" max="1" width="1.875" style="29" customWidth="1"/>
    <col min="2" max="3" width="9" style="29"/>
    <col min="4" max="4" width="45.625" style="29" customWidth="1"/>
    <col min="5" max="16384" width="9" style="29"/>
  </cols>
  <sheetData>
    <row r="1" spans="2:11" x14ac:dyDescent="0.4">
      <c r="B1" s="29" t="s">
        <v>109</v>
      </c>
      <c r="D1" s="57"/>
      <c r="E1" s="57"/>
      <c r="F1" s="57"/>
    </row>
    <row r="2" spans="2:11" s="40" customFormat="1" ht="20.25" customHeight="1" x14ac:dyDescent="0.4">
      <c r="B2" s="59" t="s">
        <v>110</v>
      </c>
      <c r="C2" s="59"/>
      <c r="D2" s="57"/>
      <c r="E2" s="57"/>
      <c r="F2" s="57"/>
    </row>
    <row r="3" spans="2:11" s="40" customFormat="1" ht="20.25" customHeight="1" x14ac:dyDescent="0.4">
      <c r="B3" s="59"/>
      <c r="C3" s="59"/>
      <c r="D3" s="57"/>
      <c r="E3" s="57"/>
      <c r="F3" s="57"/>
    </row>
    <row r="4" spans="2:11" s="63" customFormat="1" ht="20.25" customHeight="1" x14ac:dyDescent="0.4">
      <c r="B4" s="74"/>
      <c r="C4" s="57" t="s">
        <v>143</v>
      </c>
      <c r="D4" s="57"/>
      <c r="F4" s="680" t="s">
        <v>144</v>
      </c>
      <c r="G4" s="680"/>
      <c r="H4" s="680"/>
      <c r="I4" s="680"/>
      <c r="J4" s="680"/>
      <c r="K4" s="680"/>
    </row>
    <row r="5" spans="2:11" s="63" customFormat="1" ht="20.25" customHeight="1" x14ac:dyDescent="0.4">
      <c r="B5" s="75"/>
      <c r="C5" s="57" t="s">
        <v>145</v>
      </c>
      <c r="D5" s="57"/>
      <c r="F5" s="680"/>
      <c r="G5" s="680"/>
      <c r="H5" s="680"/>
      <c r="I5" s="680"/>
      <c r="J5" s="680"/>
      <c r="K5" s="680"/>
    </row>
    <row r="6" spans="2:11" s="40" customFormat="1" ht="20.25" customHeight="1" x14ac:dyDescent="0.4">
      <c r="B6" s="58" t="s">
        <v>140</v>
      </c>
      <c r="C6" s="57"/>
      <c r="D6" s="57"/>
      <c r="E6" s="71"/>
      <c r="F6" s="72"/>
    </row>
    <row r="7" spans="2:11" s="40" customFormat="1" ht="20.25" customHeight="1" x14ac:dyDescent="0.4">
      <c r="B7" s="59"/>
      <c r="C7" s="59"/>
      <c r="D7" s="57"/>
      <c r="E7" s="71"/>
      <c r="F7" s="72"/>
    </row>
    <row r="8" spans="2:11" s="40" customFormat="1" ht="20.25" customHeight="1" x14ac:dyDescent="0.4">
      <c r="B8" s="57" t="s">
        <v>111</v>
      </c>
      <c r="C8" s="59"/>
      <c r="D8" s="57"/>
      <c r="E8" s="71"/>
      <c r="F8" s="72"/>
    </row>
    <row r="9" spans="2:11" s="40" customFormat="1" ht="20.25" customHeight="1" x14ac:dyDescent="0.4">
      <c r="B9" s="59"/>
      <c r="C9" s="59"/>
      <c r="D9" s="57"/>
      <c r="E9" s="57"/>
      <c r="F9" s="57"/>
    </row>
    <row r="10" spans="2:11" s="40" customFormat="1" ht="20.25" customHeight="1" x14ac:dyDescent="0.4">
      <c r="B10" s="57" t="s">
        <v>209</v>
      </c>
      <c r="C10" s="59"/>
      <c r="D10" s="57"/>
      <c r="E10" s="57"/>
      <c r="F10" s="57"/>
    </row>
    <row r="11" spans="2:11" s="40" customFormat="1" ht="20.25" customHeight="1" x14ac:dyDescent="0.4">
      <c r="B11" s="57"/>
      <c r="C11" s="59"/>
      <c r="D11" s="57"/>
      <c r="E11" s="57"/>
      <c r="F11" s="57"/>
    </row>
    <row r="12" spans="2:11" s="40" customFormat="1" ht="20.25" customHeight="1" x14ac:dyDescent="0.4">
      <c r="B12" s="57" t="s">
        <v>210</v>
      </c>
      <c r="C12" s="59"/>
      <c r="D12" s="57"/>
    </row>
    <row r="13" spans="2:11" s="40" customFormat="1" ht="20.25" customHeight="1" x14ac:dyDescent="0.4">
      <c r="B13" s="57"/>
      <c r="C13" s="59"/>
      <c r="D13" s="57"/>
    </row>
    <row r="14" spans="2:11" s="40" customFormat="1" ht="20.25" customHeight="1" x14ac:dyDescent="0.4">
      <c r="B14" s="57" t="s">
        <v>186</v>
      </c>
      <c r="C14" s="59"/>
      <c r="D14" s="57"/>
    </row>
    <row r="15" spans="2:11" s="40" customFormat="1" ht="20.25" customHeight="1" x14ac:dyDescent="0.4">
      <c r="B15" s="57"/>
      <c r="C15" s="59"/>
      <c r="D15" s="57"/>
    </row>
    <row r="16" spans="2:11" s="40" customFormat="1" ht="20.25" customHeight="1" x14ac:dyDescent="0.4">
      <c r="B16" s="57" t="s">
        <v>187</v>
      </c>
      <c r="C16" s="59"/>
      <c r="D16" s="57"/>
    </row>
    <row r="17" spans="2:25" s="40" customFormat="1" ht="20.25" customHeight="1" x14ac:dyDescent="0.4">
      <c r="B17" s="59"/>
      <c r="C17" s="59"/>
      <c r="D17" s="57"/>
    </row>
    <row r="18" spans="2:25" s="40" customFormat="1" ht="20.25" customHeight="1" x14ac:dyDescent="0.4">
      <c r="B18" s="57" t="s">
        <v>188</v>
      </c>
      <c r="C18" s="59"/>
      <c r="D18" s="57"/>
    </row>
    <row r="19" spans="2:25" s="40" customFormat="1" ht="20.25" customHeight="1" x14ac:dyDescent="0.4">
      <c r="B19" s="59"/>
      <c r="C19" s="59"/>
      <c r="D19" s="57"/>
    </row>
    <row r="20" spans="2:25" s="40" customFormat="1" ht="17.25" customHeight="1" x14ac:dyDescent="0.4">
      <c r="B20" s="57" t="s">
        <v>189</v>
      </c>
      <c r="C20" s="57"/>
      <c r="D20" s="57"/>
    </row>
    <row r="21" spans="2:25" s="40" customFormat="1" ht="17.25" customHeight="1" x14ac:dyDescent="0.4">
      <c r="B21" s="57" t="s">
        <v>112</v>
      </c>
      <c r="C21" s="57"/>
      <c r="D21" s="57"/>
    </row>
    <row r="22" spans="2:25" s="40" customFormat="1" ht="17.25" customHeight="1" x14ac:dyDescent="0.4">
      <c r="B22" s="57"/>
      <c r="C22" s="57"/>
      <c r="D22" s="57"/>
    </row>
    <row r="23" spans="2:25" s="40" customFormat="1" ht="17.25" customHeight="1" x14ac:dyDescent="0.4">
      <c r="B23" s="57"/>
      <c r="C23" s="32" t="s">
        <v>98</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113</v>
      </c>
    </row>
    <row r="28" spans="2:25" s="40" customFormat="1" ht="17.25" customHeight="1" x14ac:dyDescent="0.4">
      <c r="B28" s="57"/>
      <c r="C28" s="32">
        <v>5</v>
      </c>
      <c r="D28" s="60" t="s">
        <v>114</v>
      </c>
    </row>
    <row r="29" spans="2:25" s="40" customFormat="1" ht="17.25" customHeight="1" x14ac:dyDescent="0.4">
      <c r="B29" s="57"/>
      <c r="C29" s="71"/>
      <c r="D29" s="72"/>
    </row>
    <row r="30" spans="2:25" s="40" customFormat="1" ht="17.25" customHeight="1" x14ac:dyDescent="0.4">
      <c r="B30" s="57" t="s">
        <v>190</v>
      </c>
      <c r="C30" s="57"/>
      <c r="D30" s="57"/>
      <c r="E30" s="63"/>
      <c r="F30" s="63"/>
    </row>
    <row r="31" spans="2:25" s="40" customFormat="1" ht="17.25" customHeight="1" x14ac:dyDescent="0.4">
      <c r="B31" s="57" t="s">
        <v>115</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116</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117</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118</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141</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119</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142</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191</v>
      </c>
      <c r="C43" s="57"/>
      <c r="D43" s="57"/>
    </row>
    <row r="44" spans="2:51" s="40" customFormat="1" ht="17.25" customHeight="1" x14ac:dyDescent="0.4">
      <c r="B44" s="57" t="s">
        <v>120</v>
      </c>
      <c r="C44" s="57"/>
      <c r="D44" s="57"/>
      <c r="AH44" s="31"/>
      <c r="AI44" s="31"/>
      <c r="AJ44" s="31"/>
      <c r="AK44" s="31"/>
      <c r="AL44" s="31"/>
      <c r="AM44" s="31"/>
      <c r="AN44" s="31"/>
      <c r="AO44" s="31"/>
      <c r="AP44" s="31"/>
      <c r="AQ44" s="31"/>
      <c r="AR44" s="31"/>
      <c r="AS44" s="31"/>
    </row>
    <row r="45" spans="2:51" s="40" customFormat="1" ht="17.25" customHeight="1" x14ac:dyDescent="0.4">
      <c r="B45" s="73" t="s">
        <v>211</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192</v>
      </c>
      <c r="C47" s="57"/>
    </row>
    <row r="48" spans="2:51" s="40" customFormat="1" ht="17.25" customHeight="1" x14ac:dyDescent="0.4">
      <c r="B48" s="57"/>
      <c r="C48" s="57"/>
    </row>
    <row r="49" spans="2:54" s="40" customFormat="1" ht="17.25" customHeight="1" x14ac:dyDescent="0.4">
      <c r="B49" s="57" t="s">
        <v>193</v>
      </c>
      <c r="C49" s="57"/>
    </row>
    <row r="50" spans="2:54" s="40" customFormat="1" ht="17.25" customHeight="1" x14ac:dyDescent="0.4">
      <c r="B50" s="57"/>
      <c r="C50" s="57"/>
    </row>
    <row r="51" spans="2:54" s="40" customFormat="1" ht="17.25" customHeight="1" x14ac:dyDescent="0.4">
      <c r="B51" s="57"/>
      <c r="C51" s="57"/>
    </row>
    <row r="52" spans="2:54" s="40" customFormat="1" ht="17.25" customHeight="1" x14ac:dyDescent="0.4">
      <c r="B52" s="57" t="s">
        <v>194</v>
      </c>
      <c r="C52" s="57"/>
    </row>
    <row r="53" spans="2:54" s="40" customFormat="1" ht="17.25" customHeight="1" x14ac:dyDescent="0.4">
      <c r="B53" s="57" t="s">
        <v>121</v>
      </c>
      <c r="C53" s="57"/>
    </row>
    <row r="54" spans="2:54" s="40" customFormat="1" ht="17.25" customHeight="1" x14ac:dyDescent="0.4">
      <c r="B54" s="57"/>
      <c r="C54" s="57"/>
    </row>
    <row r="55" spans="2:54" s="40" customFormat="1" ht="17.25" customHeight="1" x14ac:dyDescent="0.4">
      <c r="B55" s="57" t="s">
        <v>195</v>
      </c>
      <c r="C55" s="57"/>
      <c r="D55" s="57"/>
    </row>
    <row r="56" spans="2:54" s="40" customFormat="1" ht="17.25" customHeight="1" x14ac:dyDescent="0.4">
      <c r="B56" s="57"/>
      <c r="C56" s="57"/>
      <c r="D56" s="57"/>
    </row>
    <row r="57" spans="2:54" s="40" customFormat="1" ht="17.25" customHeight="1" x14ac:dyDescent="0.4">
      <c r="B57" s="63" t="s">
        <v>196</v>
      </c>
      <c r="C57" s="63"/>
      <c r="D57" s="57"/>
    </row>
    <row r="58" spans="2:54" s="40" customFormat="1" ht="17.25" customHeight="1" x14ac:dyDescent="0.4">
      <c r="B58" s="63" t="s">
        <v>122</v>
      </c>
      <c r="C58" s="63"/>
      <c r="D58" s="57"/>
    </row>
    <row r="59" spans="2:54" s="40" customFormat="1" ht="17.25" customHeight="1" x14ac:dyDescent="0.4">
      <c r="B59" s="63" t="s">
        <v>165</v>
      </c>
      <c r="C59" s="63"/>
      <c r="D59" s="57"/>
    </row>
    <row r="60" spans="2:54" s="40" customFormat="1" ht="17.25" customHeight="1" x14ac:dyDescent="0.4"/>
    <row r="61" spans="2:54" s="40" customFormat="1" ht="17.25" customHeight="1" x14ac:dyDescent="0.4">
      <c r="B61" s="40" t="s">
        <v>197</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198</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212</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199</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200</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166</v>
      </c>
    </row>
    <row r="72" spans="2:71" ht="17.25" customHeight="1" x14ac:dyDescent="0.4">
      <c r="B72" s="40" t="s">
        <v>201</v>
      </c>
    </row>
    <row r="73" spans="2:71" ht="17.25" customHeight="1" x14ac:dyDescent="0.4">
      <c r="B73" s="283" t="s">
        <v>213</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zoomScale="60" zoomScaleNormal="60" workbookViewId="0">
      <selection activeCell="D5" sqref="D5"/>
    </sheetView>
  </sheetViews>
  <sheetFormatPr defaultColWidth="9" defaultRowHeight="25.5" x14ac:dyDescent="0.4"/>
  <cols>
    <col min="1" max="1" width="1.75" style="213" customWidth="1"/>
    <col min="2" max="2" width="9" style="213"/>
    <col min="3" max="12" width="40.625" style="213" customWidth="1"/>
    <col min="13" max="16384" width="9" style="213"/>
  </cols>
  <sheetData>
    <row r="1" spans="1:12" x14ac:dyDescent="0.4">
      <c r="A1" s="211"/>
      <c r="B1" s="212" t="s">
        <v>83</v>
      </c>
      <c r="C1" s="212"/>
      <c r="D1" s="212"/>
    </row>
    <row r="2" spans="1:12" x14ac:dyDescent="0.4">
      <c r="A2" s="211"/>
      <c r="B2" s="212"/>
      <c r="C2" s="212"/>
      <c r="D2" s="212"/>
    </row>
    <row r="3" spans="1:12" x14ac:dyDescent="0.4">
      <c r="A3" s="211"/>
      <c r="B3" s="214" t="s">
        <v>98</v>
      </c>
      <c r="C3" s="214" t="s">
        <v>99</v>
      </c>
      <c r="D3" s="212"/>
    </row>
    <row r="4" spans="1:12" x14ac:dyDescent="0.4">
      <c r="A4" s="211"/>
      <c r="B4" s="215">
        <v>1</v>
      </c>
      <c r="C4" s="215" t="s">
        <v>101</v>
      </c>
      <c r="D4" s="212"/>
    </row>
    <row r="5" spans="1:12" x14ac:dyDescent="0.4">
      <c r="A5" s="211"/>
      <c r="B5" s="215">
        <v>2</v>
      </c>
      <c r="C5" s="215" t="s">
        <v>155</v>
      </c>
    </row>
    <row r="6" spans="1:12" x14ac:dyDescent="0.4">
      <c r="A6" s="211"/>
      <c r="B6" s="215">
        <v>3</v>
      </c>
      <c r="C6" s="215" t="s">
        <v>155</v>
      </c>
      <c r="D6" s="212"/>
    </row>
    <row r="7" spans="1:12" x14ac:dyDescent="0.4">
      <c r="A7" s="211"/>
      <c r="B7" s="215">
        <v>4</v>
      </c>
      <c r="C7" s="215" t="s">
        <v>155</v>
      </c>
      <c r="D7" s="212"/>
    </row>
    <row r="8" spans="1:12" x14ac:dyDescent="0.4">
      <c r="A8" s="211"/>
      <c r="B8" s="215">
        <v>5</v>
      </c>
      <c r="C8" s="215" t="s">
        <v>155</v>
      </c>
      <c r="D8" s="212"/>
    </row>
    <row r="9" spans="1:12" x14ac:dyDescent="0.4">
      <c r="A9" s="211"/>
      <c r="B9" s="212"/>
      <c r="C9" s="212"/>
      <c r="D9" s="212"/>
    </row>
    <row r="10" spans="1:12" x14ac:dyDescent="0.4">
      <c r="A10" s="211"/>
      <c r="B10" s="212" t="s">
        <v>100</v>
      </c>
      <c r="C10" s="212"/>
      <c r="D10" s="212"/>
    </row>
    <row r="11" spans="1:12" ht="26.25" thickBot="1" x14ac:dyDescent="0.45">
      <c r="A11" s="211"/>
      <c r="B11" s="212"/>
      <c r="C11" s="212"/>
      <c r="D11" s="212"/>
    </row>
    <row r="12" spans="1:12" ht="26.25" thickBot="1" x14ac:dyDescent="0.45">
      <c r="A12" s="211"/>
      <c r="B12" s="216" t="s">
        <v>88</v>
      </c>
      <c r="C12" s="217" t="s">
        <v>4</v>
      </c>
      <c r="D12" s="218" t="s">
        <v>60</v>
      </c>
      <c r="E12" s="218" t="s">
        <v>5</v>
      </c>
      <c r="F12" s="218" t="s">
        <v>61</v>
      </c>
      <c r="G12" s="219" t="s">
        <v>62</v>
      </c>
      <c r="H12" s="220" t="s">
        <v>155</v>
      </c>
      <c r="I12" s="220" t="s">
        <v>155</v>
      </c>
      <c r="J12" s="220" t="s">
        <v>155</v>
      </c>
      <c r="K12" s="220" t="s">
        <v>155</v>
      </c>
      <c r="L12" s="221" t="s">
        <v>155</v>
      </c>
    </row>
    <row r="13" spans="1:12" x14ac:dyDescent="0.4">
      <c r="A13" s="211"/>
      <c r="B13" s="681" t="s">
        <v>89</v>
      </c>
      <c r="C13" s="222" t="s">
        <v>29</v>
      </c>
      <c r="D13" s="223" t="s">
        <v>127</v>
      </c>
      <c r="E13" s="223" t="s">
        <v>84</v>
      </c>
      <c r="F13" s="223" t="s">
        <v>32</v>
      </c>
      <c r="G13" s="224" t="s">
        <v>26</v>
      </c>
      <c r="H13" s="225" t="s">
        <v>155</v>
      </c>
      <c r="I13" s="225" t="s">
        <v>155</v>
      </c>
      <c r="J13" s="225" t="s">
        <v>155</v>
      </c>
      <c r="K13" s="225" t="s">
        <v>155</v>
      </c>
      <c r="L13" s="226" t="s">
        <v>155</v>
      </c>
    </row>
    <row r="14" spans="1:12" x14ac:dyDescent="0.4">
      <c r="B14" s="682"/>
      <c r="C14" s="227" t="s">
        <v>155</v>
      </c>
      <c r="D14" s="228" t="s">
        <v>126</v>
      </c>
      <c r="E14" s="228" t="s">
        <v>85</v>
      </c>
      <c r="F14" s="228" t="s">
        <v>29</v>
      </c>
      <c r="G14" s="229" t="s">
        <v>27</v>
      </c>
      <c r="H14" s="228" t="s">
        <v>29</v>
      </c>
      <c r="I14" s="228" t="s">
        <v>29</v>
      </c>
      <c r="J14" s="228" t="s">
        <v>29</v>
      </c>
      <c r="K14" s="228" t="s">
        <v>29</v>
      </c>
      <c r="L14" s="230" t="s">
        <v>29</v>
      </c>
    </row>
    <row r="15" spans="1:12" x14ac:dyDescent="0.4">
      <c r="B15" s="682"/>
      <c r="C15" s="227" t="s">
        <v>155</v>
      </c>
      <c r="D15" s="228" t="s">
        <v>128</v>
      </c>
      <c r="E15" s="231" t="s">
        <v>155</v>
      </c>
      <c r="F15" s="231" t="s">
        <v>155</v>
      </c>
      <c r="G15" s="229" t="s">
        <v>28</v>
      </c>
      <c r="H15" s="231" t="s">
        <v>155</v>
      </c>
      <c r="I15" s="231" t="s">
        <v>155</v>
      </c>
      <c r="J15" s="231" t="s">
        <v>155</v>
      </c>
      <c r="K15" s="231" t="s">
        <v>155</v>
      </c>
      <c r="L15" s="232" t="s">
        <v>155</v>
      </c>
    </row>
    <row r="16" spans="1:12" x14ac:dyDescent="0.4">
      <c r="B16" s="682"/>
      <c r="C16" s="227" t="s">
        <v>155</v>
      </c>
      <c r="D16" s="231" t="s">
        <v>155</v>
      </c>
      <c r="E16" s="231" t="s">
        <v>155</v>
      </c>
      <c r="F16" s="231" t="s">
        <v>155</v>
      </c>
      <c r="G16" s="229" t="s">
        <v>14</v>
      </c>
      <c r="H16" s="231" t="s">
        <v>155</v>
      </c>
      <c r="I16" s="231" t="s">
        <v>155</v>
      </c>
      <c r="J16" s="231" t="s">
        <v>155</v>
      </c>
      <c r="K16" s="231" t="s">
        <v>155</v>
      </c>
      <c r="L16" s="232" t="s">
        <v>155</v>
      </c>
    </row>
    <row r="17" spans="2:12" x14ac:dyDescent="0.4">
      <c r="B17" s="682"/>
      <c r="C17" s="227" t="s">
        <v>155</v>
      </c>
      <c r="D17" s="231" t="s">
        <v>155</v>
      </c>
      <c r="E17" s="231" t="s">
        <v>155</v>
      </c>
      <c r="F17" s="231" t="s">
        <v>155</v>
      </c>
      <c r="G17" s="229" t="s">
        <v>6</v>
      </c>
      <c r="H17" s="231" t="s">
        <v>155</v>
      </c>
      <c r="I17" s="231" t="s">
        <v>155</v>
      </c>
      <c r="J17" s="231" t="s">
        <v>155</v>
      </c>
      <c r="K17" s="231" t="s">
        <v>155</v>
      </c>
      <c r="L17" s="232" t="s">
        <v>155</v>
      </c>
    </row>
    <row r="18" spans="2:12" x14ac:dyDescent="0.4">
      <c r="B18" s="682"/>
      <c r="C18" s="227" t="s">
        <v>155</v>
      </c>
      <c r="D18" s="231" t="s">
        <v>155</v>
      </c>
      <c r="E18" s="231" t="s">
        <v>155</v>
      </c>
      <c r="F18" s="231" t="s">
        <v>155</v>
      </c>
      <c r="G18" s="229" t="s">
        <v>86</v>
      </c>
      <c r="H18" s="231" t="s">
        <v>155</v>
      </c>
      <c r="I18" s="231" t="s">
        <v>155</v>
      </c>
      <c r="J18" s="231" t="s">
        <v>155</v>
      </c>
      <c r="K18" s="231" t="s">
        <v>155</v>
      </c>
      <c r="L18" s="232" t="s">
        <v>155</v>
      </c>
    </row>
    <row r="19" spans="2:12" x14ac:dyDescent="0.4">
      <c r="B19" s="682"/>
      <c r="C19" s="227" t="s">
        <v>155</v>
      </c>
      <c r="D19" s="231" t="s">
        <v>155</v>
      </c>
      <c r="E19" s="231" t="s">
        <v>155</v>
      </c>
      <c r="F19" s="231" t="s">
        <v>155</v>
      </c>
      <c r="G19" s="229" t="s">
        <v>87</v>
      </c>
      <c r="H19" s="231" t="s">
        <v>155</v>
      </c>
      <c r="I19" s="231" t="s">
        <v>155</v>
      </c>
      <c r="J19" s="231" t="s">
        <v>155</v>
      </c>
      <c r="K19" s="231" t="s">
        <v>155</v>
      </c>
      <c r="L19" s="232" t="s">
        <v>155</v>
      </c>
    </row>
    <row r="20" spans="2:12" x14ac:dyDescent="0.4">
      <c r="B20" s="682"/>
      <c r="C20" s="227" t="s">
        <v>155</v>
      </c>
      <c r="D20" s="231" t="s">
        <v>155</v>
      </c>
      <c r="E20" s="231" t="s">
        <v>155</v>
      </c>
      <c r="F20" s="231" t="s">
        <v>155</v>
      </c>
      <c r="G20" s="229" t="s">
        <v>30</v>
      </c>
      <c r="H20" s="231" t="s">
        <v>155</v>
      </c>
      <c r="I20" s="231" t="s">
        <v>155</v>
      </c>
      <c r="J20" s="231" t="s">
        <v>155</v>
      </c>
      <c r="K20" s="231" t="s">
        <v>155</v>
      </c>
      <c r="L20" s="232" t="s">
        <v>155</v>
      </c>
    </row>
    <row r="21" spans="2:12" x14ac:dyDescent="0.4">
      <c r="B21" s="682"/>
      <c r="C21" s="227" t="s">
        <v>155</v>
      </c>
      <c r="D21" s="231" t="s">
        <v>155</v>
      </c>
      <c r="E21" s="231" t="s">
        <v>155</v>
      </c>
      <c r="F21" s="231" t="s">
        <v>155</v>
      </c>
      <c r="G21" s="229" t="s">
        <v>31</v>
      </c>
      <c r="H21" s="231" t="s">
        <v>155</v>
      </c>
      <c r="I21" s="231" t="s">
        <v>155</v>
      </c>
      <c r="J21" s="231" t="s">
        <v>155</v>
      </c>
      <c r="K21" s="231" t="s">
        <v>155</v>
      </c>
      <c r="L21" s="232" t="s">
        <v>155</v>
      </c>
    </row>
    <row r="22" spans="2:12" x14ac:dyDescent="0.4">
      <c r="B22" s="682"/>
      <c r="C22" s="227" t="s">
        <v>155</v>
      </c>
      <c r="D22" s="231" t="s">
        <v>155</v>
      </c>
      <c r="E22" s="231" t="s">
        <v>155</v>
      </c>
      <c r="F22" s="231" t="s">
        <v>155</v>
      </c>
      <c r="G22" s="231" t="s">
        <v>155</v>
      </c>
      <c r="H22" s="231" t="s">
        <v>155</v>
      </c>
      <c r="I22" s="231" t="s">
        <v>155</v>
      </c>
      <c r="J22" s="231" t="s">
        <v>155</v>
      </c>
      <c r="K22" s="231" t="s">
        <v>155</v>
      </c>
      <c r="L22" s="232" t="s">
        <v>155</v>
      </c>
    </row>
    <row r="23" spans="2:12" x14ac:dyDescent="0.4">
      <c r="B23" s="682"/>
      <c r="C23" s="227" t="s">
        <v>155</v>
      </c>
      <c r="D23" s="231" t="s">
        <v>155</v>
      </c>
      <c r="E23" s="231" t="s">
        <v>155</v>
      </c>
      <c r="F23" s="231" t="s">
        <v>155</v>
      </c>
      <c r="G23" s="231" t="s">
        <v>155</v>
      </c>
      <c r="H23" s="231" t="s">
        <v>155</v>
      </c>
      <c r="I23" s="231" t="s">
        <v>155</v>
      </c>
      <c r="J23" s="231" t="s">
        <v>155</v>
      </c>
      <c r="K23" s="231" t="s">
        <v>155</v>
      </c>
      <c r="L23" s="232" t="s">
        <v>155</v>
      </c>
    </row>
    <row r="24" spans="2:12" x14ac:dyDescent="0.4">
      <c r="B24" s="682"/>
      <c r="C24" s="227" t="s">
        <v>155</v>
      </c>
      <c r="D24" s="231" t="s">
        <v>155</v>
      </c>
      <c r="E24" s="231" t="s">
        <v>155</v>
      </c>
      <c r="F24" s="231" t="s">
        <v>155</v>
      </c>
      <c r="G24" s="231" t="s">
        <v>155</v>
      </c>
      <c r="H24" s="231" t="s">
        <v>155</v>
      </c>
      <c r="I24" s="231" t="s">
        <v>155</v>
      </c>
      <c r="J24" s="231" t="s">
        <v>155</v>
      </c>
      <c r="K24" s="231" t="s">
        <v>155</v>
      </c>
      <c r="L24" s="232" t="s">
        <v>155</v>
      </c>
    </row>
    <row r="25" spans="2:12" ht="26.25" thickBot="1" x14ac:dyDescent="0.45">
      <c r="B25" s="683"/>
      <c r="C25" s="233" t="s">
        <v>155</v>
      </c>
      <c r="D25" s="234" t="s">
        <v>155</v>
      </c>
      <c r="E25" s="234" t="s">
        <v>155</v>
      </c>
      <c r="F25" s="234" t="s">
        <v>155</v>
      </c>
      <c r="G25" s="234" t="s">
        <v>155</v>
      </c>
      <c r="H25" s="234" t="s">
        <v>155</v>
      </c>
      <c r="I25" s="234" t="s">
        <v>155</v>
      </c>
      <c r="J25" s="234" t="s">
        <v>155</v>
      </c>
      <c r="K25" s="234" t="s">
        <v>155</v>
      </c>
      <c r="L25" s="235" t="s">
        <v>155</v>
      </c>
    </row>
    <row r="28" spans="2:12" x14ac:dyDescent="0.4">
      <c r="C28" s="213" t="s">
        <v>146</v>
      </c>
    </row>
    <row r="29" spans="2:12" x14ac:dyDescent="0.4">
      <c r="C29" s="213" t="s">
        <v>90</v>
      </c>
    </row>
    <row r="30" spans="2:12" x14ac:dyDescent="0.4">
      <c r="C30" s="213" t="s">
        <v>102</v>
      </c>
    </row>
    <row r="31" spans="2:12" x14ac:dyDescent="0.4">
      <c r="C31" s="213" t="s">
        <v>103</v>
      </c>
    </row>
    <row r="32" spans="2:12" x14ac:dyDescent="0.4">
      <c r="C32" s="213" t="s">
        <v>104</v>
      </c>
    </row>
    <row r="33" spans="3:3" x14ac:dyDescent="0.4">
      <c r="C33" s="213" t="s">
        <v>105</v>
      </c>
    </row>
    <row r="34" spans="3:3" x14ac:dyDescent="0.4">
      <c r="C34" s="213" t="s">
        <v>106</v>
      </c>
    </row>
    <row r="35" spans="3:3" x14ac:dyDescent="0.4">
      <c r="C35" s="213" t="s">
        <v>139</v>
      </c>
    </row>
    <row r="36" spans="3:3" x14ac:dyDescent="0.4">
      <c r="C36" s="213" t="s">
        <v>91</v>
      </c>
    </row>
    <row r="37" spans="3:3" x14ac:dyDescent="0.4">
      <c r="C37" s="213" t="s">
        <v>92</v>
      </c>
    </row>
    <row r="39" spans="3:3" x14ac:dyDescent="0.4">
      <c r="C39" s="213" t="s">
        <v>147</v>
      </c>
    </row>
    <row r="40" spans="3:3" x14ac:dyDescent="0.4">
      <c r="C40" s="213" t="s">
        <v>93</v>
      </c>
    </row>
    <row r="41" spans="3:3" x14ac:dyDescent="0.4">
      <c r="C41" s="213" t="s">
        <v>94</v>
      </c>
    </row>
    <row r="42" spans="3:3" x14ac:dyDescent="0.4">
      <c r="C42" s="213" t="s">
        <v>95</v>
      </c>
    </row>
    <row r="43" spans="3:3" x14ac:dyDescent="0.4">
      <c r="C43" s="213" t="s">
        <v>96</v>
      </c>
    </row>
    <row r="44" spans="3:3" x14ac:dyDescent="0.4">
      <c r="C44" s="213"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【記載例】通所介護</vt:lpstr>
      <vt:lpstr>【記載例】シフト記号表（勤務時間帯）</vt:lpstr>
      <vt:lpstr>通所介護（100名）</vt:lpstr>
      <vt:lpstr>通所介護（1枚版）</vt:lpstr>
      <vt:lpstr>シフト記号表（勤務時間帯）</vt:lpstr>
      <vt:lpstr>記入方法</vt:lpstr>
      <vt:lpstr>プルダウン・リスト</vt:lpstr>
      <vt:lpstr>'シフト記号表（勤務時間帯）'!【記載例】シフト記号</vt:lpstr>
      <vt:lpstr>【記載例】シフト記号</vt:lpstr>
      <vt:lpstr>【記載例】通所介護!Print_Area</vt:lpstr>
      <vt:lpstr>記入方法!Print_Area</vt:lpstr>
      <vt:lpstr>'通所介護（100名）'!Print_Area</vt:lpstr>
      <vt:lpstr>'通所介護（1枚版）'!Print_Area</vt:lpstr>
      <vt:lpstr>'通所介護（100名）'!Print_Titles</vt:lpstr>
      <vt:lpstr>'通所介護（1枚版）'!Print_Titles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2023-09-05T00:42:29Z</dcterms:created>
  <dcterms:modified xsi:type="dcterms:W3CDTF">2023-09-05T04:34:23Z</dcterms:modified>
</cp:coreProperties>
</file>