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20稲沢市\"/>
    </mc:Choice>
  </mc:AlternateContent>
  <bookViews>
    <workbookView xWindow="0" yWindow="0" windowWidth="19200" windowHeight="113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F88" i="12"/>
  <c r="AU63" i="12"/>
  <c r="AP63" i="12"/>
  <c r="AP23" i="12"/>
  <c r="AA23" i="12"/>
  <c r="V23" i="12"/>
  <c r="Q23" i="12"/>
  <c r="AA36" i="12"/>
  <c r="AA35" i="12"/>
  <c r="AA34" i="12"/>
  <c r="AA33" i="12"/>
  <c r="AA32" i="12"/>
  <c r="AA31" i="12"/>
  <c r="AA30" i="12"/>
  <c r="AA29" i="12"/>
  <c r="AA28" i="12"/>
  <c r="AA9" i="12"/>
  <c r="AA8" i="12"/>
  <c r="AA7" i="12"/>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CO34" i="10" s="1"/>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<sst xmlns="http://schemas.openxmlformats.org/spreadsheetml/2006/main" count="1096" uniqueCount="603">
  <si>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</si>
  <si>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</si>
  <si>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</si>
  <si>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</si>
  <si>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</si>
  <si>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</si>
  <si>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</si>
  <si>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</si>
  <si>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</si>
  <si>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</si>
  <si>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</si>
  <si>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</si>
  <si>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</si>
  <si>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</si>
  <si>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</si>
  <si>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</si>
  <si>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</si>
  <si>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</si>
  <si>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</si>
  <si>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</si>
  <si>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</si>
  <si>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</si>
  <si>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</si>
  <si>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</si>
  <si>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</si>
  <si>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</si>
  <si>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</si>
  <si>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</si>
  <si>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</si>
  <si>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</si>
  <si>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</si>
  <si>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</si>
  <si>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</si>
  <si>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</si>
  <si>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</si>
  <si>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</si>
  <si>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</si>
  <si>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</si>
  <si>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</si>
  <si>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</si>
  <si>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</si>
  <si>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</si>
  <si>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</si>
  <si>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</si>
  <si>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</si>
  <si>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</si>
  <si>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</si>
  <si>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</si>
  <si>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</si>
  <si>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</si>
  <si>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</si>
  <si>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</si>
  <si>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</si>
  <si>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</si>
  <si>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</si>
  <si>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</si>
  <si>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</si>
  <si>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</si>
  <si>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</si>
  <si>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</si>
  <si>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</si>
  <si>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</si>
  <si>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</si>
  <si>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</si>
  <si>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</si>
  <si>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</si>
  <si>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</si>
  <si>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</si>
  <si>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</si>
  <si>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</si>
  <si>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</si>
  <si>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</si>
  <si>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</si>
  <si>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</si>
  <si>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</si>
  <si>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</si>
  <si>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</si>
  <si>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</si>
  <si>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</si>
  <si>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</si>
  <si>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</si>
  <si>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</si>
  <si>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</si>
  <si>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</si>
  <si>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</si>
  <si>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</si>
  <si>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</si>
  <si>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</si>
  <si>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</si>
  <si>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</si>
  <si>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</si>
  <si>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</si>
  <si>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稲沢市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</si>
  <si>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</si>
  <si>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</si>
  <si>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</si>
  <si>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</si>
  <si>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</si>
  <si>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</si>
  <si>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</si>
  <si>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</si>
  <si>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</si>
  <si>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</si>
  <si>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</si>
  <si>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</si>
  <si>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</si>
  <si>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</si>
  <si>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</si>
  <si>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</si>
  <si>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</si>
  <si>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</si>
  <si>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</si>
  <si>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</si>
  <si>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</si>
  <si>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</si>
  <si>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</si>
  <si>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</si>
  <si>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</si>
  <si>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</si>
  <si>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</si>
  <si>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</si>
  <si>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</si>
  <si>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</si>
  <si>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</si>
  <si>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</si>
  <si>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</si>
  <si>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</si>
  <si>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</si>
  <si>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</si>
  <si>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</si>
  <si>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</si>
  <si>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</si>
  <si>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</si>
  <si>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</si>
  <si>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</si>
  <si>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</si>
  <si>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</si>
  <si>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</si>
  <si>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</si>
  <si>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</si>
  <si>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</si>
  <si>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</si>
  <si>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</si>
  <si>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</si>
  <si>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</si>
  <si>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</si>
  <si>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</si>
  <si>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</si>
  <si>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</si>
  <si>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</si>
  <si>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</si>
  <si>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</si>
  <si>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</si>
  <si>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</si>
  <si>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</si>
  <si>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</si>
  <si>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</si>
  <si>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</si>
  <si>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</si>
  <si>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</si>
  <si>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</si>
  <si>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</si>
  <si>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</si>
  <si>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</si>
  <si>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</si>
  <si>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</si>
  <si>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</si>
  <si>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</si>
  <si>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</si>
  <si>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</si>
  <si>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</si>
  <si>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</si>
  <si>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</si>
  <si>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</si>
  <si>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</si>
  <si>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</si>
  <si>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</si>
  <si>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</si>
  <si>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</si>
  <si>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</si>
  <si>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</si>
  <si>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</si>
  <si>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</si>
  <si>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</si>
  <si>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</si>
  <si>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</si>
  <si>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</si>
  <si>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</si>
  <si>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</si>
  <si>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</si>
  <si>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</si>
  <si>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</si>
  <si>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</si>
  <si>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</si>
  <si>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</si>
  <si>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</si>
  <si>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</si>
  <si>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</si>
  <si>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</si>
  <si>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</si>
  <si>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</si>
  <si>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</si>
  <si>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</si>
  <si>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</si>
  <si>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</si>
  <si>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</si>
  <si>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</si>
  <si>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</si>
  <si>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</si>
  <si>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</si>
  <si>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</si>
  <si>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</si>
  <si>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</si>
  <si>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</si>
  <si>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愛知県稲沢市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</si>
  <si>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</si>
  <si>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</si>
  <si>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</si>
  <si>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</si>
  <si>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</si>
  <si>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</si>
  <si>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</si>
  <si>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</si>
  <si>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</si>
  <si>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</si>
  <si>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</si>
  <si>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</si>
  <si>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</si>
  <si>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</si>
  <si>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</si>
  <si>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</si>
  <si>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</si>
  <si>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</si>
  <si>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</si>
  <si>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</si>
  <si>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</si>
  <si>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</si>
  <si>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</si>
  <si>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</si>
  <si>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</si>
  <si>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</si>
  <si>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</si>
  <si>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</si>
  <si>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</si>
  <si>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</si>
  <si>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</si>
  <si>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</si>
  <si>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</si>
  <si>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</si>
  <si>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</si>
  <si>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</si>
  <si>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</si>
  <si>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</si>
  <si>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</si>
  <si>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</si>
  <si>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</si>
  <si>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</si>
  <si>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</si>
  <si>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</si>
  <si>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</si>
  <si>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</si>
  <si>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</si>
  <si>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</si>
  <si>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</si>
  <si>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</si>
  <si>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</si>
  <si>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</si>
  <si>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</si>
  <si>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</si>
  <si>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</si>
  <si>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</si>
  <si>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</si>
  <si>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</si>
  <si>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</si>
  <si>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</si>
  <si>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</si>
  <si>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</si>
  <si>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</si>
  <si>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</si>
  <si>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</si>
  <si>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</si>
  <si>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</si>
  <si>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</si>
  <si>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</si>
  <si>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</si>
  <si>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</si>
  <si>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</si>
  <si>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</si>
  <si>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</si>
  <si>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</si>
  <si>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</si>
  <si>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</si>
  <si>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</si>
  <si>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</si>
  <si>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</si>
  <si>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</si>
  <si>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</si>
  <si>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</si>
  <si>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</si>
  <si>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</si>
  <si>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</si>
  <si>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</si>
  <si>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</si>
  <si>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</si>
  <si>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</si>
  <si>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</si>
  <si>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</si>
  <si>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</si>
  <si>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</si>
  <si>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</si>
  <si>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</si>
  <si>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</si>
  <si>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</si>
  <si>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</si>
  <si>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</si>
  <si>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</si>
  <si>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</si>
  <si>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</si>
  <si>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</si>
  <si>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</si>
  <si>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</si>
  <si>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</si>
  <si>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</si>
  <si>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</si>
  <si>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</si>
  <si>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</si>
  <si>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</si>
  <si>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</si>
  <si>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</si>
  <si>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</si>
  <si>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</si>
  <si>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</si>
  <si>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</si>
  <si>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</si>
  <si>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</si>
  <si>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</si>
  <si>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</si>
  <si>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</si>
  <si>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</si>
  <si>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</si>
  <si>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</si>
  <si>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</si>
  <si>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</si>
  <si>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</si>
  <si>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</si>
  <si>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</si>
  <si>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</si>
  <si>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</si>
  <si>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</si>
  <si>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</si>
  <si>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</si>
  <si>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</si>
  <si>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</si>
  <si>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</si>
  <si>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</si>
  <si>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</si>
  <si>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</si>
  <si>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</si>
  <si>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</si>
  <si>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</si>
  <si>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</si>
  <si>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</si>
  <si>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</si>
  <si>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</si>
  <si>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愛知県稲沢市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</si>
  <si>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</si>
  <si>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</si>
  <si>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</si>
  <si>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</si>
  <si>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</si>
  <si>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</si>
  <si>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</si>
  <si>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</si>
  <si>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</si>
  <si>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</si>
  <si>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</si>
  <si>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</si>
  <si>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</si>
  <si>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</si>
  <si>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</si>
  <si>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</si>
  <si>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</si>
  <si>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</si>
  <si>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</si>
  <si>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</si>
  <si>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祖父江霊園事業特別会計</t>
    <phoneticPr fontId="5"/>
  </si>
  <si>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</si>
  <si>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</si>
  <si>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</si>
  <si>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</si>
  <si>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</si>
  <si>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</si>
  <si>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</si>
  <si>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</si>
  <si>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</si>
  <si>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</si>
  <si>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</si>
  <si>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</si>
  <si>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</si>
  <si>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</si>
  <si>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</si>
  <si>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</si>
  <si>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</si>
  <si>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</si>
  <si>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</si>
  <si>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</si>
  <si>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公共下水道事業会計</t>
    <phoneticPr fontId="5"/>
  </si>
  <si>
    <t>農業集落排水事業特別会計</t>
    <phoneticPr fontId="5"/>
  </si>
  <si>
    <t>法非適用企業</t>
    <phoneticPr fontId="5"/>
  </si>
  <si>
    <t>尾張都市計画事業稲沢西土地区画整理事業特別会計</t>
    <phoneticPr fontId="5"/>
  </si>
  <si>
    <t>尾張都市計画事業下津陸田土地区画整理事業特別会計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</si>
  <si>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</si>
  <si>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</si>
  <si>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</si>
  <si>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</si>
  <si>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</si>
  <si>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</si>
  <si>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</si>
  <si>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</si>
  <si>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</si>
  <si>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</si>
  <si>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</si>
  <si>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</si>
  <si>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</si>
  <si>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</si>
  <si>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</si>
  <si>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</si>
  <si>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</si>
  <si>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</si>
  <si>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</si>
  <si>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</si>
  <si>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</si>
  <si>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</si>
  <si>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</si>
  <si>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</si>
  <si>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</si>
  <si>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</si>
  <si>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</si>
  <si>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</si>
  <si>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</si>
  <si>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</si>
  <si>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</si>
  <si>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</si>
  <si>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</si>
  <si>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</si>
  <si>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</si>
  <si>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</si>
  <si>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</si>
  <si>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</si>
  <si>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</si>
  <si>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</si>
  <si>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</si>
  <si>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</si>
  <si>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</si>
  <si>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</si>
  <si>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</si>
  <si>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</si>
  <si>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</si>
  <si>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</si>
  <si>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</si>
  <si>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</si>
  <si>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</si>
  <si>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</si>
  <si>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</si>
  <si>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</si>
  <si>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</si>
  <si>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</si>
  <si>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</si>
  <si>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</si>
  <si>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</si>
  <si>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</si>
  <si>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</si>
  <si>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</si>
  <si>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</si>
  <si>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</si>
  <si>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</si>
  <si>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</si>
  <si>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</si>
  <si>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</si>
  <si>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</si>
  <si>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</si>
  <si>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</si>
  <si>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</si>
  <si>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</si>
  <si>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</si>
  <si>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</si>
  <si>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</si>
  <si>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</si>
  <si>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</si>
  <si>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</si>
  <si>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</si>
  <si>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</si>
  <si>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</si>
  <si>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</si>
  <si>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</si>
  <si>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</si>
  <si>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</si>
  <si>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</si>
  <si>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</si>
  <si>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</si>
  <si>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</si>
  <si>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</si>
  <si>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</si>
  <si>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</si>
  <si>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</si>
  <si>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</si>
  <si>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</si>
  <si>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</si>
  <si>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</si>
  <si>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</si>
  <si>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</si>
  <si>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</si>
  <si>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</si>
  <si>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</si>
  <si>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</si>
  <si>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</si>
  <si>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</si>
  <si>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</si>
  <si>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</si>
  <si>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</si>
  <si>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</si>
  <si>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</si>
  <si>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</si>
  <si>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</si>
  <si>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</si>
  <si>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</si>
  <si>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</si>
  <si>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</si>
  <si>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</si>
  <si>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</si>
  <si>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</si>
  <si>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</si>
  <si>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</si>
  <si>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</si>
  <si>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</si>
  <si>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</si>
  <si>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</si>
  <si>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</si>
  <si>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</si>
  <si>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</si>
  <si>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</si>
  <si>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</si>
  <si>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</si>
  <si>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</si>
  <si>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</si>
  <si>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</si>
  <si>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</si>
  <si>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</si>
  <si>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</si>
  <si>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</si>
  <si>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</si>
  <si>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</si>
  <si>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</si>
  <si>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</si>
  <si>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</si>
  <si>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</si>
  <si>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</si>
  <si>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</si>
  <si>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</si>
  <si>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</si>
  <si>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2.92</t>
  </si>
  <si>
    <t>水道事業会計</t>
  </si>
  <si>
    <t>一般会計</t>
  </si>
  <si>
    <t>病院事業会計</t>
  </si>
  <si>
    <t>公共下水道事業会計</t>
  </si>
  <si>
    <t>国民健康保険特別会計</t>
  </si>
  <si>
    <t>介護保険特別会計</t>
  </si>
  <si>
    <t>尾張都市計画事業稲沢西土地区画整理事業特別会計</t>
  </si>
  <si>
    <t>尾張都市計画事業下津陸田土地区画整理事業特別会計</t>
  </si>
  <si>
    <t>その他会計（赤字）</t>
  </si>
  <si>
    <t>その他会計（黒字）</t>
  </si>
  <si>
    <t>-</t>
    <phoneticPr fontId="2"/>
  </si>
  <si>
    <t>-</t>
    <phoneticPr fontId="2"/>
  </si>
  <si>
    <t>-</t>
    <phoneticPr fontId="2"/>
  </si>
  <si>
    <t>-</t>
    <phoneticPr fontId="2"/>
  </si>
  <si>
    <t>-</t>
    <phoneticPr fontId="2"/>
  </si>
  <si>
    <t>-</t>
    <phoneticPr fontId="2"/>
  </si>
  <si>
    <t>稲沢市土地開発公社</t>
    <rPh sb="0" eb="3">
      <t>イナザワシ</t>
    </rPh>
    <rPh sb="3" eb="9">
      <t>トチカイハツコウシャ</t>
    </rPh>
    <phoneticPr fontId="2"/>
  </si>
  <si>
    <t>○</t>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</si>
  <si>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</si>
  <si>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</si>
  <si>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</si>
  <si>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公共施設整備基金</t>
    <phoneticPr fontId="11"/>
  </si>
  <si>
    <t>都市基盤整備基金</t>
    <phoneticPr fontId="11"/>
  </si>
  <si>
    <t>職員退職手当基金</t>
    <phoneticPr fontId="11"/>
  </si>
  <si>
    <t>稲沢市民病院施設等整備基金</t>
    <phoneticPr fontId="11"/>
  </si>
  <si>
    <t>福祉基金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</si>
  <si>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</si>
  <si>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</si>
  <si>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</si>
  <si>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は合併特例債を積極的に活用していることもあり、将来負担比率は類似団体よりも高い水準にある。また、有形固定資産減価償却率についても、類似団体と比較すると高い水準にあり、また上昇傾向にあるが、主な要因としては、庁舎・道路・橋りょうについて昭和40年～50年代に建設・整備されたものが数多くあるため、有形固定資産減価償却率が70％程度となっていることなどが挙げられる。将来負担比率が既に高い水準にあるため、自主財源で賄える施設更新を念頭に、節度ある起債を意識しながら、公共施設等適正管理計画に基づき、適切に施設の維持管理に取り組んでいく。</t>
    <rPh sb="2" eb="4">
      <t>ホンシ</t>
    </rPh>
    <rPh sb="5" eb="7">
      <t>ガッペイ</t>
    </rPh>
    <rPh sb="7" eb="9">
      <t>トクレイ</t>
    </rPh>
    <rPh sb="9" eb="10">
      <t>サイ</t>
    </rPh>
    <rPh sb="11" eb="14">
      <t>セッキョクテキ</t>
    </rPh>
    <rPh sb="15" eb="17">
      <t>カツヨウ</t>
    </rPh>
    <rPh sb="27" eb="29">
      <t>ショウライ</t>
    </rPh>
    <rPh sb="29" eb="31">
      <t>フタン</t>
    </rPh>
    <rPh sb="31" eb="33">
      <t>ヒリツ</t>
    </rPh>
    <rPh sb="34" eb="36">
      <t>ルイジ</t>
    </rPh>
    <rPh sb="36" eb="38">
      <t>ダンタイ</t>
    </rPh>
    <rPh sb="41" eb="42">
      <t>タカ</t>
    </rPh>
    <rPh sb="43" eb="45">
      <t>スイジュン</t>
    </rPh>
    <rPh sb="52" eb="54">
      <t>ユウケイ</t>
    </rPh>
    <rPh sb="54" eb="56">
      <t>コテイ</t>
    </rPh>
    <rPh sb="56" eb="58">
      <t>シサン</t>
    </rPh>
    <rPh sb="58" eb="60">
      <t>ゲンカ</t>
    </rPh>
    <rPh sb="60" eb="62">
      <t>ショウキャク</t>
    </rPh>
    <rPh sb="62" eb="63">
      <t>リツ</t>
    </rPh>
    <rPh sb="69" eb="71">
      <t>ルイジ</t>
    </rPh>
    <rPh sb="71" eb="73">
      <t>ダンタイ</t>
    </rPh>
    <rPh sb="74" eb="76">
      <t>ヒカク</t>
    </rPh>
    <rPh sb="79" eb="80">
      <t>タカ</t>
    </rPh>
    <rPh sb="81" eb="83">
      <t>スイジュン</t>
    </rPh>
    <rPh sb="89" eb="91">
      <t>ジョウショウ</t>
    </rPh>
    <rPh sb="91" eb="93">
      <t>ケイコウ</t>
    </rPh>
    <rPh sb="98" eb="99">
      <t>オモ</t>
    </rPh>
    <rPh sb="100" eb="102">
      <t>ヨウイン</t>
    </rPh>
    <rPh sb="107" eb="109">
      <t>チョウシャ</t>
    </rPh>
    <rPh sb="110" eb="112">
      <t>ドウロ</t>
    </rPh>
    <rPh sb="113" eb="114">
      <t>キョウ</t>
    </rPh>
    <rPh sb="121" eb="123">
      <t>ショウワ</t>
    </rPh>
    <rPh sb="129" eb="130">
      <t>ネン</t>
    </rPh>
    <rPh sb="135" eb="137">
      <t>セイビ</t>
    </rPh>
    <rPh sb="185" eb="187">
      <t>ショウライ</t>
    </rPh>
    <rPh sb="187" eb="189">
      <t>フタン</t>
    </rPh>
    <rPh sb="189" eb="191">
      <t>ヒリツ</t>
    </rPh>
    <rPh sb="192" eb="193">
      <t>スデ</t>
    </rPh>
    <rPh sb="194" eb="195">
      <t>タカ</t>
    </rPh>
    <rPh sb="196" eb="198">
      <t>スイジュン</t>
    </rPh>
    <rPh sb="204" eb="206">
      <t>ジシュ</t>
    </rPh>
    <rPh sb="206" eb="208">
      <t>ザイゲン</t>
    </rPh>
    <rPh sb="209" eb="210">
      <t>マカナ</t>
    </rPh>
    <rPh sb="212" eb="214">
      <t>シセツ</t>
    </rPh>
    <rPh sb="214" eb="216">
      <t>コウシン</t>
    </rPh>
    <rPh sb="217" eb="219">
      <t>ネントウ</t>
    </rPh>
    <rPh sb="221" eb="223">
      <t>セツド</t>
    </rPh>
    <rPh sb="225" eb="227">
      <t>キサイ</t>
    </rPh>
    <rPh sb="228" eb="230">
      <t>イシキ</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</si>
  <si>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</si>
  <si>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</si>
  <si>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</si>
  <si>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</si>
  <si>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</si>
  <si>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</si>
  <si>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</si>
  <si>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類似団体と比較して低い水準にあり、近年は4％以下を保持しているが、将来負担比率については類似団体よりも高い水準にある。将来負担比率が高い水準となっている主な要因としては合併特例債を積極的に活用していることが考えられる。これらの地方債の償還が今後ピークを迎えるため、実質公債費比率が上昇していくことが考えられるため、これまで以上に公債費の適正化に取り組んでいく必要がある。</t>
    <rPh sb="3" eb="5">
      <t>ジッシツ</t>
    </rPh>
    <rPh sb="5" eb="7">
      <t>コウサイ</t>
    </rPh>
    <rPh sb="7" eb="8">
      <t>ヒ</t>
    </rPh>
    <rPh sb="8" eb="10">
      <t>ヒリツ</t>
    </rPh>
    <rPh sb="11" eb="13">
      <t>ルイジ</t>
    </rPh>
    <rPh sb="13" eb="15">
      <t>ダンタイ</t>
    </rPh>
    <rPh sb="16" eb="18">
      <t>ヒカク</t>
    </rPh>
    <rPh sb="20" eb="21">
      <t>ヒク</t>
    </rPh>
    <rPh sb="22" eb="24">
      <t>スイジュン</t>
    </rPh>
    <rPh sb="28" eb="30">
      <t>キンネン</t>
    </rPh>
    <rPh sb="33" eb="35">
      <t>イカ</t>
    </rPh>
    <rPh sb="36" eb="38">
      <t>ホジ</t>
    </rPh>
    <rPh sb="44" eb="46">
      <t>ショウライ</t>
    </rPh>
    <rPh sb="46" eb="48">
      <t>フタン</t>
    </rPh>
    <rPh sb="48" eb="50">
      <t>ヒリツ</t>
    </rPh>
    <rPh sb="55" eb="57">
      <t>ルイジ</t>
    </rPh>
    <rPh sb="57" eb="59">
      <t>ダンタイ</t>
    </rPh>
    <rPh sb="62" eb="63">
      <t>タカ</t>
    </rPh>
    <rPh sb="64" eb="66">
      <t>スイジュン</t>
    </rPh>
    <rPh sb="70" eb="72">
      <t>ショウライ</t>
    </rPh>
    <rPh sb="72" eb="74">
      <t>フタン</t>
    </rPh>
    <rPh sb="74" eb="76">
      <t>ヒリツ</t>
    </rPh>
    <rPh sb="77" eb="78">
      <t>タカ</t>
    </rPh>
    <rPh sb="79" eb="81">
      <t>スイジュン</t>
    </rPh>
    <rPh sb="87" eb="88">
      <t>オモ</t>
    </rPh>
    <rPh sb="89" eb="91">
      <t>ヨウイン</t>
    </rPh>
    <rPh sb="95" eb="97">
      <t>ガッペイ</t>
    </rPh>
    <rPh sb="97" eb="99">
      <t>トクレイ</t>
    </rPh>
    <rPh sb="99" eb="100">
      <t>サイ</t>
    </rPh>
    <rPh sb="101" eb="104">
      <t>セッキョクテキ</t>
    </rPh>
    <rPh sb="105" eb="107">
      <t>カツヨウ</t>
    </rPh>
    <rPh sb="114" eb="115">
      <t>カンガ</t>
    </rPh>
    <rPh sb="124" eb="126">
      <t>チホウ</t>
    </rPh>
    <rPh sb="126" eb="127">
      <t>サイ</t>
    </rPh>
    <rPh sb="128" eb="130">
      <t>ショウカン</t>
    </rPh>
    <rPh sb="131" eb="133">
      <t>コンゴ</t>
    </rPh>
    <rPh sb="137" eb="138">
      <t>ムカ</t>
    </rPh>
    <rPh sb="143" eb="145">
      <t>ジッシツ</t>
    </rPh>
    <rPh sb="145" eb="148">
      <t>コウサイヒ</t>
    </rPh>
    <rPh sb="148" eb="150">
      <t>ヒリツ</t>
    </rPh>
    <rPh sb="151" eb="153">
      <t>ジョウショウ</t>
    </rPh>
    <rPh sb="160" eb="161">
      <t>カンガ</t>
    </rPh>
    <rPh sb="172" eb="174">
      <t>イジョウ</t>
    </rPh>
    <rPh sb="175" eb="178">
      <t>コウサイヒ</t>
    </rPh>
    <rPh sb="179" eb="182">
      <t>テキセイカ</t>
    </rPh>
    <rPh sb="183" eb="184">
      <t>ト</t>
    </rPh>
    <rPh sb="185" eb="186">
      <t>ク</t>
    </rPh>
    <rPh sb="190" eb="192">
      <t>ヒツヨウ</t>
    </rPh>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</si>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</sst>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5" xfId="5" applyNumberFormat="1" applyFont="1" applyFill="1" applyBorder="1" applyAlignment="1" applyProtection="1">
      <alignment horizontal="right" vertical="center" wrapText="1" shrinkToFit="1"/>
      <protection locked="0"/>
    </xf>
    <xf numFmtId="177" fontId="8" fillId="0" borderId="22" xfId="5" applyNumberFormat="1" applyFont="1" applyFill="1" applyBorder="1" applyAlignment="1" applyProtection="1">
      <alignment horizontal="right" vertical="center" wrapText="1" shrinkToFit="1"/>
      <protection locked="0"/>
    </xf>
    <xf numFmtId="177" fontId="8" fillId="0" borderId="21" xfId="5" applyNumberFormat="1" applyFont="1" applyFill="1" applyBorder="1" applyAlignment="1" applyProtection="1">
      <alignment horizontal="right" vertical="center" wrapText="1" shrinkToFit="1"/>
      <protection locked="0"/>
    </xf>
    <xf numFmtId="177" fontId="8" fillId="0" borderId="34" xfId="5" applyNumberFormat="1" applyFont="1" applyFill="1" applyBorder="1" applyAlignment="1" applyProtection="1">
      <alignment horizontal="right" vertical="center" wrapText="1"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87" fontId="29" fillId="0" borderId="116" xfId="12" quotePrefix="1"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63257</c:v>
                </c:pt>
                <c:pt idx="4">
                  <c:v>52308</c:v>
                </c:pt>
              </c:numCache>
            </c:numRef>
          </c:val>
          <c:smooth val="0"/>
          <c:extLst>
            <c:ext xmlns:c16="http://schemas.microsoft.com/office/drawing/2014/chart" uri="{C3380CC4-5D6E-409C-BE32-E72D297353CC}">
              <c16:uniqueId val="{00000000-F60E-4EF7-BBA0-5A5355219A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36871</c:v>
                </c:pt>
                <c:pt idx="1">
                  <c:v>48206</c:v>
                </c:pt>
                <c:pt idx="2">
                  <c:v>68947</c:v>
                </c:pt>
                <c:pt idx="3">
                  <c:v>47142</c:v>
                </c:pt>
                <c:pt idx="4">
                  <c:v>29377</c:v>
                </c:pt>
              </c:numCache>
            </c:numRef>
          </c:val>
          <c:smooth val="0"/>
          <c:extLst>
            <c:ext xmlns:c16="http://schemas.microsoft.com/office/drawing/2014/chart" uri="{C3380CC4-5D6E-409C-BE32-E72D297353CC}">
              <c16:uniqueId val="{00000001-F60E-4EF7-BBA0-5A5355219A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9.32</c:v>
                </c:pt>
                <c:pt idx="1">
                  <c:v>6.22</c:v>
                </c:pt>
                <c:pt idx="2">
                  <c:v>6.99</c:v>
                </c:pt>
                <c:pt idx="3">
                  <c:v>7.27</c:v>
                </c:pt>
                <c:pt idx="4">
                  <c:v>7.46</c:v>
                </c:pt>
              </c:numCache>
            </c:numRef>
          </c:val>
          <c:extLst>
            <c:ext xmlns:c16="http://schemas.microsoft.com/office/drawing/2014/chart" uri="{C3380CC4-5D6E-409C-BE32-E72D297353CC}">
              <c16:uniqueId val="{00000000-4FA0-4CD0-80BC-E3EE8B7DDB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10.1</c:v>
                </c:pt>
                <c:pt idx="1">
                  <c:v>10.38</c:v>
                </c:pt>
                <c:pt idx="2">
                  <c:v>10.27</c:v>
                </c:pt>
                <c:pt idx="3">
                  <c:v>11.99</c:v>
                </c:pt>
                <c:pt idx="4">
                  <c:v>11.94</c:v>
                </c:pt>
              </c:numCache>
            </c:numRef>
          </c:val>
          <c:extLst>
            <c:ext xmlns:c16="http://schemas.microsoft.com/office/drawing/2014/chart" uri="{C3380CC4-5D6E-409C-BE32-E72D297353CC}">
              <c16:uniqueId val="{00000001-4FA0-4CD0-80BC-E3EE8B7DDB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c:v>
                </c:pt>
                <c:pt idx="1">
                  <c:v>-2.92</c:v>
                </c:pt>
                <c:pt idx="2">
                  <c:v>1.02</c:v>
                </c:pt>
                <c:pt idx="3">
                  <c:v>2.12</c:v>
                </c:pt>
                <c:pt idx="4">
                  <c:v>0.23</c:v>
                </c:pt>
              </c:numCache>
            </c:numRef>
          </c:val>
          <c:smooth val="0"/>
          <c:extLst>
            <c:ext xmlns:c16="http://schemas.microsoft.com/office/drawing/2014/chart" uri="{C3380CC4-5D6E-409C-BE32-E72D297353CC}">
              <c16:uniqueId val="{00000002-4FA0-4CD0-80BC-E3EE8B7DDB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0.23</c:v>
                </c:pt>
                <c:pt idx="2">
                  <c:v>#N/A</c:v>
                </c:pt>
                <c:pt idx="3">
                  <c:v>0.21</c:v>
                </c:pt>
                <c:pt idx="4">
                  <c:v>#N/A</c:v>
                </c:pt>
                <c:pt idx="5">
                  <c:v>0.16</c:v>
                </c:pt>
                <c:pt idx="6">
                  <c:v>#N/A</c:v>
                </c:pt>
                <c:pt idx="7">
                  <c:v>0.22</c:v>
                </c:pt>
                <c:pt idx="8">
                  <c:v>#N/A</c:v>
                </c:pt>
                <c:pt idx="9">
                  <c:v>0.24</c:v>
                </c:pt>
              </c:numCache>
            </c:numRef>
          </c:val>
          <c:extLst>
            <c:ext xmlns:c16="http://schemas.microsoft.com/office/drawing/2014/chart" uri="{C3380CC4-5D6E-409C-BE32-E72D297353CC}">
              <c16:uniqueId val="{00000000-C61C-4E1E-87A1-1082188633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1C-4E1E-87A1-10821886336B}"/>
            </c:ext>
          </c:extLst>
        </c:ser>
        <c:ser>
          <c:idx val="2"/>
          <c:order val="2"/>
          <c:tx>
            <c:strRef>
              <c:f>データシート!$A$29</c:f>
              <c:strCache>
                <c:ptCount val="1"/>
                <c:pt idx="0">
                  <c:v>尾張都市計画事業下津陸田土地区画整理事業特別会計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1.05</c:v>
                </c:pt>
                <c:pt idx="2">
                  <c:v>#N/A</c:v>
                </c:pt>
                <c:pt idx="3">
                  <c:v>0.93</c:v>
                </c:pt>
                <c:pt idx="4">
                  <c:v>#N/A</c:v>
                </c:pt>
                <c:pt idx="5">
                  <c:v>0.75</c:v>
                </c:pt>
                <c:pt idx="6">
                  <c:v>#N/A</c:v>
                </c:pt>
                <c:pt idx="7">
                  <c:v>0.56999999999999995</c:v>
                </c:pt>
                <c:pt idx="8">
                  <c:v>#N/A</c:v>
                </c:pt>
                <c:pt idx="9">
                  <c:v>0.46</c:v>
                </c:pt>
              </c:numCache>
            </c:numRef>
          </c:val>
          <c:extLst>
            <c:ext xmlns:c16="http://schemas.microsoft.com/office/drawing/2014/chart" uri="{C3380CC4-5D6E-409C-BE32-E72D297353CC}">
              <c16:uniqueId val="{00000002-C61C-4E1E-87A1-10821886336B}"/>
            </c:ext>
          </c:extLst>
        </c:ser>
        <c:ser>
          <c:idx val="3"/>
          <c:order val="3"/>
          <c:tx>
            <c:strRef>
              <c:f>データシート!$A$30</c:f>
              <c:strCache>
                <c:ptCount val="1"/>
                <c:pt idx="0">
                  <c:v>尾張都市計画事業稲沢西土地区画整理事業特別会計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2.09</c:v>
                </c:pt>
                <c:pt idx="2">
                  <c:v>#N/A</c:v>
                </c:pt>
                <c:pt idx="3">
                  <c:v>2.12</c:v>
                </c:pt>
                <c:pt idx="4">
                  <c:v>#N/A</c:v>
                </c:pt>
                <c:pt idx="5">
                  <c:v>1.77</c:v>
                </c:pt>
                <c:pt idx="6">
                  <c:v>#N/A</c:v>
                </c:pt>
                <c:pt idx="7">
                  <c:v>1.41</c:v>
                </c:pt>
                <c:pt idx="8">
                  <c:v>#N/A</c:v>
                </c:pt>
                <c:pt idx="9">
                  <c:v>1.1200000000000001</c:v>
                </c:pt>
              </c:numCache>
            </c:numRef>
          </c:val>
          <c:extLst>
            <c:ext xmlns:c16="http://schemas.microsoft.com/office/drawing/2014/chart" uri="{C3380CC4-5D6E-409C-BE32-E72D297353CC}">
              <c16:uniqueId val="{00000003-C61C-4E1E-87A1-10821886336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0.57999999999999996</c:v>
                </c:pt>
                <c:pt idx="2">
                  <c:v>#N/A</c:v>
                </c:pt>
                <c:pt idx="3">
                  <c:v>0.94</c:v>
                </c:pt>
                <c:pt idx="4">
                  <c:v>#N/A</c:v>
                </c:pt>
                <c:pt idx="5">
                  <c:v>0.55000000000000004</c:v>
                </c:pt>
                <c:pt idx="6">
                  <c:v>#N/A</c:v>
                </c:pt>
                <c:pt idx="7">
                  <c:v>1.29</c:v>
                </c:pt>
                <c:pt idx="8">
                  <c:v>#N/A</c:v>
                </c:pt>
                <c:pt idx="9">
                  <c:v>1.47</c:v>
                </c:pt>
              </c:numCache>
            </c:numRef>
          </c:val>
          <c:extLst>
            <c:ext xmlns:c16="http://schemas.microsoft.com/office/drawing/2014/chart" uri="{C3380CC4-5D6E-409C-BE32-E72D297353CC}">
              <c16:uniqueId val="{00000004-C61C-4E1E-87A1-10821886336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3.42</c:v>
                </c:pt>
                <c:pt idx="2">
                  <c:v>#N/A</c:v>
                </c:pt>
                <c:pt idx="3">
                  <c:v>2.19</c:v>
                </c:pt>
                <c:pt idx="4">
                  <c:v>#N/A</c:v>
                </c:pt>
                <c:pt idx="5">
                  <c:v>1.59</c:v>
                </c:pt>
                <c:pt idx="6">
                  <c:v>#N/A</c:v>
                </c:pt>
                <c:pt idx="7">
                  <c:v>1.69</c:v>
                </c:pt>
                <c:pt idx="8">
                  <c:v>#N/A</c:v>
                </c:pt>
                <c:pt idx="9">
                  <c:v>1.62</c:v>
                </c:pt>
              </c:numCache>
            </c:numRef>
          </c:val>
          <c:extLst>
            <c:ext xmlns:c16="http://schemas.microsoft.com/office/drawing/2014/chart" uri="{C3380CC4-5D6E-409C-BE32-E72D297353CC}">
              <c16:uniqueId val="{00000005-C61C-4E1E-87A1-10821886336B}"/>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1.06</c:v>
                </c:pt>
                <c:pt idx="2">
                  <c:v>#N/A</c:v>
                </c:pt>
                <c:pt idx="3">
                  <c:v>1.8</c:v>
                </c:pt>
                <c:pt idx="4">
                  <c:v>#N/A</c:v>
                </c:pt>
                <c:pt idx="5">
                  <c:v>2.19</c:v>
                </c:pt>
                <c:pt idx="6">
                  <c:v>#N/A</c:v>
                </c:pt>
                <c:pt idx="7">
                  <c:v>1.97</c:v>
                </c:pt>
                <c:pt idx="8">
                  <c:v>#N/A</c:v>
                </c:pt>
                <c:pt idx="9">
                  <c:v>2.02</c:v>
                </c:pt>
              </c:numCache>
            </c:numRef>
          </c:val>
          <c:extLst>
            <c:ext xmlns:c16="http://schemas.microsoft.com/office/drawing/2014/chart" uri="{C3380CC4-5D6E-409C-BE32-E72D297353CC}">
              <c16:uniqueId val="{00000006-C61C-4E1E-87A1-10821886336B}"/>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3.53</c:v>
                </c:pt>
                <c:pt idx="2">
                  <c:v>#N/A</c:v>
                </c:pt>
                <c:pt idx="3">
                  <c:v>5.53</c:v>
                </c:pt>
                <c:pt idx="4">
                  <c:v>#N/A</c:v>
                </c:pt>
                <c:pt idx="5">
                  <c:v>4.54</c:v>
                </c:pt>
                <c:pt idx="6">
                  <c:v>#N/A</c:v>
                </c:pt>
                <c:pt idx="7">
                  <c:v>4.0599999999999996</c:v>
                </c:pt>
                <c:pt idx="8">
                  <c:v>#N/A</c:v>
                </c:pt>
                <c:pt idx="9">
                  <c:v>2.34</c:v>
                </c:pt>
              </c:numCache>
            </c:numRef>
          </c:val>
          <c:extLst>
            <c:ext xmlns:c16="http://schemas.microsoft.com/office/drawing/2014/chart" uri="{C3380CC4-5D6E-409C-BE32-E72D297353CC}">
              <c16:uniqueId val="{00000007-C61C-4E1E-87A1-10821886336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9.2799999999999994</c:v>
                </c:pt>
                <c:pt idx="2">
                  <c:v>#N/A</c:v>
                </c:pt>
                <c:pt idx="3">
                  <c:v>6.18</c:v>
                </c:pt>
                <c:pt idx="4">
                  <c:v>#N/A</c:v>
                </c:pt>
                <c:pt idx="5">
                  <c:v>6.88</c:v>
                </c:pt>
                <c:pt idx="6">
                  <c:v>#N/A</c:v>
                </c:pt>
                <c:pt idx="7">
                  <c:v>7.15</c:v>
                </c:pt>
                <c:pt idx="8">
                  <c:v>#N/A</c:v>
                </c:pt>
                <c:pt idx="9">
                  <c:v>7.39</c:v>
                </c:pt>
              </c:numCache>
            </c:numRef>
          </c:val>
          <c:extLst>
            <c:ext xmlns:c16="http://schemas.microsoft.com/office/drawing/2014/chart" uri="{C3380CC4-5D6E-409C-BE32-E72D297353CC}">
              <c16:uniqueId val="{00000008-C61C-4E1E-87A1-10821886336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15.13</c:v>
                </c:pt>
                <c:pt idx="2">
                  <c:v>#N/A</c:v>
                </c:pt>
                <c:pt idx="3">
                  <c:v>17.260000000000002</c:v>
                </c:pt>
                <c:pt idx="4">
                  <c:v>#N/A</c:v>
                </c:pt>
                <c:pt idx="5">
                  <c:v>17.12</c:v>
                </c:pt>
                <c:pt idx="6">
                  <c:v>#N/A</c:v>
                </c:pt>
                <c:pt idx="7">
                  <c:v>14.36</c:v>
                </c:pt>
                <c:pt idx="8">
                  <c:v>#N/A</c:v>
                </c:pt>
                <c:pt idx="9">
                  <c:v>10.44</c:v>
                </c:pt>
              </c:numCache>
            </c:numRef>
          </c:val>
          <c:extLst>
            <c:ext xmlns:c16="http://schemas.microsoft.com/office/drawing/2014/chart" uri="{C3380CC4-5D6E-409C-BE32-E72D297353CC}">
              <c16:uniqueId val="{00000009-C61C-4E1E-87A1-1082188633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4196</c:v>
                </c:pt>
                <c:pt idx="5">
                  <c:v>4625</c:v>
                </c:pt>
                <c:pt idx="8">
                  <c:v>4365</c:v>
                </c:pt>
                <c:pt idx="11">
                  <c:v>4697</c:v>
                </c:pt>
                <c:pt idx="14">
                  <c:v>4695</c:v>
                </c:pt>
              </c:numCache>
            </c:numRef>
          </c:val>
          <c:extLst>
            <c:ext xmlns:c16="http://schemas.microsoft.com/office/drawing/2014/chart" uri="{C3380CC4-5D6E-409C-BE32-E72D297353CC}">
              <c16:uniqueId val="{00000000-AAB4-4372-A248-39A3691108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B4-4372-A248-39A3691108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80</c:v>
                </c:pt>
                <c:pt idx="3">
                  <c:v>70</c:v>
                </c:pt>
                <c:pt idx="6">
                  <c:v>65</c:v>
                </c:pt>
                <c:pt idx="9">
                  <c:v>61</c:v>
                </c:pt>
                <c:pt idx="12">
                  <c:v>59</c:v>
                </c:pt>
              </c:numCache>
            </c:numRef>
          </c:val>
          <c:extLst>
            <c:ext xmlns:c16="http://schemas.microsoft.com/office/drawing/2014/chart" uri="{C3380CC4-5D6E-409C-BE32-E72D297353CC}">
              <c16:uniqueId val="{00000002-AAB4-4372-A248-39A3691108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B4-4372-A248-39A3691108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937</c:v>
                </c:pt>
                <c:pt idx="3">
                  <c:v>993</c:v>
                </c:pt>
                <c:pt idx="6">
                  <c:v>1328</c:v>
                </c:pt>
                <c:pt idx="9">
                  <c:v>1380</c:v>
                </c:pt>
                <c:pt idx="12">
                  <c:v>1464</c:v>
                </c:pt>
              </c:numCache>
            </c:numRef>
          </c:val>
          <c:extLst>
            <c:ext xmlns:c16="http://schemas.microsoft.com/office/drawing/2014/chart" uri="{C3380CC4-5D6E-409C-BE32-E72D297353CC}">
              <c16:uniqueId val="{00000004-AAB4-4372-A248-39A3691108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B4-4372-A248-39A3691108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B4-4372-A248-39A3691108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4581</c:v>
                </c:pt>
                <c:pt idx="3">
                  <c:v>4215</c:v>
                </c:pt>
                <c:pt idx="6">
                  <c:v>3822</c:v>
                </c:pt>
                <c:pt idx="9">
                  <c:v>3983</c:v>
                </c:pt>
                <c:pt idx="12">
                  <c:v>4024</c:v>
                </c:pt>
              </c:numCache>
            </c:numRef>
          </c:val>
          <c:extLst>
            <c:ext xmlns:c16="http://schemas.microsoft.com/office/drawing/2014/chart" uri="{C3380CC4-5D6E-409C-BE32-E72D297353CC}">
              <c16:uniqueId val="{00000007-AAB4-4372-A248-39A36911083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1402</c:v>
                </c:pt>
                <c:pt idx="2">
                  <c:v>#N/A</c:v>
                </c:pt>
                <c:pt idx="3">
                  <c:v>#N/A</c:v>
                </c:pt>
                <c:pt idx="4">
                  <c:v>653</c:v>
                </c:pt>
                <c:pt idx="5">
                  <c:v>#N/A</c:v>
                </c:pt>
                <c:pt idx="6">
                  <c:v>#N/A</c:v>
                </c:pt>
                <c:pt idx="7">
                  <c:v>850</c:v>
                </c:pt>
                <c:pt idx="8">
                  <c:v>#N/A</c:v>
                </c:pt>
                <c:pt idx="9">
                  <c:v>#N/A</c:v>
                </c:pt>
                <c:pt idx="10">
                  <c:v>727</c:v>
                </c:pt>
                <c:pt idx="11">
                  <c:v>#N/A</c:v>
                </c:pt>
                <c:pt idx="12">
                  <c:v>#N/A</c:v>
                </c:pt>
                <c:pt idx="13">
                  <c:v>852</c:v>
                </c:pt>
                <c:pt idx="14">
                  <c:v>#N/A</c:v>
                </c:pt>
              </c:numCache>
            </c:numRef>
          </c:val>
          <c:smooth val="0"/>
          <c:extLst>
            <c:ext xmlns:c16="http://schemas.microsoft.com/office/drawing/2014/chart" uri="{C3380CC4-5D6E-409C-BE32-E72D297353CC}">
              <c16:uniqueId val="{00000008-AAB4-4372-A248-39A36911083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40280</c:v>
                </c:pt>
                <c:pt idx="5">
                  <c:v>41772</c:v>
                </c:pt>
                <c:pt idx="8">
                  <c:v>43233</c:v>
                </c:pt>
                <c:pt idx="11">
                  <c:v>43436</c:v>
                </c:pt>
                <c:pt idx="14">
                  <c:v>42185</c:v>
                </c:pt>
              </c:numCache>
            </c:numRef>
          </c:val>
          <c:extLst>
            <c:ext xmlns:c16="http://schemas.microsoft.com/office/drawing/2014/chart" uri="{C3380CC4-5D6E-409C-BE32-E72D297353CC}">
              <c16:uniqueId val="{00000000-A4FF-4D4F-9000-69AA5EE95E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8508</c:v>
                </c:pt>
                <c:pt idx="5">
                  <c:v>8456</c:v>
                </c:pt>
                <c:pt idx="8">
                  <c:v>8027</c:v>
                </c:pt>
                <c:pt idx="11">
                  <c:v>8455</c:v>
                </c:pt>
                <c:pt idx="14">
                  <c:v>8341</c:v>
                </c:pt>
              </c:numCache>
            </c:numRef>
          </c:val>
          <c:extLst>
            <c:ext xmlns:c16="http://schemas.microsoft.com/office/drawing/2014/chart" uri="{C3380CC4-5D6E-409C-BE32-E72D297353CC}">
              <c16:uniqueId val="{00000001-A4FF-4D4F-9000-69AA5EE95E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12785</c:v>
                </c:pt>
                <c:pt idx="5">
                  <c:v>12742</c:v>
                </c:pt>
                <c:pt idx="8">
                  <c:v>11989</c:v>
                </c:pt>
                <c:pt idx="11">
                  <c:v>13073</c:v>
                </c:pt>
                <c:pt idx="14">
                  <c:v>13048</c:v>
                </c:pt>
              </c:numCache>
            </c:numRef>
          </c:val>
          <c:extLst>
            <c:ext xmlns:c16="http://schemas.microsoft.com/office/drawing/2014/chart" uri="{C3380CC4-5D6E-409C-BE32-E72D297353CC}">
              <c16:uniqueId val="{00000002-A4FF-4D4F-9000-69AA5EE95E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FF-4D4F-9000-69AA5EE95E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FF-4D4F-9000-69AA5EE95E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FF-4D4F-9000-69AA5EE95E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7702</c:v>
                </c:pt>
                <c:pt idx="3">
                  <c:v>6871</c:v>
                </c:pt>
                <c:pt idx="6">
                  <c:v>6574</c:v>
                </c:pt>
                <c:pt idx="9">
                  <c:v>6208</c:v>
                </c:pt>
                <c:pt idx="12">
                  <c:v>5639</c:v>
                </c:pt>
              </c:numCache>
            </c:numRef>
          </c:val>
          <c:extLst>
            <c:ext xmlns:c16="http://schemas.microsoft.com/office/drawing/2014/chart" uri="{C3380CC4-5D6E-409C-BE32-E72D297353CC}">
              <c16:uniqueId val="{00000006-A4FF-4D4F-9000-69AA5EE95E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4FF-4D4F-9000-69AA5EE95E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15444</c:v>
                </c:pt>
                <c:pt idx="3">
                  <c:v>17169</c:v>
                </c:pt>
                <c:pt idx="6">
                  <c:v>17916</c:v>
                </c:pt>
                <c:pt idx="9">
                  <c:v>17480</c:v>
                </c:pt>
                <c:pt idx="12">
                  <c:v>17964</c:v>
                </c:pt>
              </c:numCache>
            </c:numRef>
          </c:val>
          <c:extLst>
            <c:ext xmlns:c16="http://schemas.microsoft.com/office/drawing/2014/chart" uri="{C3380CC4-5D6E-409C-BE32-E72D297353CC}">
              <c16:uniqueId val="{00000008-A4FF-4D4F-9000-69AA5EE95E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518</c:v>
                </c:pt>
                <c:pt idx="3">
                  <c:v>457</c:v>
                </c:pt>
                <c:pt idx="6">
                  <c:v>399</c:v>
                </c:pt>
                <c:pt idx="9">
                  <c:v>344</c:v>
                </c:pt>
                <c:pt idx="12">
                  <c:v>290</c:v>
                </c:pt>
              </c:numCache>
            </c:numRef>
          </c:val>
          <c:extLst>
            <c:ext xmlns:c16="http://schemas.microsoft.com/office/drawing/2014/chart" uri="{C3380CC4-5D6E-409C-BE32-E72D297353CC}">
              <c16:uniqueId val="{00000009-A4FF-4D4F-9000-69AA5EE95E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38500</c:v>
                </c:pt>
                <c:pt idx="3">
                  <c:v>39629</c:v>
                </c:pt>
                <c:pt idx="6">
                  <c:v>42280</c:v>
                </c:pt>
                <c:pt idx="9">
                  <c:v>42710</c:v>
                </c:pt>
                <c:pt idx="12">
                  <c:v>41602</c:v>
                </c:pt>
              </c:numCache>
            </c:numRef>
          </c:val>
          <c:extLst>
            <c:ext xmlns:c16="http://schemas.microsoft.com/office/drawing/2014/chart" uri="{C3380CC4-5D6E-409C-BE32-E72D297353CC}">
              <c16:uniqueId val="{0000000A-A4FF-4D4F-9000-69AA5EE95E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591</c:v>
                </c:pt>
                <c:pt idx="2">
                  <c:v>#N/A</c:v>
                </c:pt>
                <c:pt idx="3">
                  <c:v>#N/A</c:v>
                </c:pt>
                <c:pt idx="4">
                  <c:v>1156</c:v>
                </c:pt>
                <c:pt idx="5">
                  <c:v>#N/A</c:v>
                </c:pt>
                <c:pt idx="6">
                  <c:v>#N/A</c:v>
                </c:pt>
                <c:pt idx="7">
                  <c:v>3919</c:v>
                </c:pt>
                <c:pt idx="8">
                  <c:v>#N/A</c:v>
                </c:pt>
                <c:pt idx="9">
                  <c:v>#N/A</c:v>
                </c:pt>
                <c:pt idx="10">
                  <c:v>1779</c:v>
                </c:pt>
                <c:pt idx="11">
                  <c:v>#N/A</c:v>
                </c:pt>
                <c:pt idx="12">
                  <c:v>#N/A</c:v>
                </c:pt>
                <c:pt idx="13">
                  <c:v>1921</c:v>
                </c:pt>
                <c:pt idx="14">
                  <c:v>#N/A</c:v>
                </c:pt>
              </c:numCache>
            </c:numRef>
          </c:val>
          <c:smooth val="0"/>
          <c:extLst>
            <c:ext xmlns:c16="http://schemas.microsoft.com/office/drawing/2014/chart" uri="{C3380CC4-5D6E-409C-BE32-E72D297353CC}">
              <c16:uniqueId val="{0000000B-A4FF-4D4F-9000-69AA5EE95E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2915</c:v>
                </c:pt>
                <c:pt idx="1">
                  <c:v>3427</c:v>
                </c:pt>
                <c:pt idx="2">
                  <c:v>3427</c:v>
                </c:pt>
              </c:numCache>
            </c:numRef>
          </c:val>
          <c:extLst>
            <c:ext xmlns:c16="http://schemas.microsoft.com/office/drawing/2014/chart" uri="{C3380CC4-5D6E-409C-BE32-E72D297353CC}">
              <c16:uniqueId val="{00000000-A55B-4883-8984-D387A2C42F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614</c:v>
                </c:pt>
                <c:pt idx="1">
                  <c:v>614</c:v>
                </c:pt>
                <c:pt idx="2">
                  <c:v>614</c:v>
                </c:pt>
              </c:numCache>
            </c:numRef>
          </c:val>
          <c:extLst>
            <c:ext xmlns:c16="http://schemas.microsoft.com/office/drawing/2014/chart" uri="{C3380CC4-5D6E-409C-BE32-E72D297353CC}">
              <c16:uniqueId val="{00000001-A55B-4883-8984-D387A2C42F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6696</c:v>
                </c:pt>
                <c:pt idx="1">
                  <c:v>7194</c:v>
                </c:pt>
                <c:pt idx="2">
                  <c:v>7183</c:v>
                </c:pt>
              </c:numCache>
            </c:numRef>
          </c:val>
          <c:extLst>
            <c:ext xmlns:c16="http://schemas.microsoft.com/office/drawing/2014/chart" uri="{C3380CC4-5D6E-409C-BE32-E72D297353CC}">
              <c16:uniqueId val="{00000002-A55B-4883-8984-D387A2C42F7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{0ABFB6A1-8EE1-4EBC-B745-2D8A073FF073}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753-4B0E-B0C8-DEA1A303C7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{1A102F52-1C94-4435-80E9-0D20E1BE156A}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53-4B0E-B0C8-DEA1A303C7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{0488D4E9-5583-4F3F-9A5A-3DDBD4514196}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53-4B0E-B0C8-DEA1A303C7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{427DB072-6853-4009-BF5F-07ACAFC93FB0}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53-4B0E-B0C8-DEA1A303C7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{1DA007BB-7CB0-4D15-A1C5-89D697B7869E}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53-4B0E-B0C8-DEA1A303C74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{40B69792-B13C-499B-8ED5-CCAA267861C7}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753-4B0E-B0C8-DEA1A303C74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{3F49C154-048A-4DFF-A4D8-AC79FEC18C2A}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753-4B0E-B0C8-DEA1A303C74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{8D92684C-580C-4CE8-89C4-654C6339BF0D}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753-4B0E-B0C8-DEA1A303C74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{8E14727E-C3A7-4993-AF82-F0EAD89C8A8A}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753-4B0E-B0C8-DEA1A303C7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c:v>
                </c:pt>
                <c:pt idx="24">
                  <c:v>63.8</c:v>
                </c:pt>
                <c:pt idx="32">
                  <c:v>65.2</c:v>
                </c:pt>
              </c:numCache>
            </c:numRef>
          </c:xVal>
          <c:yVal>
            <c:numRef>
              <c:f>公会計指標分析・財政指標組合せ分析表!$BP$51:$DC$51</c:f>
              <c:numCache>
                <c:formatCode>#,##0.0;"▲ "#,##0.0</c:formatCode>
                <c:ptCount val="40"/>
                <c:pt idx="16">
                  <c:v>15.8</c:v>
                </c:pt>
                <c:pt idx="24">
                  <c:v>7.2</c:v>
                </c:pt>
                <c:pt idx="32">
                  <c:v>7.7</c:v>
                </c:pt>
              </c:numCache>
            </c:numRef>
          </c:yVal>
          <c:smooth val="0"/>
          <c:extLst>
            <c:ext xmlns:c16="http://schemas.microsoft.com/office/drawing/2014/chart" uri="{C3380CC4-5D6E-409C-BE32-E72D297353CC}">
              <c16:uniqueId val="{00000009-F753-4B0E-B0C8-DEA1A303C7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{E12C0819-0872-4967-858E-296A06950E0E}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753-4B0E-B0C8-DEA1A303C7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{FF1514D3-EE8E-4090-B100-8C33E1628230}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53-4B0E-B0C8-DEA1A303C7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{FE716CC9-96F2-4234-B541-88C7BFB22539}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53-4B0E-B0C8-DEA1A303C7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{A2E8CC19-1A9D-40B2-99FB-D74144D33E8C}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53-4B0E-B0C8-DEA1A303C7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{0DE84B23-C812-4BC1-8FC3-D681DF89DDAF}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53-4B0E-B0C8-DEA1A303C74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{64EC0F2F-8B91-4A5E-802D-716890832BCF}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753-4B0E-B0C8-DEA1A303C748}"/>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{D4DFAEA7-1E4F-4150-9796-7714FBA02C4D}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753-4B0E-B0C8-DEA1A303C748}"/>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{58FFEC7D-E3B7-4FB8-A753-E20C960F5105}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753-4B0E-B0C8-DEA1A303C748}"/>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{509B4810-5BD8-488F-BA99-034145EE1D89}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753-4B0E-B0C8-DEA1A303C7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57.2</c:v>
                </c:pt>
                <c:pt idx="32">
                  <c:v>58.5</c:v>
                </c:pt>
              </c:numCache>
            </c:numRef>
          </c:xVal>
          <c:yVal>
            <c:numRef>
              <c:f>公会計指標分析・財政指標組合せ分析表!$BP$55:$DC$55</c:f>
              <c:numCache>
                <c:formatCode>#,##0.0;"▲ "#,##0.0</c:formatCode>
                <c:ptCount val="40"/>
                <c:pt idx="16">
                  <c:v>34.9</c:v>
                </c:pt>
                <c:pt idx="24">
                  <c:v>6.5</c:v>
                </c:pt>
                <c:pt idx="32">
                  <c:v>5.8</c:v>
                </c:pt>
              </c:numCache>
            </c:numRef>
          </c:yVal>
          <c:smooth val="0"/>
          <c:extLst>
            <c:ext xmlns:c16="http://schemas.microsoft.com/office/drawing/2014/chart" uri="{C3380CC4-5D6E-409C-BE32-E72D297353CC}">
              <c16:uniqueId val="{00000013-F753-4B0E-B0C8-DEA1A303C748}"/>
            </c:ext>
          </c:extLst>
        </c:ser>
        <c:dLbls>
          <c:showLegendKey val="0"/>
          <c:showVal val="1"/>
          <c:showCatName val="0"/>
          <c:showSerName val="0"/>
          <c:showPercent val="0"/>
          <c:showBubbleSize val="0"/>
        </c:dLbls>
        <c:axId val="46179840"/>
        <c:axId val="46181760"/>
      </c:scatterChart>
      <c:valAx>
        <c:axId val="46179840"/>
        <c:scaling>
          <c:orientation val="minMax"/>
          <c:max val="65.899999999999991"/>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{F136FBD2-8866-46E7-9639-98C3F3E3A6C2}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1D4-4579-8E2E-62AB2F14F8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{53EB7C68-34E3-43BC-90D3-6A989E3468CE}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D4-4579-8E2E-62AB2F14F8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{A1EEB5BF-99D6-4EC6-99BE-F85923404024}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D4-4579-8E2E-62AB2F14F8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{3B5124CE-1730-4587-93F4-BAABDA33EE70}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D4-4579-8E2E-62AB2F14F8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{522D21CA-4094-4753-A23A-130FDCB3B51C}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D4-4579-8E2E-62AB2F14F84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{0229FA89-74F1-498C-AFD2-62515DA085C9}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1D4-4579-8E2E-62AB2F14F84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{D956A309-AF52-441A-9C45-FA3FE4324DC2}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1D4-4579-8E2E-62AB2F14F84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{FED92CC7-DE29-4C6D-85BF-61733D33C366}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1D4-4579-8E2E-62AB2F14F84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{52B38AB6-E33A-48E8-BB14-3894958B29AA}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1D4-4579-8E2E-62AB2F14F8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4.8</c:v>
                </c:pt>
                <c:pt idx="16">
                  <c:v>3.9</c:v>
                </c:pt>
                <c:pt idx="24">
                  <c:v>3</c:v>
                </c:pt>
                <c:pt idx="32">
                  <c:v>3.2</c:v>
                </c:pt>
              </c:numCache>
            </c:numRef>
          </c:xVal>
          <c:yVal>
            <c:numRef>
              <c:f>公会計指標分析・財政指標組合せ分析表!$BP$73:$DC$73</c:f>
              <c:numCache>
                <c:formatCode>#,##0.0;"▲ "#,##0.0</c:formatCode>
                <c:ptCount val="40"/>
                <c:pt idx="0">
                  <c:v>2.4</c:v>
                </c:pt>
                <c:pt idx="8">
                  <c:v>4.8</c:v>
                </c:pt>
                <c:pt idx="16">
                  <c:v>15.8</c:v>
                </c:pt>
                <c:pt idx="24">
                  <c:v>7.2</c:v>
                </c:pt>
                <c:pt idx="32">
                  <c:v>7.7</c:v>
                </c:pt>
              </c:numCache>
            </c:numRef>
          </c:yVal>
          <c:smooth val="0"/>
          <c:extLst>
            <c:ext xmlns:c16="http://schemas.microsoft.com/office/drawing/2014/chart" uri="{C3380CC4-5D6E-409C-BE32-E72D297353CC}">
              <c16:uniqueId val="{00000009-21D4-4579-8E2E-62AB2F14F8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{B0801CC0-241F-4365-A175-62C895D50ECD}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1D4-4579-8E2E-62AB2F14F8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{718709B0-2F26-49EC-8548-40BDF2E296F4}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D4-4579-8E2E-62AB2F14F8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{34521057-34D8-458B-89DD-B6622E428712}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D4-4579-8E2E-62AB2F14F8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{4EF0AB69-AC5E-4DF9-8F0E-5A58BEF6D3CF}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D4-4579-8E2E-62AB2F14F8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{40D731C3-0F48-4777-90C3-1047DDFDC486}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D4-4579-8E2E-62AB2F14F848}"/>
                </c:ext>
              </c:extLst>
            </c:dLbl>
            <c:dLbl>
              <c:idx val="8"/>
              <c:layout>
                <c:manualLayout>
                  <c:x val="-3.7725848082596006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{825D5D9A-7912-4299-AABC-9C64620673E2}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1D4-4579-8E2E-62AB2F14F848}"/>
                </c:ext>
              </c:extLst>
            </c:dLbl>
            <c:dLbl>
              <c:idx val="16"/>
              <c:layout>
                <c:manualLayout>
                  <c:x val="-2.5670135155625395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{492A695D-12F7-446A-8420-75EF0BE5DF75}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1D4-4579-8E2E-62AB2F14F84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{F0D6A0C8-8911-4EA1-9D9A-95FE83740302}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1D4-4579-8E2E-62AB2F14F84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{4AD4D49F-23DB-452C-BD5B-99A0F4CB3EFB}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1D4-4579-8E2E-62AB2F14F8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5.9</c:v>
                </c:pt>
                <c:pt idx="32">
                  <c:v>5.3</c:v>
                </c:pt>
              </c:numCache>
            </c:numRef>
          </c:xVal>
          <c:yVal>
            <c:numRef>
              <c:f>公会計指標分析・財政指標組合せ分析表!$BP$77:$DC$77</c:f>
              <c:numCache>
                <c:formatCode>#,##0.0;"▲ "#,##0.0</c:formatCode>
                <c:ptCount val="40"/>
                <c:pt idx="0">
                  <c:v>37.6</c:v>
                </c:pt>
                <c:pt idx="8">
                  <c:v>33.799999999999997</c:v>
                </c:pt>
                <c:pt idx="16">
                  <c:v>34.9</c:v>
                </c:pt>
                <c:pt idx="24">
                  <c:v>6.5</c:v>
                </c:pt>
                <c:pt idx="32">
                  <c:v>5.8</c:v>
                </c:pt>
              </c:numCache>
            </c:numRef>
          </c:yVal>
          <c:smooth val="0"/>
          <c:extLst>
            <c:ext xmlns:c16="http://schemas.microsoft.com/office/drawing/2014/chart" uri="{C3380CC4-5D6E-409C-BE32-E72D297353CC}">
              <c16:uniqueId val="{00000013-21D4-4579-8E2E-62AB2F14F848}"/>
            </c:ext>
          </c:extLst>
        </c:ser>
        <c:dLbls>
          <c:showLegendKey val="0"/>
          <c:showVal val="1"/>
          <c:showCatName val="0"/>
          <c:showSerName val="0"/>
          <c:showPercent val="0"/>
          <c:showBubbleSize val="0"/>
        </c:dLbls>
        <c:axId val="84219776"/>
        <c:axId val="84234240"/>
      </c:scatterChart>
      <c:valAx>
        <c:axId val="84219776"/>
        <c:scaling>
          <c:orientation val="minMax"/>
          <c:max val="8.4"/>
          <c:min val="2.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臨時財政対策債や合併特例事業債の償還額増に伴い増額となっており、公営企業債の元利償還金に対する繰入金については、病院事業において、新病院用地取得に係る元金償還増に伴う出資金の増、公共下水道事業において企業債元金の償還増に伴う出資金の増などにより、増額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借入額の減少による地方債現在高の減、国家公務員法の改正に併せた勤続年数別自己都合退職率の引き下げを行ったことによる退職手当負担見込額の減などにより、前年度よりも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）については、公害防止事業債償還費の減及び減税補てん債償還費の減、地方債残高の減に伴う合併特例債償還費の減などによる基準財政需要額算入見込額の減により、減額となった。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愛知県稲沢市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主な増減について、都市基盤整備基金については長期的、計画的なまちの基盤づくりに備えるために新規積み立てを行ったことにより、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917,610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千円の増、公共施設整備基金については、老朽化が進む公共施設の整備及び大規模改修に備えるために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千円の積立を行ったことによる増となった一方、稲沢市民病院施設等整備基金について、高度医療の医療器械整備に係る償還金に対する出資金に充当するため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千円を取り崩したことによる減、職員退職手当基金について退職手当の増加に伴い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千円を取り崩したことによる減などによる。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行政改革や経費節減等により捻出した額のほか、予算を上回った税収やその他収入を積立てることで将来に備える。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公共施設整備基金・・・公共施設の整備及び大規模な改修事業の財源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都市基盤整備基金・・・幹線道路、水路、都市拠点整備事業の財源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都市基盤整備基金については長期的、計画的なまちの基盤づくりに備えるために新規積み立てを行ったことにより、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917,610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千円の増、公共施設整備基金については、老朽化が進む公共施設の整備及び大規模改修に備えるために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千円の積立を行ったことによる増となった一方、稲沢市民病院施設等整備基金について、高度医療の医療器械整備に係る償還金に対する出資金に充当するため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千円を取り崩したことによる減、職員退職手当基金について退職手当の増加に伴い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千円を取り崩したことによる減などによる。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行政改革や経費節減等により捻出した額のほか、予算を上回った税収やその他収入を積立てることで将来に備える。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定期預金による運用益を積み立てたため、微増となった。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積立てについては、定期預金による運用益を積み立てる。取り崩しについては、普通交付税の合併算定替による特例措置の縮減・終了に伴い不足する財源として使用する。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定期預金による運用益を積み立てたため、微増となった。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積立てについては、定期預金による運用益を積み立てる。取り崩しについては、合併特例債の活用により増加した市債の償還として使用する。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137,432
134,511
79.35
45,220,712
42,901,734
2,142,652
28,706,679
41,602,180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全国平均・愛知県平均と比較すると高い水準にあり、施設の老朽化が進んでいる。経年比較においても、単年度の減価償却費が新規投資額を上回っているため償却率が上昇し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年度に策定した公共施設等総合管理計画に基づき、施設の維持管理を適切に進めていくこととしている。また、平成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年度に教育施設における個別施設計画の作成をしたが、その他の施設においても個別施設計画を作成していく予定である。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2" name="直線コネクタ 61"/>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3"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4" name="直線コネクタ 63"/>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7"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8" name="フローチャート: 判断 67"/>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69" name="フローチャート: 判断 68"/>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0" name="フローチャート: 判断 69"/>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140589</xdr:rowOff>
    </xdr:from>
    <xdr:to>
      <xdr:col>23</xdr:col>
      <xdr:colOff>136525</xdr:colOff>
      <xdr:row>28</xdr:row>
      <xdr:rowOff>70739</xdr:rowOff>
    </xdr:to>
    <xdr:sp macro="" textlink="">
      <xdr:nvSpPr>
        <xdr:cNvPr id="76" name="楕円 75"/>
        <xdr:cNvSpPr/>
      </xdr:nvSpPr>
      <xdr:spPr>
        <a:xfrm>
          <a:off x="4711700" y="55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55516</xdr:rowOff>
    </xdr:from>
    <xdr:ext cx="405111" cy="259045"/>
    <xdr:sp macro="" textlink="">
      <xdr:nvSpPr>
        <xdr:cNvPr id="77" name="有形固定資産減価償却率該当値テキスト"/>
        <xdr:cNvSpPr txBox="1"/>
      </xdr:nvSpPr>
      <xdr:spPr>
        <a:xfrm>
          <a:off x="4813300" y="54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29591</xdr:rowOff>
    </xdr:from>
    <xdr:to>
      <xdr:col>19</xdr:col>
      <xdr:colOff>187325</xdr:colOff>
      <xdr:row>28</xdr:row>
      <xdr:rowOff>131191</xdr:rowOff>
    </xdr:to>
    <xdr:sp macro="" textlink="">
      <xdr:nvSpPr>
        <xdr:cNvPr id="78" name="楕円 77"/>
        <xdr:cNvSpPr/>
      </xdr:nvSpPr>
      <xdr:spPr>
        <a:xfrm>
          <a:off x="4000500" y="56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19939</xdr:rowOff>
    </xdr:from>
    <xdr:to>
      <xdr:col>23</xdr:col>
      <xdr:colOff>85725</xdr:colOff>
      <xdr:row>28</xdr:row>
      <xdr:rowOff>80391</xdr:rowOff>
    </xdr:to>
    <xdr:cxnSp macro="">
      <xdr:nvCxnSpPr>
        <xdr:cNvPr id="79" name="直線コネクタ 78"/>
        <xdr:cNvCxnSpPr/>
      </xdr:nvCxnSpPr>
      <xdr:spPr>
        <a:xfrm flipV="1">
          <a:off x="4051300" y="5592064"/>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64135</xdr:rowOff>
    </xdr:from>
    <xdr:to>
      <xdr:col>15</xdr:col>
      <xdr:colOff>187325</xdr:colOff>
      <xdr:row>28</xdr:row>
      <xdr:rowOff>165735</xdr:rowOff>
    </xdr:to>
    <xdr:sp macro="" textlink="">
      <xdr:nvSpPr>
        <xdr:cNvPr id="80" name="楕円 79"/>
        <xdr:cNvSpPr/>
      </xdr:nvSpPr>
      <xdr:spPr>
        <a:xfrm>
          <a:off x="3238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80391</xdr:rowOff>
    </xdr:from>
    <xdr:to>
      <xdr:col>19</xdr:col>
      <xdr:colOff>136525</xdr:colOff>
      <xdr:row>28</xdr:row>
      <xdr:rowOff>114935</xdr:rowOff>
    </xdr:to>
    <xdr:cxnSp macro="">
      <xdr:nvCxnSpPr>
        <xdr:cNvPr id="81" name="直線コネクタ 80"/>
        <xdr:cNvCxnSpPr/>
      </xdr:nvCxnSpPr>
      <xdr:spPr>
        <a:xfrm flipV="1">
          <a:off x="3289300" y="565251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64406</xdr:rowOff>
    </xdr:from>
    <xdr:ext cx="405111" cy="259045"/>
    <xdr:sp macro="" textlink="">
      <xdr:nvSpPr>
        <xdr:cNvPr id="82" name="n_1aveValue有形固定資産減価償却率"/>
        <xdr:cNvSpPr txBox="1"/>
      </xdr:nvSpPr>
      <xdr:spPr>
        <a:xfrm>
          <a:off x="38360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83"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147718</xdr:rowOff>
    </xdr:from>
    <xdr:ext cx="405111" cy="259045"/>
    <xdr:sp macro="" textlink="">
      <xdr:nvSpPr>
        <xdr:cNvPr id="84" name="n_1mainValue有形固定資産減価償却率"/>
        <xdr:cNvSpPr txBox="1"/>
      </xdr:nvSpPr>
      <xdr:spPr>
        <a:xfrm>
          <a:off x="38360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85" name="n_2mainValue有形固定資産減価償却率"/>
        <xdr:cNvSpPr txBox="1"/>
      </xdr:nvSpPr>
      <xdr:spPr>
        <a:xfrm>
          <a:off x="3086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債務償還可能年数については、愛知県平均と同水準となった。今後は、地方債の発行抑制や、業務支出の大半を占めている人件費や物件費の経費削減に努めていく。</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4" name="直線コネクタ 113"/>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7"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18" name="直線コネクタ 117"/>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9"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0" name="フローチャート: 判断 11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26" name="楕円 125"/>
        <xdr:cNvSpPr/>
      </xdr:nvSpPr>
      <xdr:spPr>
        <a:xfrm>
          <a:off x="14744700" y="60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149524</xdr:rowOff>
    </xdr:from>
    <xdr:ext cx="340478" cy="259045"/>
    <xdr:sp macro="" textlink="">
      <xdr:nvSpPr>
        <xdr:cNvPr id="127" name="債務償還可能年数該当値テキスト"/>
        <xdr:cNvSpPr txBox="1"/>
      </xdr:nvSpPr>
      <xdr:spPr>
        <a:xfrm>
          <a:off x="14846300" y="5893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137,432
134,511
79.35
45,220,712
42,901,734
2,142,652
28,706,679
41,602,180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155702</xdr:rowOff>
    </xdr:from>
    <xdr:to>
      <xdr:col>15</xdr:col>
      <xdr:colOff>101600</xdr:colOff>
      <xdr:row>38</xdr:row>
      <xdr:rowOff>85852</xdr:rowOff>
    </xdr:to>
    <xdr:sp macro="" textlink="">
      <xdr:nvSpPr>
        <xdr:cNvPr id="62" name="フローチャート: 判断 61"/>
        <xdr:cNvSpPr/>
      </xdr:nvSpPr>
      <xdr:spPr>
        <a:xfrm>
          <a:off x="2857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59690</xdr:rowOff>
    </xdr:from>
    <xdr:to>
      <xdr:col>24</xdr:col>
      <xdr:colOff>114300</xdr:colOff>
      <xdr:row>35</xdr:row>
      <xdr:rowOff>161290</xdr:rowOff>
    </xdr:to>
    <xdr:sp macro="" textlink="">
      <xdr:nvSpPr>
        <xdr:cNvPr id="68" name="楕円 67"/>
        <xdr:cNvSpPr/>
      </xdr:nvSpPr>
      <xdr:spPr>
        <a:xfrm>
          <a:off x="4584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82567</xdr:rowOff>
    </xdr:from>
    <xdr:ext cx="405111" cy="259045"/>
    <xdr:sp macro="" textlink="">
      <xdr:nvSpPr>
        <xdr:cNvPr id="69" name="【道路】&#10;有形固定資産減価償却率該当値テキスト"/>
        <xdr:cNvSpPr txBox="1"/>
      </xdr:nvSpPr>
      <xdr:spPr>
        <a:xfrm>
          <a:off x="4673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123698</xdr:rowOff>
    </xdr:from>
    <xdr:to>
      <xdr:col>20</xdr:col>
      <xdr:colOff>38100</xdr:colOff>
      <xdr:row>36</xdr:row>
      <xdr:rowOff>53848</xdr:rowOff>
    </xdr:to>
    <xdr:sp macro="" textlink="">
      <xdr:nvSpPr>
        <xdr:cNvPr id="70" name="楕円 69"/>
        <xdr:cNvSpPr/>
      </xdr:nvSpPr>
      <xdr:spPr>
        <a:xfrm>
          <a:off x="3746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110490</xdr:rowOff>
    </xdr:from>
    <xdr:to>
      <xdr:col>24</xdr:col>
      <xdr:colOff>63500</xdr:colOff>
      <xdr:row>36</xdr:row>
      <xdr:rowOff>3048</xdr:rowOff>
    </xdr:to>
    <xdr:cxnSp macro="">
      <xdr:nvCxnSpPr>
        <xdr:cNvPr id="71" name="直線コネクタ 70"/>
        <xdr:cNvCxnSpPr/>
      </xdr:nvCxnSpPr>
      <xdr:spPr>
        <a:xfrm flipV="1">
          <a:off x="3797300" y="61112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xdr:rowOff>
    </xdr:from>
    <xdr:to>
      <xdr:col>15</xdr:col>
      <xdr:colOff>101600</xdr:colOff>
      <xdr:row>36</xdr:row>
      <xdr:rowOff>117856</xdr:rowOff>
    </xdr:to>
    <xdr:sp macro="" textlink="">
      <xdr:nvSpPr>
        <xdr:cNvPr id="72" name="楕円 71"/>
        <xdr:cNvSpPr/>
      </xdr:nvSpPr>
      <xdr:spPr>
        <a:xfrm>
          <a:off x="2857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xdr:rowOff>
    </xdr:from>
    <xdr:to>
      <xdr:col>19</xdr:col>
      <xdr:colOff>177800</xdr:colOff>
      <xdr:row>36</xdr:row>
      <xdr:rowOff>67056</xdr:rowOff>
    </xdr:to>
    <xdr:cxnSp macro="">
      <xdr:nvCxnSpPr>
        <xdr:cNvPr id="73" name="直線コネクタ 72"/>
        <xdr:cNvCxnSpPr/>
      </xdr:nvCxnSpPr>
      <xdr:spPr>
        <a:xfrm flipV="1">
          <a:off x="2908300" y="61752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8399</xdr:rowOff>
    </xdr:from>
    <xdr:ext cx="405111" cy="259045"/>
    <xdr:sp macro="" textlink="">
      <xdr:nvSpPr>
        <xdr:cNvPr id="74" name="n_1aveValue【道路】&#10;有形固定資産減価償却率"/>
        <xdr:cNvSpPr txBox="1"/>
      </xdr:nvSpPr>
      <xdr:spPr>
        <a:xfrm>
          <a:off x="35820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76979</xdr:rowOff>
    </xdr:from>
    <xdr:ext cx="405111" cy="259045"/>
    <xdr:sp macro="" textlink="">
      <xdr:nvSpPr>
        <xdr:cNvPr id="75" name="n_2aveValue【道路】&#10;有形固定資産減価償却率"/>
        <xdr:cNvSpPr txBox="1"/>
      </xdr:nvSpPr>
      <xdr:spPr>
        <a:xfrm>
          <a:off x="2705744" y="659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70375</xdr:rowOff>
    </xdr:from>
    <xdr:ext cx="405111" cy="259045"/>
    <xdr:sp macro="" textlink="">
      <xdr:nvSpPr>
        <xdr:cNvPr id="76" name="n_1mainValue【道路】&#10;有形固定資産減価償却率"/>
        <xdr:cNvSpPr txBox="1"/>
      </xdr:nvSpPr>
      <xdr:spPr>
        <a:xfrm>
          <a:off x="3582044"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134383</xdr:rowOff>
    </xdr:from>
    <xdr:ext cx="405111" cy="259045"/>
    <xdr:sp macro="" textlink="">
      <xdr:nvSpPr>
        <xdr:cNvPr id="77" name="n_2mainValue【道路】&#10;有形固定資産減価償却率"/>
        <xdr:cNvSpPr txBox="1"/>
      </xdr:nvSpPr>
      <xdr:spPr>
        <a:xfrm>
          <a:off x="2705744"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101" name="直線コネクタ 100"/>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102"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3" name="直線コネクタ 102"/>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4"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5" name="直線コネクタ 104"/>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138472</xdr:rowOff>
    </xdr:from>
    <xdr:ext cx="469744" cy="259045"/>
    <xdr:sp macro="" textlink="">
      <xdr:nvSpPr>
        <xdr:cNvPr id="106" name="【道路】&#10;一人当たり延長平均値テキスト"/>
        <xdr:cNvSpPr txBox="1"/>
      </xdr:nvSpPr>
      <xdr:spPr>
        <a:xfrm>
          <a:off x="10515600" y="64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7" name="フローチャート: 判断 106"/>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8" name="フローチャート: 判断 107"/>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85598</xdr:rowOff>
    </xdr:from>
    <xdr:to>
      <xdr:col>46</xdr:col>
      <xdr:colOff>38100</xdr:colOff>
      <xdr:row>39</xdr:row>
      <xdr:rowOff>15748</xdr:rowOff>
    </xdr:to>
    <xdr:sp macro="" textlink="">
      <xdr:nvSpPr>
        <xdr:cNvPr id="109" name="フローチャート: 判断 108"/>
        <xdr:cNvSpPr/>
      </xdr:nvSpPr>
      <xdr:spPr>
        <a:xfrm>
          <a:off x="8699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13360</xdr:rowOff>
    </xdr:from>
    <xdr:to>
      <xdr:col>55</xdr:col>
      <xdr:colOff>50800</xdr:colOff>
      <xdr:row>37</xdr:row>
      <xdr:rowOff>114960</xdr:rowOff>
    </xdr:to>
    <xdr:sp macro="" textlink="">
      <xdr:nvSpPr>
        <xdr:cNvPr id="115" name="楕円 114"/>
        <xdr:cNvSpPr/>
      </xdr:nvSpPr>
      <xdr:spPr>
        <a:xfrm>
          <a:off x="10426700" y="63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36237</xdr:rowOff>
    </xdr:from>
    <xdr:ext cx="534377" cy="259045"/>
    <xdr:sp macro="" textlink="">
      <xdr:nvSpPr>
        <xdr:cNvPr id="116" name="【道路】&#10;一人当たり延長該当値テキスト"/>
        <xdr:cNvSpPr txBox="1"/>
      </xdr:nvSpPr>
      <xdr:spPr>
        <a:xfrm>
          <a:off x="10515600" y="62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23038</xdr:rowOff>
    </xdr:from>
    <xdr:to>
      <xdr:col>50</xdr:col>
      <xdr:colOff>165100</xdr:colOff>
      <xdr:row>37</xdr:row>
      <xdr:rowOff>124638</xdr:rowOff>
    </xdr:to>
    <xdr:sp macro="" textlink="">
      <xdr:nvSpPr>
        <xdr:cNvPr id="117" name="楕円 116"/>
        <xdr:cNvSpPr/>
      </xdr:nvSpPr>
      <xdr:spPr>
        <a:xfrm>
          <a:off x="9588500" y="63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64160</xdr:rowOff>
    </xdr:from>
    <xdr:to>
      <xdr:col>55</xdr:col>
      <xdr:colOff>0</xdr:colOff>
      <xdr:row>37</xdr:row>
      <xdr:rowOff>73838</xdr:rowOff>
    </xdr:to>
    <xdr:cxnSp macro="">
      <xdr:nvCxnSpPr>
        <xdr:cNvPr id="118" name="直線コネクタ 117"/>
        <xdr:cNvCxnSpPr/>
      </xdr:nvCxnSpPr>
      <xdr:spPr>
        <a:xfrm flipV="1">
          <a:off x="9639300" y="6407810"/>
          <a:ext cx="8382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30886</xdr:rowOff>
    </xdr:from>
    <xdr:to>
      <xdr:col>46</xdr:col>
      <xdr:colOff>38100</xdr:colOff>
      <xdr:row>37</xdr:row>
      <xdr:rowOff>132486</xdr:rowOff>
    </xdr:to>
    <xdr:sp macro="" textlink="">
      <xdr:nvSpPr>
        <xdr:cNvPr id="119" name="楕円 118"/>
        <xdr:cNvSpPr/>
      </xdr:nvSpPr>
      <xdr:spPr>
        <a:xfrm>
          <a:off x="8699500" y="637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73838</xdr:rowOff>
    </xdr:from>
    <xdr:to>
      <xdr:col>50</xdr:col>
      <xdr:colOff>114300</xdr:colOff>
      <xdr:row>37</xdr:row>
      <xdr:rowOff>81686</xdr:rowOff>
    </xdr:to>
    <xdr:cxnSp macro="">
      <xdr:nvCxnSpPr>
        <xdr:cNvPr id="120" name="直線コネクタ 119"/>
        <xdr:cNvCxnSpPr/>
      </xdr:nvCxnSpPr>
      <xdr:spPr>
        <a:xfrm flipV="1">
          <a:off x="8750300" y="6417488"/>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46727</xdr:rowOff>
    </xdr:from>
    <xdr:ext cx="469744" cy="259045"/>
    <xdr:sp macro="" textlink="">
      <xdr:nvSpPr>
        <xdr:cNvPr id="121" name="n_1aveValue【道路】&#10;一人当たり延長"/>
        <xdr:cNvSpPr txBox="1"/>
      </xdr:nvSpPr>
      <xdr:spPr>
        <a:xfrm>
          <a:off x="93917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6875</xdr:rowOff>
    </xdr:from>
    <xdr:ext cx="469744" cy="259045"/>
    <xdr:sp macro="" textlink="">
      <xdr:nvSpPr>
        <xdr:cNvPr id="122" name="n_2aveValue【道路】&#10;一人当たり延長"/>
        <xdr:cNvSpPr txBox="1"/>
      </xdr:nvSpPr>
      <xdr:spPr>
        <a:xfrm>
          <a:off x="8515427" y="669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141165</xdr:rowOff>
    </xdr:from>
    <xdr:ext cx="534377" cy="259045"/>
    <xdr:sp macro="" textlink="">
      <xdr:nvSpPr>
        <xdr:cNvPr id="123" name="n_1mainValue【道路】&#10;一人当たり延長"/>
        <xdr:cNvSpPr txBox="1"/>
      </xdr:nvSpPr>
      <xdr:spPr>
        <a:xfrm>
          <a:off x="9359411" y="61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149013</xdr:rowOff>
    </xdr:from>
    <xdr:ext cx="534377" cy="259045"/>
    <xdr:sp macro="" textlink="">
      <xdr:nvSpPr>
        <xdr:cNvPr id="124" name="n_2mainValue【道路】&#10;一人当たり延長"/>
        <xdr:cNvSpPr txBox="1"/>
      </xdr:nvSpPr>
      <xdr:spPr>
        <a:xfrm>
          <a:off x="8483111" y="6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9" name="直線コネクタ 148"/>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50"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51" name="直線コネクタ 150"/>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52"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3" name="直線コネクタ 152"/>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15257</xdr:rowOff>
    </xdr:from>
    <xdr:ext cx="405111" cy="259045"/>
    <xdr:sp macro="" textlink="">
      <xdr:nvSpPr>
        <xdr:cNvPr id="154" name="【橋りょう・トンネル】&#10;有形固定資産減価償却率平均値テキスト"/>
        <xdr:cNvSpPr txBox="1"/>
      </xdr:nvSpPr>
      <xdr:spPr>
        <a:xfrm>
          <a:off x="46736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55" name="フローチャート: 判断 154"/>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6" name="フローチャート: 判断 155"/>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54</xdr:row>
      <xdr:rowOff>120650</xdr:rowOff>
    </xdr:from>
    <xdr:to>
      <xdr:col>15</xdr:col>
      <xdr:colOff>101600</xdr:colOff>
      <xdr:row>55</xdr:row>
      <xdr:rowOff>50800</xdr:rowOff>
    </xdr:to>
    <xdr:sp macro="" textlink="">
      <xdr:nvSpPr>
        <xdr:cNvPr id="157" name="フローチャート: 判断 156"/>
        <xdr:cNvSpPr/>
      </xdr:nvSpPr>
      <xdr:spPr>
        <a:xfrm>
          <a:off x="2857500" y="937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25400</xdr:rowOff>
    </xdr:from>
    <xdr:to>
      <xdr:col>24</xdr:col>
      <xdr:colOff>114300</xdr:colOff>
      <xdr:row>56</xdr:row>
      <xdr:rowOff>127000</xdr:rowOff>
    </xdr:to>
    <xdr:sp macro="" textlink="">
      <xdr:nvSpPr>
        <xdr:cNvPr id="163" name="楕円 162"/>
        <xdr:cNvSpPr/>
      </xdr:nvSpPr>
      <xdr:spPr>
        <a:xfrm>
          <a:off x="45847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130827</xdr:rowOff>
    </xdr:from>
    <xdr:ext cx="405111" cy="259045"/>
    <xdr:sp macro="" textlink="">
      <xdr:nvSpPr>
        <xdr:cNvPr id="164" name="【橋りょう・トンネル】&#10;有形固定資産減価償却率該当値テキスト"/>
        <xdr:cNvSpPr txBox="1"/>
      </xdr:nvSpPr>
      <xdr:spPr>
        <a:xfrm>
          <a:off x="4673600"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48260</xdr:rowOff>
    </xdr:from>
    <xdr:to>
      <xdr:col>20</xdr:col>
      <xdr:colOff>38100</xdr:colOff>
      <xdr:row>56</xdr:row>
      <xdr:rowOff>149860</xdr:rowOff>
    </xdr:to>
    <xdr:sp macro="" textlink="">
      <xdr:nvSpPr>
        <xdr:cNvPr id="165" name="楕円 164"/>
        <xdr:cNvSpPr/>
      </xdr:nvSpPr>
      <xdr:spPr>
        <a:xfrm>
          <a:off x="3746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76200</xdr:rowOff>
    </xdr:from>
    <xdr:to>
      <xdr:col>24</xdr:col>
      <xdr:colOff>63500</xdr:colOff>
      <xdr:row>56</xdr:row>
      <xdr:rowOff>99060</xdr:rowOff>
    </xdr:to>
    <xdr:cxnSp macro="">
      <xdr:nvCxnSpPr>
        <xdr:cNvPr id="166" name="直線コネクタ 165"/>
        <xdr:cNvCxnSpPr/>
      </xdr:nvCxnSpPr>
      <xdr:spPr>
        <a:xfrm flipV="1">
          <a:off x="3797300" y="9677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93980</xdr:rowOff>
    </xdr:from>
    <xdr:to>
      <xdr:col>15</xdr:col>
      <xdr:colOff>101600</xdr:colOff>
      <xdr:row>57</xdr:row>
      <xdr:rowOff>24130</xdr:rowOff>
    </xdr:to>
    <xdr:sp macro="" textlink="">
      <xdr:nvSpPr>
        <xdr:cNvPr id="167" name="楕円 166"/>
        <xdr:cNvSpPr/>
      </xdr:nvSpPr>
      <xdr:spPr>
        <a:xfrm>
          <a:off x="2857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99060</xdr:rowOff>
    </xdr:from>
    <xdr:to>
      <xdr:col>19</xdr:col>
      <xdr:colOff>177800</xdr:colOff>
      <xdr:row>56</xdr:row>
      <xdr:rowOff>144780</xdr:rowOff>
    </xdr:to>
    <xdr:cxnSp macro="">
      <xdr:nvCxnSpPr>
        <xdr:cNvPr id="168" name="直線コネクタ 167"/>
        <xdr:cNvCxnSpPr/>
      </xdr:nvCxnSpPr>
      <xdr:spPr>
        <a:xfrm flipV="1">
          <a:off x="2908300" y="9700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60977</xdr:rowOff>
    </xdr:from>
    <xdr:ext cx="405111" cy="259045"/>
    <xdr:sp macro="" textlink="">
      <xdr:nvSpPr>
        <xdr:cNvPr id="169" name="n_1aveValue【橋りょう・トンネル】&#10;有形固定資産減価償却率"/>
        <xdr:cNvSpPr txBox="1"/>
      </xdr:nvSpPr>
      <xdr:spPr>
        <a:xfrm>
          <a:off x="358204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67327</xdr:rowOff>
    </xdr:from>
    <xdr:ext cx="405111" cy="259045"/>
    <xdr:sp macro="" textlink="">
      <xdr:nvSpPr>
        <xdr:cNvPr id="170" name="n_2aveValue【橋りょう・トンネル】&#10;有形固定資産減価償却率"/>
        <xdr:cNvSpPr txBox="1"/>
      </xdr:nvSpPr>
      <xdr:spPr>
        <a:xfrm>
          <a:off x="2705744" y="915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166387</xdr:rowOff>
    </xdr:from>
    <xdr:ext cx="405111" cy="259045"/>
    <xdr:sp macro="" textlink="">
      <xdr:nvSpPr>
        <xdr:cNvPr id="171" name="n_1mainValue【橋りょう・トンネル】&#10;有形固定資産減価償却率"/>
        <xdr:cNvSpPr txBox="1"/>
      </xdr:nvSpPr>
      <xdr:spPr>
        <a:xfrm>
          <a:off x="3582044"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15257</xdr:rowOff>
    </xdr:from>
    <xdr:ext cx="405111" cy="259045"/>
    <xdr:sp macro="" textlink="">
      <xdr:nvSpPr>
        <xdr:cNvPr id="172" name="n_2mainValue【橋りょう・トンネル】&#10;有形固定資産減価償却率"/>
        <xdr:cNvSpPr txBox="1"/>
      </xdr:nvSpPr>
      <xdr:spPr>
        <a:xfrm>
          <a:off x="2705744" y="978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6" name="テキスト ボックス 18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8" name="テキスト ボックス 18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0" name="テキスト ボックス 18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94" name="直線コネクタ 193"/>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95"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96" name="直線コネクタ 195"/>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97"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98" name="直線コネクタ 197"/>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78998</xdr:rowOff>
    </xdr:from>
    <xdr:ext cx="599010" cy="259045"/>
    <xdr:sp macro="" textlink="">
      <xdr:nvSpPr>
        <xdr:cNvPr id="199" name="【橋りょう・トンネル】&#10;一人当たり有形固定資産（償却資産）額平均値テキスト"/>
        <xdr:cNvSpPr txBox="1"/>
      </xdr:nvSpPr>
      <xdr:spPr>
        <a:xfrm>
          <a:off x="10515600" y="1019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200" name="フローチャート: 判断 199"/>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201" name="フローチャート: 判断 200"/>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68963</xdr:rowOff>
    </xdr:from>
    <xdr:to>
      <xdr:col>46</xdr:col>
      <xdr:colOff>38100</xdr:colOff>
      <xdr:row>59</xdr:row>
      <xdr:rowOff>170563</xdr:rowOff>
    </xdr:to>
    <xdr:sp macro="" textlink="">
      <xdr:nvSpPr>
        <xdr:cNvPr id="202" name="フローチャート: 判断 201"/>
        <xdr:cNvSpPr/>
      </xdr:nvSpPr>
      <xdr:spPr>
        <a:xfrm>
          <a:off x="8699500" y="1018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159083</xdr:rowOff>
    </xdr:from>
    <xdr:to>
      <xdr:col>55</xdr:col>
      <xdr:colOff>50800</xdr:colOff>
      <xdr:row>61</xdr:row>
      <xdr:rowOff>89233</xdr:rowOff>
    </xdr:to>
    <xdr:sp macro="" textlink="">
      <xdr:nvSpPr>
        <xdr:cNvPr id="208" name="楕円 207"/>
        <xdr:cNvSpPr/>
      </xdr:nvSpPr>
      <xdr:spPr>
        <a:xfrm>
          <a:off x="10426700" y="104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137510</xdr:rowOff>
    </xdr:from>
    <xdr:ext cx="599010" cy="259045"/>
    <xdr:sp macro="" textlink="">
      <xdr:nvSpPr>
        <xdr:cNvPr id="209" name="【橋りょう・トンネル】&#10;一人当たり有形固定資産（償却資産）額該当値テキスト"/>
        <xdr:cNvSpPr txBox="1"/>
      </xdr:nvSpPr>
      <xdr:spPr>
        <a:xfrm>
          <a:off x="10515600" y="1042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166215</xdr:rowOff>
    </xdr:from>
    <xdr:to>
      <xdr:col>50</xdr:col>
      <xdr:colOff>165100</xdr:colOff>
      <xdr:row>61</xdr:row>
      <xdr:rowOff>96365</xdr:rowOff>
    </xdr:to>
    <xdr:sp macro="" textlink="">
      <xdr:nvSpPr>
        <xdr:cNvPr id="210" name="楕円 209"/>
        <xdr:cNvSpPr/>
      </xdr:nvSpPr>
      <xdr:spPr>
        <a:xfrm>
          <a:off x="9588500" y="104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38433</xdr:rowOff>
    </xdr:from>
    <xdr:to>
      <xdr:col>55</xdr:col>
      <xdr:colOff>0</xdr:colOff>
      <xdr:row>61</xdr:row>
      <xdr:rowOff>45565</xdr:rowOff>
    </xdr:to>
    <xdr:cxnSp macro="">
      <xdr:nvCxnSpPr>
        <xdr:cNvPr id="211" name="直線コネクタ 210"/>
        <xdr:cNvCxnSpPr/>
      </xdr:nvCxnSpPr>
      <xdr:spPr>
        <a:xfrm flipV="1">
          <a:off x="9639300" y="10496883"/>
          <a:ext cx="8382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170476</xdr:rowOff>
    </xdr:from>
    <xdr:to>
      <xdr:col>46</xdr:col>
      <xdr:colOff>38100</xdr:colOff>
      <xdr:row>61</xdr:row>
      <xdr:rowOff>100626</xdr:rowOff>
    </xdr:to>
    <xdr:sp macro="" textlink="">
      <xdr:nvSpPr>
        <xdr:cNvPr id="212" name="楕円 211"/>
        <xdr:cNvSpPr/>
      </xdr:nvSpPr>
      <xdr:spPr>
        <a:xfrm>
          <a:off x="8699500" y="104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45565</xdr:rowOff>
    </xdr:from>
    <xdr:to>
      <xdr:col>50</xdr:col>
      <xdr:colOff>114300</xdr:colOff>
      <xdr:row>61</xdr:row>
      <xdr:rowOff>49826</xdr:rowOff>
    </xdr:to>
    <xdr:cxnSp macro="">
      <xdr:nvCxnSpPr>
        <xdr:cNvPr id="213" name="直線コネクタ 212"/>
        <xdr:cNvCxnSpPr/>
      </xdr:nvCxnSpPr>
      <xdr:spPr>
        <a:xfrm flipV="1">
          <a:off x="8750300" y="10504015"/>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151323</xdr:rowOff>
    </xdr:from>
    <xdr:ext cx="599010" cy="259045"/>
    <xdr:sp macro="" textlink="">
      <xdr:nvSpPr>
        <xdr:cNvPr id="214" name="n_1aveValue【橋りょう・トンネル】&#10;一人当たり有形固定資産（償却資産）額"/>
        <xdr:cNvSpPr txBox="1"/>
      </xdr:nvSpPr>
      <xdr:spPr>
        <a:xfrm>
          <a:off x="9327095" y="1009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15640</xdr:rowOff>
    </xdr:from>
    <xdr:ext cx="599010" cy="259045"/>
    <xdr:sp macro="" textlink="">
      <xdr:nvSpPr>
        <xdr:cNvPr id="215" name="n_2aveValue【橋りょう・トンネル】&#10;一人当たり有形固定資産（償却資産）額"/>
        <xdr:cNvSpPr txBox="1"/>
      </xdr:nvSpPr>
      <xdr:spPr>
        <a:xfrm>
          <a:off x="8450795" y="995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87492</xdr:rowOff>
    </xdr:from>
    <xdr:ext cx="599010" cy="259045"/>
    <xdr:sp macro="" textlink="">
      <xdr:nvSpPr>
        <xdr:cNvPr id="216" name="n_1mainValue【橋りょう・トンネル】&#10;一人当たり有形固定資産（償却資産）額"/>
        <xdr:cNvSpPr txBox="1"/>
      </xdr:nvSpPr>
      <xdr:spPr>
        <a:xfrm>
          <a:off x="9327095" y="1054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91753</xdr:rowOff>
    </xdr:from>
    <xdr:ext cx="599010" cy="259045"/>
    <xdr:sp macro="" textlink="">
      <xdr:nvSpPr>
        <xdr:cNvPr id="217" name="n_2mainValue【橋りょう・トンネル】&#10;一人当たり有形固定資産（償却資産）額"/>
        <xdr:cNvSpPr txBox="1"/>
      </xdr:nvSpPr>
      <xdr:spPr>
        <a:xfrm>
          <a:off x="8450795" y="1055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8" name="テキスト ボックス 22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9" name="直線コネクタ 22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0" name="テキスト ボックス 22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1" name="直線コネクタ 23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2" name="テキスト ボックス 23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3" name="直線コネクタ 23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4" name="テキスト ボックス 23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5" name="直線コネクタ 23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6" name="テキスト ボックス 23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7" name="直線コネクタ 23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8" name="テキスト ボックス 23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9" name="直線コネクタ 23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0" name="テキスト ボックス 23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44" name="直線コネクタ 243"/>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45"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46" name="直線コネクタ 245"/>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47"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48" name="直線コネクタ 247"/>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249" name="【公営住宅】&#10;有形固定資産減価償却率平均値テキスト"/>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50" name="フローチャート: 判断 249"/>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51" name="フローチャート: 判断 250"/>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52" name="フローチャート: 判断 251"/>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70576</xdr:rowOff>
    </xdr:from>
    <xdr:to>
      <xdr:col>24</xdr:col>
      <xdr:colOff>114300</xdr:colOff>
      <xdr:row>84</xdr:row>
      <xdr:rowOff>726</xdr:rowOff>
    </xdr:to>
    <xdr:sp macro="" textlink="">
      <xdr:nvSpPr>
        <xdr:cNvPr id="258" name="楕円 257"/>
        <xdr:cNvSpPr/>
      </xdr:nvSpPr>
      <xdr:spPr>
        <a:xfrm>
          <a:off x="45847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49003</xdr:rowOff>
    </xdr:from>
    <xdr:ext cx="405111" cy="259045"/>
    <xdr:sp macro="" textlink="">
      <xdr:nvSpPr>
        <xdr:cNvPr id="259" name="【公営住宅】&#10;有形固定資産減価償却率該当値テキスト"/>
        <xdr:cNvSpPr txBox="1"/>
      </xdr:nvSpPr>
      <xdr:spPr>
        <a:xfrm>
          <a:off x="4673600"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260" name="楕円 259"/>
        <xdr:cNvSpPr/>
      </xdr:nvSpPr>
      <xdr:spPr>
        <a:xfrm>
          <a:off x="3746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121376</xdr:rowOff>
    </xdr:from>
    <xdr:to>
      <xdr:col>24</xdr:col>
      <xdr:colOff>63500</xdr:colOff>
      <xdr:row>84</xdr:row>
      <xdr:rowOff>15239</xdr:rowOff>
    </xdr:to>
    <xdr:cxnSp macro="">
      <xdr:nvCxnSpPr>
        <xdr:cNvPr id="261" name="直線コネクタ 260"/>
        <xdr:cNvCxnSpPr/>
      </xdr:nvCxnSpPr>
      <xdr:spPr>
        <a:xfrm flipV="1">
          <a:off x="3797300" y="14351726"/>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29755</xdr:rowOff>
    </xdr:from>
    <xdr:to>
      <xdr:col>15</xdr:col>
      <xdr:colOff>101600</xdr:colOff>
      <xdr:row>84</xdr:row>
      <xdr:rowOff>131355</xdr:rowOff>
    </xdr:to>
    <xdr:sp macro="" textlink="">
      <xdr:nvSpPr>
        <xdr:cNvPr id="262" name="楕円 261"/>
        <xdr:cNvSpPr/>
      </xdr:nvSpPr>
      <xdr:spPr>
        <a:xfrm>
          <a:off x="2857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80555</xdr:rowOff>
    </xdr:to>
    <xdr:cxnSp macro="">
      <xdr:nvCxnSpPr>
        <xdr:cNvPr id="263" name="直線コネクタ 262"/>
        <xdr:cNvCxnSpPr/>
      </xdr:nvCxnSpPr>
      <xdr:spPr>
        <a:xfrm flipV="1">
          <a:off x="2908300" y="14417039"/>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136451</xdr:rowOff>
    </xdr:from>
    <xdr:ext cx="405111" cy="259045"/>
    <xdr:sp macro="" textlink="">
      <xdr:nvSpPr>
        <xdr:cNvPr id="264" name="n_1aveValue【公営住宅】&#10;有形固定資産減価償却率"/>
        <xdr:cNvSpPr txBox="1"/>
      </xdr:nvSpPr>
      <xdr:spPr>
        <a:xfrm>
          <a:off x="35820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265" name="n_2aveValue【公営住宅】&#10;有形固定資産減価償却率"/>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266" name="n_1mainValue【公営住宅】&#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122482</xdr:rowOff>
    </xdr:from>
    <xdr:ext cx="405111" cy="259045"/>
    <xdr:sp macro="" textlink="">
      <xdr:nvSpPr>
        <xdr:cNvPr id="267" name="n_2mainValue【公営住宅】&#10;有形固定資産減価償却率"/>
        <xdr:cNvSpPr txBox="1"/>
      </xdr:nvSpPr>
      <xdr:spPr>
        <a:xfrm>
          <a:off x="2705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1" name="テキスト ボックス 2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3" name="テキスト ボックス 2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5" name="テキスト ボックス 2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89" name="直線コネクタ 288"/>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90"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91" name="直線コネクタ 290"/>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92"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93" name="直線コネクタ 292"/>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109847</xdr:rowOff>
    </xdr:from>
    <xdr:ext cx="469744" cy="259045"/>
    <xdr:sp macro="" textlink="">
      <xdr:nvSpPr>
        <xdr:cNvPr id="294" name="【公営住宅】&#10;一人当たり面積平均値テキスト"/>
        <xdr:cNvSpPr txBox="1"/>
      </xdr:nvSpPr>
      <xdr:spPr>
        <a:xfrm>
          <a:off x="10515600" y="14340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95" name="フローチャート: 判断 294"/>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96" name="フローチャート: 判断 295"/>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54966</xdr:rowOff>
    </xdr:from>
    <xdr:to>
      <xdr:col>46</xdr:col>
      <xdr:colOff>38100</xdr:colOff>
      <xdr:row>84</xdr:row>
      <xdr:rowOff>156566</xdr:rowOff>
    </xdr:to>
    <xdr:sp macro="" textlink="">
      <xdr:nvSpPr>
        <xdr:cNvPr id="297" name="フローチャート: 判断 296"/>
        <xdr:cNvSpPr/>
      </xdr:nvSpPr>
      <xdr:spPr>
        <a:xfrm>
          <a:off x="8699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77826</xdr:rowOff>
    </xdr:from>
    <xdr:to>
      <xdr:col>55</xdr:col>
      <xdr:colOff>50800</xdr:colOff>
      <xdr:row>86</xdr:row>
      <xdr:rowOff>7976</xdr:rowOff>
    </xdr:to>
    <xdr:sp macro="" textlink="">
      <xdr:nvSpPr>
        <xdr:cNvPr id="303" name="楕円 302"/>
        <xdr:cNvSpPr/>
      </xdr:nvSpPr>
      <xdr:spPr>
        <a:xfrm>
          <a:off x="104267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164203</xdr:rowOff>
    </xdr:from>
    <xdr:ext cx="469744" cy="259045"/>
    <xdr:sp macro="" textlink="">
      <xdr:nvSpPr>
        <xdr:cNvPr id="304" name="【公営住宅】&#10;一人当たり面積該当値テキスト"/>
        <xdr:cNvSpPr txBox="1"/>
      </xdr:nvSpPr>
      <xdr:spPr>
        <a:xfrm>
          <a:off x="10515600" y="145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77826</xdr:rowOff>
    </xdr:from>
    <xdr:to>
      <xdr:col>50</xdr:col>
      <xdr:colOff>165100</xdr:colOff>
      <xdr:row>86</xdr:row>
      <xdr:rowOff>7976</xdr:rowOff>
    </xdr:to>
    <xdr:sp macro="" textlink="">
      <xdr:nvSpPr>
        <xdr:cNvPr id="305" name="楕円 304"/>
        <xdr:cNvSpPr/>
      </xdr:nvSpPr>
      <xdr:spPr>
        <a:xfrm>
          <a:off x="95885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128626</xdr:rowOff>
    </xdr:from>
    <xdr:to>
      <xdr:col>55</xdr:col>
      <xdr:colOff>0</xdr:colOff>
      <xdr:row>85</xdr:row>
      <xdr:rowOff>128626</xdr:rowOff>
    </xdr:to>
    <xdr:cxnSp macro="">
      <xdr:nvCxnSpPr>
        <xdr:cNvPr id="306" name="直線コネクタ 305"/>
        <xdr:cNvCxnSpPr/>
      </xdr:nvCxnSpPr>
      <xdr:spPr>
        <a:xfrm>
          <a:off x="9639300" y="147018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77826</xdr:rowOff>
    </xdr:from>
    <xdr:to>
      <xdr:col>46</xdr:col>
      <xdr:colOff>38100</xdr:colOff>
      <xdr:row>86</xdr:row>
      <xdr:rowOff>7976</xdr:rowOff>
    </xdr:to>
    <xdr:sp macro="" textlink="">
      <xdr:nvSpPr>
        <xdr:cNvPr id="307" name="楕円 306"/>
        <xdr:cNvSpPr/>
      </xdr:nvSpPr>
      <xdr:spPr>
        <a:xfrm>
          <a:off x="86995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128626</xdr:rowOff>
    </xdr:from>
    <xdr:to>
      <xdr:col>50</xdr:col>
      <xdr:colOff>114300</xdr:colOff>
      <xdr:row>85</xdr:row>
      <xdr:rowOff>128626</xdr:rowOff>
    </xdr:to>
    <xdr:cxnSp macro="">
      <xdr:nvCxnSpPr>
        <xdr:cNvPr id="308" name="直線コネクタ 307"/>
        <xdr:cNvCxnSpPr/>
      </xdr:nvCxnSpPr>
      <xdr:spPr>
        <a:xfrm>
          <a:off x="8750300" y="14701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8044</xdr:rowOff>
    </xdr:from>
    <xdr:ext cx="469744" cy="259045"/>
    <xdr:sp macro="" textlink="">
      <xdr:nvSpPr>
        <xdr:cNvPr id="309" name="n_1aveValue【公営住宅】&#10;一人当たり面積"/>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1643</xdr:rowOff>
    </xdr:from>
    <xdr:ext cx="469744" cy="259045"/>
    <xdr:sp macro="" textlink="">
      <xdr:nvSpPr>
        <xdr:cNvPr id="310" name="n_2aveValue【公営住宅】&#10;一人当たり面積"/>
        <xdr:cNvSpPr txBox="1"/>
      </xdr:nvSpPr>
      <xdr:spPr>
        <a:xfrm>
          <a:off x="8515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170553</xdr:rowOff>
    </xdr:from>
    <xdr:ext cx="469744" cy="259045"/>
    <xdr:sp macro="" textlink="">
      <xdr:nvSpPr>
        <xdr:cNvPr id="311" name="n_1mainValue【公営住宅】&#10;一人当たり面積"/>
        <xdr:cNvSpPr txBox="1"/>
      </xdr:nvSpPr>
      <xdr:spPr>
        <a:xfrm>
          <a:off x="9391727" y="1474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170553</xdr:rowOff>
    </xdr:from>
    <xdr:ext cx="469744" cy="259045"/>
    <xdr:sp macro="" textlink="">
      <xdr:nvSpPr>
        <xdr:cNvPr id="312" name="n_2mainValue【公営住宅】&#10;一人当たり面積"/>
        <xdr:cNvSpPr txBox="1"/>
      </xdr:nvSpPr>
      <xdr:spPr>
        <a:xfrm>
          <a:off x="8515427" y="1474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9" name="テキスト ボックス 33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0" name="直線コネクタ 33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1" name="テキスト ボックス 34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2" name="直線コネクタ 34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3" name="テキスト ボックス 34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4" name="直線コネクタ 34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5" name="テキスト ボックス 34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6" name="直線コネクタ 34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7" name="テキスト ボックス 34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51" name="直線コネクタ 350"/>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52"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353" name="直線コネクタ 352"/>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354"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355" name="直線コネクタ 354"/>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356"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357" name="フローチャート: 判断 356"/>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358" name="フローチャート: 判断 357"/>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109982</xdr:rowOff>
    </xdr:from>
    <xdr:to>
      <xdr:col>76</xdr:col>
      <xdr:colOff>165100</xdr:colOff>
      <xdr:row>37</xdr:row>
      <xdr:rowOff>40132</xdr:rowOff>
    </xdr:to>
    <xdr:sp macro="" textlink="">
      <xdr:nvSpPr>
        <xdr:cNvPr id="359" name="フローチャート: 判断 358"/>
        <xdr:cNvSpPr/>
      </xdr:nvSpPr>
      <xdr:spPr>
        <a:xfrm>
          <a:off x="14541500" y="628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65" name="楕円 364"/>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162577</xdr:rowOff>
    </xdr:from>
    <xdr:ext cx="405111" cy="259045"/>
    <xdr:sp macro="" textlink="">
      <xdr:nvSpPr>
        <xdr:cNvPr id="366" name="【認定こども園・幼稚園・保育所】&#10;有形固定資産減価償却率該当値テキスト"/>
        <xdr:cNvSpPr txBox="1"/>
      </xdr:nvSpPr>
      <xdr:spPr>
        <a:xfrm>
          <a:off x="16357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25400</xdr:rowOff>
    </xdr:from>
    <xdr:to>
      <xdr:col>81</xdr:col>
      <xdr:colOff>101600</xdr:colOff>
      <xdr:row>37</xdr:row>
      <xdr:rowOff>127000</xdr:rowOff>
    </xdr:to>
    <xdr:sp macro="" textlink="">
      <xdr:nvSpPr>
        <xdr:cNvPr id="367" name="楕円 366"/>
        <xdr:cNvSpPr/>
      </xdr:nvSpPr>
      <xdr:spPr>
        <a:xfrm>
          <a:off x="15430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19050</xdr:rowOff>
    </xdr:from>
    <xdr:to>
      <xdr:col>85</xdr:col>
      <xdr:colOff>127000</xdr:colOff>
      <xdr:row>37</xdr:row>
      <xdr:rowOff>76200</xdr:rowOff>
    </xdr:to>
    <xdr:cxnSp macro="">
      <xdr:nvCxnSpPr>
        <xdr:cNvPr id="368" name="直線コネクタ 367"/>
        <xdr:cNvCxnSpPr/>
      </xdr:nvCxnSpPr>
      <xdr:spPr>
        <a:xfrm flipV="1">
          <a:off x="15481300" y="6362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151130</xdr:rowOff>
    </xdr:from>
    <xdr:to>
      <xdr:col>76</xdr:col>
      <xdr:colOff>165100</xdr:colOff>
      <xdr:row>37</xdr:row>
      <xdr:rowOff>81280</xdr:rowOff>
    </xdr:to>
    <xdr:sp macro="" textlink="">
      <xdr:nvSpPr>
        <xdr:cNvPr id="369" name="楕円 368"/>
        <xdr:cNvSpPr/>
      </xdr:nvSpPr>
      <xdr:spPr>
        <a:xfrm>
          <a:off x="14541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30480</xdr:rowOff>
    </xdr:from>
    <xdr:to>
      <xdr:col>81</xdr:col>
      <xdr:colOff>50800</xdr:colOff>
      <xdr:row>37</xdr:row>
      <xdr:rowOff>76200</xdr:rowOff>
    </xdr:to>
    <xdr:cxnSp macro="">
      <xdr:nvCxnSpPr>
        <xdr:cNvPr id="370" name="直線コネクタ 369"/>
        <xdr:cNvCxnSpPr/>
      </xdr:nvCxnSpPr>
      <xdr:spPr>
        <a:xfrm>
          <a:off x="14592300" y="6374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10685</xdr:rowOff>
    </xdr:from>
    <xdr:ext cx="405111" cy="259045"/>
    <xdr:sp macro="" textlink="">
      <xdr:nvSpPr>
        <xdr:cNvPr id="371" name="n_1aveValue【認定こども園・幼稚園・保育所】&#10;有形固定資産減価償却率"/>
        <xdr:cNvSpPr txBox="1"/>
      </xdr:nvSpPr>
      <xdr:spPr>
        <a:xfrm>
          <a:off x="15266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56659</xdr:rowOff>
    </xdr:from>
    <xdr:ext cx="405111" cy="259045"/>
    <xdr:sp macro="" textlink="">
      <xdr:nvSpPr>
        <xdr:cNvPr id="372" name="n_2aveValue【認定こども園・幼稚園・保育所】&#10;有形固定資産減価償却率"/>
        <xdr:cNvSpPr txBox="1"/>
      </xdr:nvSpPr>
      <xdr:spPr>
        <a:xfrm>
          <a:off x="14389744" y="605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143527</xdr:rowOff>
    </xdr:from>
    <xdr:ext cx="405111" cy="259045"/>
    <xdr:sp macro="" textlink="">
      <xdr:nvSpPr>
        <xdr:cNvPr id="373" name="n_1mainValue【認定こども園・幼稚園・保育所】&#10;有形固定資産減価償却率"/>
        <xdr:cNvSpPr txBox="1"/>
      </xdr:nvSpPr>
      <xdr:spPr>
        <a:xfrm>
          <a:off x="15266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72407</xdr:rowOff>
    </xdr:from>
    <xdr:ext cx="405111" cy="259045"/>
    <xdr:sp macro="" textlink="">
      <xdr:nvSpPr>
        <xdr:cNvPr id="374" name="n_2mainValue【認定こども園・幼稚園・保育所】&#10;有形固定資産減価償却率"/>
        <xdr:cNvSpPr txBox="1"/>
      </xdr:nvSpPr>
      <xdr:spPr>
        <a:xfrm>
          <a:off x="14389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5" name="直線コネクタ 3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6" name="テキスト ボックス 38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7" name="直線コネクタ 3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8" name="テキスト ボックス 38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9" name="直線コネクタ 3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0" name="テキスト ボックス 38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1" name="直線コネクタ 3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2" name="テキスト ボックス 39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3" name="直線コネクタ 3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4" name="テキスト ボックス 39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398" name="直線コネクタ 397"/>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399"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400" name="直線コネクタ 399"/>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0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02" name="直線コネクタ 40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148607</xdr:rowOff>
    </xdr:from>
    <xdr:ext cx="469744" cy="259045"/>
    <xdr:sp macro="" textlink="">
      <xdr:nvSpPr>
        <xdr:cNvPr id="403" name="【認定こども園・幼稚園・保育所】&#10;一人当たり面積平均値テキスト"/>
        <xdr:cNvSpPr txBox="1"/>
      </xdr:nvSpPr>
      <xdr:spPr>
        <a:xfrm>
          <a:off x="22199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04" name="フローチャート: 判断 403"/>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05" name="フローチャート: 判断 404"/>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06" name="フローチャート: 判断 405"/>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12" name="楕円 411"/>
        <xdr:cNvSpPr/>
      </xdr:nvSpPr>
      <xdr:spPr>
        <a:xfrm>
          <a:off x="22110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2557</xdr:rowOff>
    </xdr:from>
    <xdr:ext cx="469744" cy="259045"/>
    <xdr:sp macro="" textlink="">
      <xdr:nvSpPr>
        <xdr:cNvPr id="413" name="【認定こども園・幼稚園・保育所】&#10;一人当たり面積該当値テキスト"/>
        <xdr:cNvSpPr txBox="1"/>
      </xdr:nvSpPr>
      <xdr:spPr>
        <a:xfrm>
          <a:off x="22199600"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154940</xdr:rowOff>
    </xdr:from>
    <xdr:to>
      <xdr:col>112</xdr:col>
      <xdr:colOff>38100</xdr:colOff>
      <xdr:row>39</xdr:row>
      <xdr:rowOff>85090</xdr:rowOff>
    </xdr:to>
    <xdr:sp macro="" textlink="">
      <xdr:nvSpPr>
        <xdr:cNvPr id="414" name="楕円 413"/>
        <xdr:cNvSpPr/>
      </xdr:nvSpPr>
      <xdr:spPr>
        <a:xfrm>
          <a:off x="21272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30480</xdr:rowOff>
    </xdr:from>
    <xdr:to>
      <xdr:col>116</xdr:col>
      <xdr:colOff>63500</xdr:colOff>
      <xdr:row>39</xdr:row>
      <xdr:rowOff>34290</xdr:rowOff>
    </xdr:to>
    <xdr:cxnSp macro="">
      <xdr:nvCxnSpPr>
        <xdr:cNvPr id="415" name="直線コネクタ 414"/>
        <xdr:cNvCxnSpPr/>
      </xdr:nvCxnSpPr>
      <xdr:spPr>
        <a:xfrm flipV="1">
          <a:off x="21323300" y="67170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109220</xdr:rowOff>
    </xdr:from>
    <xdr:to>
      <xdr:col>107</xdr:col>
      <xdr:colOff>101600</xdr:colOff>
      <xdr:row>39</xdr:row>
      <xdr:rowOff>39370</xdr:rowOff>
    </xdr:to>
    <xdr:sp macro="" textlink="">
      <xdr:nvSpPr>
        <xdr:cNvPr id="416" name="楕円 415"/>
        <xdr:cNvSpPr/>
      </xdr:nvSpPr>
      <xdr:spPr>
        <a:xfrm>
          <a:off x="20383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160020</xdr:rowOff>
    </xdr:from>
    <xdr:to>
      <xdr:col>111</xdr:col>
      <xdr:colOff>177800</xdr:colOff>
      <xdr:row>39</xdr:row>
      <xdr:rowOff>34290</xdr:rowOff>
    </xdr:to>
    <xdr:cxnSp macro="">
      <xdr:nvCxnSpPr>
        <xdr:cNvPr id="417" name="直線コネクタ 416"/>
        <xdr:cNvCxnSpPr/>
      </xdr:nvCxnSpPr>
      <xdr:spPr>
        <a:xfrm>
          <a:off x="20434300" y="6675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418" name="n_1ave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419" name="n_2ave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101617</xdr:rowOff>
    </xdr:from>
    <xdr:ext cx="469744" cy="259045"/>
    <xdr:sp macro="" textlink="">
      <xdr:nvSpPr>
        <xdr:cNvPr id="420" name="n_1main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55897</xdr:rowOff>
    </xdr:from>
    <xdr:ext cx="469744" cy="259045"/>
    <xdr:sp macro="" textlink="">
      <xdr:nvSpPr>
        <xdr:cNvPr id="421" name="n_2mainValue【認定こども園・幼稚園・保育所】&#10;一人当たり面積"/>
        <xdr:cNvSpPr txBox="1"/>
      </xdr:nvSpPr>
      <xdr:spPr>
        <a:xfrm>
          <a:off x="20199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2" name="テキスト ボックス 4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33" name="直線コネクタ 43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34" name="テキスト ボックス 43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35" name="直線コネクタ 43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36" name="テキスト ボックス 43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37" name="直線コネクタ 43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38" name="テキスト ボックス 43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9" name="直線コネクタ 4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0" name="テキスト ボックス 4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41" name="直線コネクタ 44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42" name="テキスト ボックス 44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43" name="直線コネクタ 44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44" name="テキスト ボックス 44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45" name="直線コネクタ 44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46" name="テキスト ボックス 44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50" name="直線コネクタ 449"/>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51"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52" name="直線コネクタ 451"/>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3"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4" name="直線コネクタ 453"/>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63517</xdr:rowOff>
    </xdr:from>
    <xdr:ext cx="405111" cy="259045"/>
    <xdr:sp macro="" textlink="">
      <xdr:nvSpPr>
        <xdr:cNvPr id="455" name="【学校施設】&#10;有形固定資産減価償却率平均値テキスト"/>
        <xdr:cNvSpPr txBox="1"/>
      </xdr:nvSpPr>
      <xdr:spPr>
        <a:xfrm>
          <a:off x="163576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56" name="フローチャート: 判断 455"/>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57" name="フローチャート: 判断 456"/>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458" name="フローチャート: 判断 457"/>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57785</xdr:rowOff>
    </xdr:from>
    <xdr:to>
      <xdr:col>85</xdr:col>
      <xdr:colOff>177800</xdr:colOff>
      <xdr:row>59</xdr:row>
      <xdr:rowOff>159385</xdr:rowOff>
    </xdr:to>
    <xdr:sp macro="" textlink="">
      <xdr:nvSpPr>
        <xdr:cNvPr id="464" name="楕円 463"/>
        <xdr:cNvSpPr/>
      </xdr:nvSpPr>
      <xdr:spPr>
        <a:xfrm>
          <a:off x="162687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36212</xdr:rowOff>
    </xdr:from>
    <xdr:ext cx="405111" cy="259045"/>
    <xdr:sp macro="" textlink="">
      <xdr:nvSpPr>
        <xdr:cNvPr id="465" name="【学校施設】&#10;有形固定資産減価償却率該当値テキスト"/>
        <xdr:cNvSpPr txBox="1"/>
      </xdr:nvSpPr>
      <xdr:spPr>
        <a:xfrm>
          <a:off x="16357600"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112078</xdr:rowOff>
    </xdr:from>
    <xdr:to>
      <xdr:col>81</xdr:col>
      <xdr:colOff>101600</xdr:colOff>
      <xdr:row>60</xdr:row>
      <xdr:rowOff>42228</xdr:rowOff>
    </xdr:to>
    <xdr:sp macro="" textlink="">
      <xdr:nvSpPr>
        <xdr:cNvPr id="466" name="楕円 465"/>
        <xdr:cNvSpPr/>
      </xdr:nvSpPr>
      <xdr:spPr>
        <a:xfrm>
          <a:off x="15430500" y="102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108585</xdr:rowOff>
    </xdr:from>
    <xdr:to>
      <xdr:col>85</xdr:col>
      <xdr:colOff>127000</xdr:colOff>
      <xdr:row>59</xdr:row>
      <xdr:rowOff>162878</xdr:rowOff>
    </xdr:to>
    <xdr:cxnSp macro="">
      <xdr:nvCxnSpPr>
        <xdr:cNvPr id="467" name="直線コネクタ 466"/>
        <xdr:cNvCxnSpPr/>
      </xdr:nvCxnSpPr>
      <xdr:spPr>
        <a:xfrm flipV="1">
          <a:off x="15481300" y="1022413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86360</xdr:rowOff>
    </xdr:from>
    <xdr:to>
      <xdr:col>76</xdr:col>
      <xdr:colOff>165100</xdr:colOff>
      <xdr:row>60</xdr:row>
      <xdr:rowOff>16510</xdr:rowOff>
    </xdr:to>
    <xdr:sp macro="" textlink="">
      <xdr:nvSpPr>
        <xdr:cNvPr id="468" name="楕円 467"/>
        <xdr:cNvSpPr/>
      </xdr:nvSpPr>
      <xdr:spPr>
        <a:xfrm>
          <a:off x="1454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137160</xdr:rowOff>
    </xdr:from>
    <xdr:to>
      <xdr:col>81</xdr:col>
      <xdr:colOff>50800</xdr:colOff>
      <xdr:row>59</xdr:row>
      <xdr:rowOff>162878</xdr:rowOff>
    </xdr:to>
    <xdr:cxnSp macro="">
      <xdr:nvCxnSpPr>
        <xdr:cNvPr id="469" name="直線コネクタ 468"/>
        <xdr:cNvCxnSpPr/>
      </xdr:nvCxnSpPr>
      <xdr:spPr>
        <a:xfrm>
          <a:off x="14592300" y="10252710"/>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7320</xdr:rowOff>
    </xdr:from>
    <xdr:ext cx="405111" cy="259045"/>
    <xdr:sp macro="" textlink="">
      <xdr:nvSpPr>
        <xdr:cNvPr id="470" name="n_1aveValue【学校施設】&#10;有形固定資産減価償却率"/>
        <xdr:cNvSpPr txBox="1"/>
      </xdr:nvSpPr>
      <xdr:spPr>
        <a:xfrm>
          <a:off x="15266044" y="99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471" name="n_2aveValue【学校施設】&#10;有形固定資産減価償却率"/>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33355</xdr:rowOff>
    </xdr:from>
    <xdr:ext cx="405111" cy="259045"/>
    <xdr:sp macro="" textlink="">
      <xdr:nvSpPr>
        <xdr:cNvPr id="472" name="n_1mainValue【学校施設】&#10;有形固定資産減価償却率"/>
        <xdr:cNvSpPr txBox="1"/>
      </xdr:nvSpPr>
      <xdr:spPr>
        <a:xfrm>
          <a:off x="15266044" y="10320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473" name="n_2mainValue【学校施設】&#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4" name="テキスト ボックス 4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4" name="テキスト ボックス 4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6" name="テキスト ボックス 4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500" name="直線コネクタ 499"/>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501"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502" name="直線コネクタ 501"/>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503"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504" name="直線コネクタ 503"/>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xdr:rowOff>
    </xdr:from>
    <xdr:ext cx="469744" cy="259045"/>
    <xdr:sp macro="" textlink="">
      <xdr:nvSpPr>
        <xdr:cNvPr id="505" name="【学校施設】&#10;一人当たり面積平均値テキスト"/>
        <xdr:cNvSpPr txBox="1"/>
      </xdr:nvSpPr>
      <xdr:spPr>
        <a:xfrm>
          <a:off x="22199600" y="10288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506" name="フローチャート: 判断 505"/>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507" name="フローチャート: 判断 506"/>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3084</xdr:rowOff>
    </xdr:from>
    <xdr:to>
      <xdr:col>107</xdr:col>
      <xdr:colOff>101600</xdr:colOff>
      <xdr:row>61</xdr:row>
      <xdr:rowOff>104684</xdr:rowOff>
    </xdr:to>
    <xdr:sp macro="" textlink="">
      <xdr:nvSpPr>
        <xdr:cNvPr id="508" name="フローチャート: 判断 507"/>
        <xdr:cNvSpPr/>
      </xdr:nvSpPr>
      <xdr:spPr>
        <a:xfrm>
          <a:off x="20383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161472</xdr:rowOff>
    </xdr:from>
    <xdr:to>
      <xdr:col>116</xdr:col>
      <xdr:colOff>114300</xdr:colOff>
      <xdr:row>59</xdr:row>
      <xdr:rowOff>91622</xdr:rowOff>
    </xdr:to>
    <xdr:sp macro="" textlink="">
      <xdr:nvSpPr>
        <xdr:cNvPr id="514" name="楕円 513"/>
        <xdr:cNvSpPr/>
      </xdr:nvSpPr>
      <xdr:spPr>
        <a:xfrm>
          <a:off x="22110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12899</xdr:rowOff>
    </xdr:from>
    <xdr:ext cx="469744" cy="259045"/>
    <xdr:sp macro="" textlink="">
      <xdr:nvSpPr>
        <xdr:cNvPr id="515" name="【学校施設】&#10;一人当たり面積該当値テキスト"/>
        <xdr:cNvSpPr txBox="1"/>
      </xdr:nvSpPr>
      <xdr:spPr>
        <a:xfrm>
          <a:off x="22199600" y="995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159838</xdr:rowOff>
    </xdr:from>
    <xdr:to>
      <xdr:col>112</xdr:col>
      <xdr:colOff>38100</xdr:colOff>
      <xdr:row>59</xdr:row>
      <xdr:rowOff>89988</xdr:rowOff>
    </xdr:to>
    <xdr:sp macro="" textlink="">
      <xdr:nvSpPr>
        <xdr:cNvPr id="516" name="楕円 515"/>
        <xdr:cNvSpPr/>
      </xdr:nvSpPr>
      <xdr:spPr>
        <a:xfrm>
          <a:off x="21272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39188</xdr:rowOff>
    </xdr:from>
    <xdr:to>
      <xdr:col>116</xdr:col>
      <xdr:colOff>63500</xdr:colOff>
      <xdr:row>59</xdr:row>
      <xdr:rowOff>40822</xdr:rowOff>
    </xdr:to>
    <xdr:cxnSp macro="">
      <xdr:nvCxnSpPr>
        <xdr:cNvPr id="517" name="直線コネクタ 516"/>
        <xdr:cNvCxnSpPr/>
      </xdr:nvCxnSpPr>
      <xdr:spPr>
        <a:xfrm>
          <a:off x="21323300" y="1015473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163104</xdr:rowOff>
    </xdr:from>
    <xdr:to>
      <xdr:col>107</xdr:col>
      <xdr:colOff>101600</xdr:colOff>
      <xdr:row>59</xdr:row>
      <xdr:rowOff>93254</xdr:rowOff>
    </xdr:to>
    <xdr:sp macro="" textlink="">
      <xdr:nvSpPr>
        <xdr:cNvPr id="518" name="楕円 517"/>
        <xdr:cNvSpPr/>
      </xdr:nvSpPr>
      <xdr:spPr>
        <a:xfrm>
          <a:off x="20383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39188</xdr:rowOff>
    </xdr:from>
    <xdr:to>
      <xdr:col>111</xdr:col>
      <xdr:colOff>177800</xdr:colOff>
      <xdr:row>59</xdr:row>
      <xdr:rowOff>42454</xdr:rowOff>
    </xdr:to>
    <xdr:cxnSp macro="">
      <xdr:nvCxnSpPr>
        <xdr:cNvPr id="519" name="直線コネクタ 518"/>
        <xdr:cNvCxnSpPr/>
      </xdr:nvCxnSpPr>
      <xdr:spPr>
        <a:xfrm flipV="1">
          <a:off x="20434300" y="1015473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94178</xdr:rowOff>
    </xdr:from>
    <xdr:ext cx="469744" cy="259045"/>
    <xdr:sp macro="" textlink="">
      <xdr:nvSpPr>
        <xdr:cNvPr id="520" name="n_1aveValue【学校施設】&#10;一人当たり面積"/>
        <xdr:cNvSpPr txBox="1"/>
      </xdr:nvSpPr>
      <xdr:spPr>
        <a:xfrm>
          <a:off x="21075727" y="103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95811</xdr:rowOff>
    </xdr:from>
    <xdr:ext cx="469744" cy="259045"/>
    <xdr:sp macro="" textlink="">
      <xdr:nvSpPr>
        <xdr:cNvPr id="521" name="n_2aveValue【学校施設】&#10;一人当たり面積"/>
        <xdr:cNvSpPr txBox="1"/>
      </xdr:nvSpPr>
      <xdr:spPr>
        <a:xfrm>
          <a:off x="20199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106515</xdr:rowOff>
    </xdr:from>
    <xdr:ext cx="469744" cy="259045"/>
    <xdr:sp macro="" textlink="">
      <xdr:nvSpPr>
        <xdr:cNvPr id="522" name="n_1mainValue【学校施設】&#10;一人当たり面積"/>
        <xdr:cNvSpPr txBox="1"/>
      </xdr:nvSpPr>
      <xdr:spPr>
        <a:xfrm>
          <a:off x="21075727" y="987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109781</xdr:rowOff>
    </xdr:from>
    <xdr:ext cx="469744" cy="259045"/>
    <xdr:sp macro="" textlink="">
      <xdr:nvSpPr>
        <xdr:cNvPr id="523" name="n_2mainValue【学校施設】&#10;一人当たり面積"/>
        <xdr:cNvSpPr txBox="1"/>
      </xdr:nvSpPr>
      <xdr:spPr>
        <a:xfrm>
          <a:off x="20199427" y="988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144780</xdr:rowOff>
    </xdr:to>
    <xdr:cxnSp macro="">
      <xdr:nvCxnSpPr>
        <xdr:cNvPr id="548" name="直線コネクタ 547"/>
        <xdr:cNvCxnSpPr/>
      </xdr:nvCxnSpPr>
      <xdr:spPr>
        <a:xfrm flipV="1">
          <a:off x="16318864" y="133350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148607</xdr:rowOff>
    </xdr:from>
    <xdr:ext cx="405111" cy="259045"/>
    <xdr:sp macro="" textlink="">
      <xdr:nvSpPr>
        <xdr:cNvPr id="549" name="【児童館】&#10;有形固定資産減価償却率最小値テキスト"/>
        <xdr:cNvSpPr txBox="1"/>
      </xdr:nvSpPr>
      <xdr:spPr>
        <a:xfrm>
          <a:off x="163576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144780</xdr:rowOff>
    </xdr:from>
    <xdr:to>
      <xdr:col>86</xdr:col>
      <xdr:colOff>25400</xdr:colOff>
      <xdr:row>85</xdr:row>
      <xdr:rowOff>144780</xdr:rowOff>
    </xdr:to>
    <xdr:cxnSp macro="">
      <xdr:nvCxnSpPr>
        <xdr:cNvPr id="550" name="直線コネクタ 549"/>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118763</xdr:rowOff>
    </xdr:from>
    <xdr:ext cx="405111" cy="259045"/>
    <xdr:sp macro="" textlink="">
      <xdr:nvSpPr>
        <xdr:cNvPr id="553" name="【児童館】&#10;有形固定資産減価償却率平均値テキスト"/>
        <xdr:cNvSpPr txBox="1"/>
      </xdr:nvSpPr>
      <xdr:spPr>
        <a:xfrm>
          <a:off x="16357600" y="1417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554" name="フローチャート: 判断 553"/>
        <xdr:cNvSpPr/>
      </xdr:nvSpPr>
      <xdr:spPr>
        <a:xfrm>
          <a:off x="162687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25400</xdr:rowOff>
    </xdr:from>
    <xdr:to>
      <xdr:col>81</xdr:col>
      <xdr:colOff>101600</xdr:colOff>
      <xdr:row>83</xdr:row>
      <xdr:rowOff>127000</xdr:rowOff>
    </xdr:to>
    <xdr:sp macro="" textlink="">
      <xdr:nvSpPr>
        <xdr:cNvPr id="555" name="フローチャート: 判断 554"/>
        <xdr:cNvSpPr/>
      </xdr:nvSpPr>
      <xdr:spPr>
        <a:xfrm>
          <a:off x="1543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156845</xdr:rowOff>
    </xdr:from>
    <xdr:to>
      <xdr:col>76</xdr:col>
      <xdr:colOff>165100</xdr:colOff>
      <xdr:row>83</xdr:row>
      <xdr:rowOff>86995</xdr:rowOff>
    </xdr:to>
    <xdr:sp macro="" textlink="">
      <xdr:nvSpPr>
        <xdr:cNvPr id="556" name="フローチャート: 判断 555"/>
        <xdr:cNvSpPr/>
      </xdr:nvSpPr>
      <xdr:spPr>
        <a:xfrm>
          <a:off x="14541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126364</xdr:rowOff>
    </xdr:from>
    <xdr:to>
      <xdr:col>85</xdr:col>
      <xdr:colOff>177800</xdr:colOff>
      <xdr:row>84</xdr:row>
      <xdr:rowOff>56514</xdr:rowOff>
    </xdr:to>
    <xdr:sp macro="" textlink="">
      <xdr:nvSpPr>
        <xdr:cNvPr id="562" name="楕円 561"/>
        <xdr:cNvSpPr/>
      </xdr:nvSpPr>
      <xdr:spPr>
        <a:xfrm>
          <a:off x="162687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104791</xdr:rowOff>
    </xdr:from>
    <xdr:ext cx="405111" cy="259045"/>
    <xdr:sp macro="" textlink="">
      <xdr:nvSpPr>
        <xdr:cNvPr id="563" name="【児童館】&#10;有形固定資産減価償却率該当値テキスト"/>
        <xdr:cNvSpPr txBox="1"/>
      </xdr:nvSpPr>
      <xdr:spPr>
        <a:xfrm>
          <a:off x="16357600"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105411</xdr:rowOff>
    </xdr:from>
    <xdr:to>
      <xdr:col>81</xdr:col>
      <xdr:colOff>101600</xdr:colOff>
      <xdr:row>84</xdr:row>
      <xdr:rowOff>35561</xdr:rowOff>
    </xdr:to>
    <xdr:sp macro="" textlink="">
      <xdr:nvSpPr>
        <xdr:cNvPr id="564" name="楕円 563"/>
        <xdr:cNvSpPr/>
      </xdr:nvSpPr>
      <xdr:spPr>
        <a:xfrm>
          <a:off x="15430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156211</xdr:rowOff>
    </xdr:from>
    <xdr:to>
      <xdr:col>85</xdr:col>
      <xdr:colOff>127000</xdr:colOff>
      <xdr:row>84</xdr:row>
      <xdr:rowOff>5714</xdr:rowOff>
    </xdr:to>
    <xdr:cxnSp macro="">
      <xdr:nvCxnSpPr>
        <xdr:cNvPr id="565" name="直線コネクタ 564"/>
        <xdr:cNvCxnSpPr/>
      </xdr:nvCxnSpPr>
      <xdr:spPr>
        <a:xfrm>
          <a:off x="15481300" y="1438656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78739</xdr:rowOff>
    </xdr:from>
    <xdr:to>
      <xdr:col>76</xdr:col>
      <xdr:colOff>165100</xdr:colOff>
      <xdr:row>84</xdr:row>
      <xdr:rowOff>8889</xdr:rowOff>
    </xdr:to>
    <xdr:sp macro="" textlink="">
      <xdr:nvSpPr>
        <xdr:cNvPr id="566" name="楕円 565"/>
        <xdr:cNvSpPr/>
      </xdr:nvSpPr>
      <xdr:spPr>
        <a:xfrm>
          <a:off x="14541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129539</xdr:rowOff>
    </xdr:from>
    <xdr:to>
      <xdr:col>81</xdr:col>
      <xdr:colOff>50800</xdr:colOff>
      <xdr:row>83</xdr:row>
      <xdr:rowOff>156211</xdr:rowOff>
    </xdr:to>
    <xdr:cxnSp macro="">
      <xdr:nvCxnSpPr>
        <xdr:cNvPr id="567" name="直線コネクタ 566"/>
        <xdr:cNvCxnSpPr/>
      </xdr:nvCxnSpPr>
      <xdr:spPr>
        <a:xfrm>
          <a:off x="14592300" y="143598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143527</xdr:rowOff>
    </xdr:from>
    <xdr:ext cx="405111" cy="259045"/>
    <xdr:sp macro="" textlink="">
      <xdr:nvSpPr>
        <xdr:cNvPr id="568" name="n_1aveValue【児童館】&#10;有形固定資産減価償却率"/>
        <xdr:cNvSpPr txBox="1"/>
      </xdr:nvSpPr>
      <xdr:spPr>
        <a:xfrm>
          <a:off x="152660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103522</xdr:rowOff>
    </xdr:from>
    <xdr:ext cx="405111" cy="259045"/>
    <xdr:sp macro="" textlink="">
      <xdr:nvSpPr>
        <xdr:cNvPr id="569" name="n_2aveValue【児童館】&#10;有形固定資産減価償却率"/>
        <xdr:cNvSpPr txBox="1"/>
      </xdr:nvSpPr>
      <xdr:spPr>
        <a:xfrm>
          <a:off x="14389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26688</xdr:rowOff>
    </xdr:from>
    <xdr:ext cx="405111" cy="259045"/>
    <xdr:sp macro="" textlink="">
      <xdr:nvSpPr>
        <xdr:cNvPr id="570" name="n_1mainValue【児童館】&#10;有形固定資産減価償却率"/>
        <xdr:cNvSpPr txBox="1"/>
      </xdr:nvSpPr>
      <xdr:spPr>
        <a:xfrm>
          <a:off x="152660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xdr:rowOff>
    </xdr:from>
    <xdr:ext cx="405111" cy="259045"/>
    <xdr:sp macro="" textlink="">
      <xdr:nvSpPr>
        <xdr:cNvPr id="571" name="n_2mainValue【児童館】&#10;有形固定資産減価償却率"/>
        <xdr:cNvSpPr txBox="1"/>
      </xdr:nvSpPr>
      <xdr:spPr>
        <a:xfrm>
          <a:off x="14389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38100</xdr:rowOff>
    </xdr:to>
    <xdr:cxnSp macro="">
      <xdr:nvCxnSpPr>
        <xdr:cNvPr id="595" name="直線コネクタ 594"/>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96"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97" name="直線コネクタ 59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98"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99" name="直線コネクタ 598"/>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00"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1" name="フローチャート: 判断 600"/>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02" name="フローチャート: 判断 601"/>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603" name="フローチャート: 判断 602"/>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25400</xdr:rowOff>
    </xdr:from>
    <xdr:to>
      <xdr:col>116</xdr:col>
      <xdr:colOff>114300</xdr:colOff>
      <xdr:row>78</xdr:row>
      <xdr:rowOff>127000</xdr:rowOff>
    </xdr:to>
    <xdr:sp macro="" textlink="">
      <xdr:nvSpPr>
        <xdr:cNvPr id="609" name="楕円 608"/>
        <xdr:cNvSpPr/>
      </xdr:nvSpPr>
      <xdr:spPr>
        <a:xfrm>
          <a:off x="22110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149877</xdr:rowOff>
    </xdr:from>
    <xdr:ext cx="469744" cy="259045"/>
    <xdr:sp macro="" textlink="">
      <xdr:nvSpPr>
        <xdr:cNvPr id="610" name="【児童館】&#10;一人当たり面積該当値テキスト"/>
        <xdr:cNvSpPr txBox="1"/>
      </xdr:nvSpPr>
      <xdr:spPr>
        <a:xfrm>
          <a:off x="22199600"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101600</xdr:rowOff>
    </xdr:from>
    <xdr:to>
      <xdr:col>112</xdr:col>
      <xdr:colOff>38100</xdr:colOff>
      <xdr:row>79</xdr:row>
      <xdr:rowOff>31750</xdr:rowOff>
    </xdr:to>
    <xdr:sp macro="" textlink="">
      <xdr:nvSpPr>
        <xdr:cNvPr id="611" name="楕円 610"/>
        <xdr:cNvSpPr/>
      </xdr:nvSpPr>
      <xdr:spPr>
        <a:xfrm>
          <a:off x="2127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76200</xdr:rowOff>
    </xdr:from>
    <xdr:to>
      <xdr:col>116</xdr:col>
      <xdr:colOff>63500</xdr:colOff>
      <xdr:row>78</xdr:row>
      <xdr:rowOff>152400</xdr:rowOff>
    </xdr:to>
    <xdr:cxnSp macro="">
      <xdr:nvCxnSpPr>
        <xdr:cNvPr id="612" name="直線コネクタ 611"/>
        <xdr:cNvCxnSpPr/>
      </xdr:nvCxnSpPr>
      <xdr:spPr>
        <a:xfrm flipV="1">
          <a:off x="21323300" y="13449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613" name="楕円 612"/>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152400</xdr:rowOff>
    </xdr:from>
    <xdr:to>
      <xdr:col>111</xdr:col>
      <xdr:colOff>177800</xdr:colOff>
      <xdr:row>80</xdr:row>
      <xdr:rowOff>38100</xdr:rowOff>
    </xdr:to>
    <xdr:cxnSp macro="">
      <xdr:nvCxnSpPr>
        <xdr:cNvPr id="614" name="直線コネクタ 613"/>
        <xdr:cNvCxnSpPr/>
      </xdr:nvCxnSpPr>
      <xdr:spPr>
        <a:xfrm flipV="1">
          <a:off x="20434300" y="13525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615" name="n_1aveValue【児童館】&#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616" name="n_2aveValue【児童館】&#10;一人当たり面積"/>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48277</xdr:rowOff>
    </xdr:from>
    <xdr:ext cx="469744" cy="259045"/>
    <xdr:sp macro="" textlink="">
      <xdr:nvSpPr>
        <xdr:cNvPr id="617" name="n_1mainValue【児童館】&#10;一人当たり面積"/>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618" name="n_2mainValue【児童館】&#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9" name="テキスト ボックス 62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0" name="直線コネクタ 6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1" name="テキスト ボックス 6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2" name="直線コネクタ 6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3" name="テキスト ボックス 6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4" name="直線コネクタ 6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5" name="テキスト ボックス 6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6" name="直線コネクタ 6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7" name="テキスト ボックス 6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8" name="直線コネクタ 6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9" name="テキスト ボックス 6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1" name="テキスト ボックス 64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643" name="直線コネクタ 642"/>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644"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645" name="直線コネクタ 644"/>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646"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647" name="直線コネクタ 646"/>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158766</xdr:rowOff>
    </xdr:from>
    <xdr:ext cx="405111" cy="259045"/>
    <xdr:sp macro="" textlink="">
      <xdr:nvSpPr>
        <xdr:cNvPr id="648" name="【公民館】&#10;有形固定資産減価償却率平均値テキスト"/>
        <xdr:cNvSpPr txBox="1"/>
      </xdr:nvSpPr>
      <xdr:spPr>
        <a:xfrm>
          <a:off x="16357600" y="1747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649" name="フローチャート: 判断 648"/>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50" name="フローチャート: 判断 649"/>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51" name="フローチャート: 判断 650"/>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86361</xdr:rowOff>
    </xdr:from>
    <xdr:to>
      <xdr:col>85</xdr:col>
      <xdr:colOff>177800</xdr:colOff>
      <xdr:row>104</xdr:row>
      <xdr:rowOff>16511</xdr:rowOff>
    </xdr:to>
    <xdr:sp macro="" textlink="">
      <xdr:nvSpPr>
        <xdr:cNvPr id="657" name="楕円 656"/>
        <xdr:cNvSpPr/>
      </xdr:nvSpPr>
      <xdr:spPr>
        <a:xfrm>
          <a:off x="162687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64788</xdr:rowOff>
    </xdr:from>
    <xdr:ext cx="405111" cy="259045"/>
    <xdr:sp macro="" textlink="">
      <xdr:nvSpPr>
        <xdr:cNvPr id="658" name="【公民館】&#10;有形固定資産減価償却率該当値テキスト"/>
        <xdr:cNvSpPr txBox="1"/>
      </xdr:nvSpPr>
      <xdr:spPr>
        <a:xfrm>
          <a:off x="16357600"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659" name="楕円 658"/>
        <xdr:cNvSpPr/>
      </xdr:nvSpPr>
      <xdr:spPr>
        <a:xfrm>
          <a:off x="1543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137161</xdr:rowOff>
    </xdr:from>
    <xdr:to>
      <xdr:col>85</xdr:col>
      <xdr:colOff>127000</xdr:colOff>
      <xdr:row>104</xdr:row>
      <xdr:rowOff>41911</xdr:rowOff>
    </xdr:to>
    <xdr:cxnSp macro="">
      <xdr:nvCxnSpPr>
        <xdr:cNvPr id="660" name="直線コネクタ 659"/>
        <xdr:cNvCxnSpPr/>
      </xdr:nvCxnSpPr>
      <xdr:spPr>
        <a:xfrm flipV="1">
          <a:off x="15481300" y="1779651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661" name="楕円 660"/>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121920</xdr:rowOff>
    </xdr:to>
    <xdr:cxnSp macro="">
      <xdr:nvCxnSpPr>
        <xdr:cNvPr id="662" name="直線コネクタ 661"/>
        <xdr:cNvCxnSpPr/>
      </xdr:nvCxnSpPr>
      <xdr:spPr>
        <a:xfrm flipV="1">
          <a:off x="14592300" y="178727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663" name="n_1ave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664" name="n_2aveValue【公民館】&#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83838</xdr:rowOff>
    </xdr:from>
    <xdr:ext cx="405111" cy="259045"/>
    <xdr:sp macro="" textlink="">
      <xdr:nvSpPr>
        <xdr:cNvPr id="665" name="n_1mainValue【公民館】&#10;有形固定資産減価償却率"/>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666" name="n_2mainValue【公民館】&#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7" name="直線コネクタ 67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8" name="テキスト ボックス 67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9" name="直線コネクタ 67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0" name="テキスト ボックス 67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1" name="直線コネクタ 68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2" name="テキスト ボックス 68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3" name="直線コネクタ 68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4" name="テキスト ボックス 68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88" name="直線コネクタ 687"/>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89"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90" name="直線コネクタ 689"/>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91"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92" name="直線コネクタ 691"/>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34562</xdr:rowOff>
    </xdr:from>
    <xdr:ext cx="469744" cy="259045"/>
    <xdr:sp macro="" textlink="">
      <xdr:nvSpPr>
        <xdr:cNvPr id="693" name="【公民館】&#10;一人当たり面積平均値テキスト"/>
        <xdr:cNvSpPr txBox="1"/>
      </xdr:nvSpPr>
      <xdr:spPr>
        <a:xfrm>
          <a:off x="22199600" y="1803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94" name="フローチャート: 判断 693"/>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95" name="フローチャート: 判断 694"/>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96" name="フローチャート: 判断 695"/>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55118</xdr:rowOff>
    </xdr:from>
    <xdr:to>
      <xdr:col>116</xdr:col>
      <xdr:colOff>114300</xdr:colOff>
      <xdr:row>107</xdr:row>
      <xdr:rowOff>156718</xdr:rowOff>
    </xdr:to>
    <xdr:sp macro="" textlink="">
      <xdr:nvSpPr>
        <xdr:cNvPr id="702" name="楕円 701"/>
        <xdr:cNvSpPr/>
      </xdr:nvSpPr>
      <xdr:spPr>
        <a:xfrm>
          <a:off x="22110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33545</xdr:rowOff>
    </xdr:from>
    <xdr:ext cx="469744" cy="259045"/>
    <xdr:sp macro="" textlink="">
      <xdr:nvSpPr>
        <xdr:cNvPr id="703" name="【公民館】&#10;一人当たり面積該当値テキスト"/>
        <xdr:cNvSpPr txBox="1"/>
      </xdr:nvSpPr>
      <xdr:spPr>
        <a:xfrm>
          <a:off x="22199600"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55118</xdr:rowOff>
    </xdr:from>
    <xdr:to>
      <xdr:col>112</xdr:col>
      <xdr:colOff>38100</xdr:colOff>
      <xdr:row>107</xdr:row>
      <xdr:rowOff>156718</xdr:rowOff>
    </xdr:to>
    <xdr:sp macro="" textlink="">
      <xdr:nvSpPr>
        <xdr:cNvPr id="704" name="楕円 703"/>
        <xdr:cNvSpPr/>
      </xdr:nvSpPr>
      <xdr:spPr>
        <a:xfrm>
          <a:off x="21272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105918</xdr:rowOff>
    </xdr:from>
    <xdr:to>
      <xdr:col>116</xdr:col>
      <xdr:colOff>63500</xdr:colOff>
      <xdr:row>107</xdr:row>
      <xdr:rowOff>105918</xdr:rowOff>
    </xdr:to>
    <xdr:cxnSp macro="">
      <xdr:nvCxnSpPr>
        <xdr:cNvPr id="705" name="直線コネクタ 704"/>
        <xdr:cNvCxnSpPr/>
      </xdr:nvCxnSpPr>
      <xdr:spPr>
        <a:xfrm>
          <a:off x="21323300" y="1845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55118</xdr:rowOff>
    </xdr:from>
    <xdr:to>
      <xdr:col>107</xdr:col>
      <xdr:colOff>101600</xdr:colOff>
      <xdr:row>107</xdr:row>
      <xdr:rowOff>156718</xdr:rowOff>
    </xdr:to>
    <xdr:sp macro="" textlink="">
      <xdr:nvSpPr>
        <xdr:cNvPr id="706" name="楕円 705"/>
        <xdr:cNvSpPr/>
      </xdr:nvSpPr>
      <xdr:spPr>
        <a:xfrm>
          <a:off x="20383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105918</xdr:rowOff>
    </xdr:from>
    <xdr:to>
      <xdr:col>111</xdr:col>
      <xdr:colOff>177800</xdr:colOff>
      <xdr:row>107</xdr:row>
      <xdr:rowOff>105918</xdr:rowOff>
    </xdr:to>
    <xdr:cxnSp macro="">
      <xdr:nvCxnSpPr>
        <xdr:cNvPr id="707" name="直線コネクタ 706"/>
        <xdr:cNvCxnSpPr/>
      </xdr:nvCxnSpPr>
      <xdr:spPr>
        <a:xfrm>
          <a:off x="20434300" y="1845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74947</xdr:rowOff>
    </xdr:from>
    <xdr:ext cx="469744" cy="259045"/>
    <xdr:sp macro="" textlink="">
      <xdr:nvSpPr>
        <xdr:cNvPr id="708"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09"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147845</xdr:rowOff>
    </xdr:from>
    <xdr:ext cx="469744" cy="259045"/>
    <xdr:sp macro="" textlink="">
      <xdr:nvSpPr>
        <xdr:cNvPr id="710" name="n_1mainValue【公民館】&#10;一人当たり面積"/>
        <xdr:cNvSpPr txBox="1"/>
      </xdr:nvSpPr>
      <xdr:spPr>
        <a:xfrm>
          <a:off x="210757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147845</xdr:rowOff>
    </xdr:from>
    <xdr:ext cx="469744" cy="259045"/>
    <xdr:sp macro="" textlink="">
      <xdr:nvSpPr>
        <xdr:cNvPr id="711" name="n_2mainValue【公民館】&#10;一人当たり面積"/>
        <xdr:cNvSpPr txBox="1"/>
      </xdr:nvSpPr>
      <xdr:spPr>
        <a:xfrm>
          <a:off x="20199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橋りょう・庁舎であり、特に低くなっている施設は公営住宅、図書館、福祉施設、消防施設である。道路・橋りょう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年代に建設・整備されたものが数多くあり、道路は特に有形固定資産減価償却率が</a:t>
          </a:r>
          <a:r>
            <a:rPr kumimoji="1" lang="en-US" altLang="ja-JP" sz="1300">
              <a:latin typeface="ＭＳ Ｐゴシック" panose="020B0600070205080204" pitchFamily="50" charset="-128"/>
              <a:ea typeface="ＭＳ Ｐゴシック" panose="020B0600070205080204" pitchFamily="50" charset="-128"/>
            </a:rPr>
            <a:t>73.0%</a:t>
          </a:r>
          <a:r>
            <a:rPr kumimoji="1" lang="ja-JP" altLang="en-US" sz="1300">
              <a:latin typeface="ＭＳ Ｐゴシック" panose="020B0600070205080204" pitchFamily="50" charset="-128"/>
              <a:ea typeface="ＭＳ Ｐゴシック" panose="020B0600070205080204" pitchFamily="50" charset="-128"/>
            </a:rPr>
            <a:t>と類似団体よりも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ポイント以上高い水準となっている。庁舎についても、昭和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年代に建設されて以降、大規模な改修を行っていないため、有形固定資産減価償却率が高い水準となっている。福祉施設については、平成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年度に建設された比較的新しい施設があることから、類似団体と比較して最も有形固定資産減価償却率が低くなっている。また、消防施設については、本署が平成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年度に改築され比較的新しいことに加え、市内に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つある消防分署についても耐震化改修工事を行うなど、順次改修を進めていることなどから類似団体と比較して有形固定資産減価償却率が低い水準となっている。今後は、平成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年度に策定した公共施設管理計画を中心に、財政的制約を踏まえた大規模改修等による長寿命化や施設の統合・廃止による集約化や複合化への検討などに取り組み、施設の適切な維持管理を図っていく。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137,432
134,511
79.35
45,220,712
42,901,734
2,142,652
28,706,679
41,602,180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107332</xdr:rowOff>
    </xdr:from>
    <xdr:ext cx="405111" cy="259045"/>
    <xdr:sp macro="" textlink="">
      <xdr:nvSpPr>
        <xdr:cNvPr id="60" name="【図書館】&#10;有形固定資産減価償却率平均値テキスト"/>
        <xdr:cNvSpPr txBox="1"/>
      </xdr:nvSpPr>
      <xdr:spPr>
        <a:xfrm>
          <a:off x="4673600"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3" name="フローチャート: 判断 62"/>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44450</xdr:rowOff>
    </xdr:from>
    <xdr:to>
      <xdr:col>24</xdr:col>
      <xdr:colOff>114300</xdr:colOff>
      <xdr:row>38</xdr:row>
      <xdr:rowOff>146050</xdr:rowOff>
    </xdr:to>
    <xdr:sp macro="" textlink="">
      <xdr:nvSpPr>
        <xdr:cNvPr id="69" name="楕円 68"/>
        <xdr:cNvSpPr/>
      </xdr:nvSpPr>
      <xdr:spPr>
        <a:xfrm>
          <a:off x="4584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22877</xdr:rowOff>
    </xdr:from>
    <xdr:ext cx="405111" cy="259045"/>
    <xdr:sp macro="" textlink="">
      <xdr:nvSpPr>
        <xdr:cNvPr id="70" name="【図書館】&#10;有形固定資産減価償却率該当値テキスト"/>
        <xdr:cNvSpPr txBox="1"/>
      </xdr:nvSpPr>
      <xdr:spPr>
        <a:xfrm>
          <a:off x="46736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1" name="楕円 70"/>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95250</xdr:rowOff>
    </xdr:from>
    <xdr:to>
      <xdr:col>24</xdr:col>
      <xdr:colOff>63500</xdr:colOff>
      <xdr:row>38</xdr:row>
      <xdr:rowOff>133350</xdr:rowOff>
    </xdr:to>
    <xdr:cxnSp macro="">
      <xdr:nvCxnSpPr>
        <xdr:cNvPr id="72" name="直線コネクタ 71"/>
        <xdr:cNvCxnSpPr/>
      </xdr:nvCxnSpPr>
      <xdr:spPr>
        <a:xfrm flipV="1">
          <a:off x="3797300" y="6610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120650</xdr:rowOff>
    </xdr:from>
    <xdr:to>
      <xdr:col>15</xdr:col>
      <xdr:colOff>101600</xdr:colOff>
      <xdr:row>39</xdr:row>
      <xdr:rowOff>50800</xdr:rowOff>
    </xdr:to>
    <xdr:sp macro="" textlink="">
      <xdr:nvSpPr>
        <xdr:cNvPr id="73" name="楕円 72"/>
        <xdr:cNvSpPr/>
      </xdr:nvSpPr>
      <xdr:spPr>
        <a:xfrm>
          <a:off x="2857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133350</xdr:rowOff>
    </xdr:from>
    <xdr:to>
      <xdr:col>19</xdr:col>
      <xdr:colOff>177800</xdr:colOff>
      <xdr:row>39</xdr:row>
      <xdr:rowOff>0</xdr:rowOff>
    </xdr:to>
    <xdr:cxnSp macro="">
      <xdr:nvCxnSpPr>
        <xdr:cNvPr id="74" name="直線コネクタ 73"/>
        <xdr:cNvCxnSpPr/>
      </xdr:nvCxnSpPr>
      <xdr:spPr>
        <a:xfrm flipV="1">
          <a:off x="2908300" y="6648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6367</xdr:rowOff>
    </xdr:from>
    <xdr:ext cx="405111" cy="259045"/>
    <xdr:sp macro="" textlink="">
      <xdr:nvSpPr>
        <xdr:cNvPr id="75" name="n_1aveValue【図書館】&#10;有形固定資産減価償却率"/>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6" name="n_2aveValue【図書館】&#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77" name="n_1mainValue【図書館】&#10;有形固定資産減価償却率"/>
        <xdr:cNvSpPr txBox="1"/>
      </xdr:nvSpPr>
      <xdr:spPr>
        <a:xfrm>
          <a:off x="3582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41927</xdr:rowOff>
    </xdr:from>
    <xdr:ext cx="405111" cy="259045"/>
    <xdr:sp macro="" textlink="">
      <xdr:nvSpPr>
        <xdr:cNvPr id="78" name="n_2mainValue【図書館】&#10;有形固定資産減価償却率"/>
        <xdr:cNvSpPr txBox="1"/>
      </xdr:nvSpPr>
      <xdr:spPr>
        <a:xfrm>
          <a:off x="2705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102" name="直線コネクタ 101"/>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3"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4" name="直線コネクタ 103"/>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5"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6" name="直線コネクタ 105"/>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7"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8" name="フローチャート: 判断 107"/>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9" name="フローチャート: 判断 108"/>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0" name="フローチャート: 判断 109"/>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63500</xdr:rowOff>
    </xdr:from>
    <xdr:to>
      <xdr:col>55</xdr:col>
      <xdr:colOff>50800</xdr:colOff>
      <xdr:row>35</xdr:row>
      <xdr:rowOff>165100</xdr:rowOff>
    </xdr:to>
    <xdr:sp macro="" textlink="">
      <xdr:nvSpPr>
        <xdr:cNvPr id="116" name="楕円 115"/>
        <xdr:cNvSpPr/>
      </xdr:nvSpPr>
      <xdr:spPr>
        <a:xfrm>
          <a:off x="104267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86377</xdr:rowOff>
    </xdr:from>
    <xdr:ext cx="469744" cy="259045"/>
    <xdr:sp macro="" textlink="">
      <xdr:nvSpPr>
        <xdr:cNvPr id="117" name="【図書館】&#10;一人当たり面積該当値テキスト"/>
        <xdr:cNvSpPr txBox="1"/>
      </xdr:nvSpPr>
      <xdr:spPr>
        <a:xfrm>
          <a:off x="10515600"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63500</xdr:rowOff>
    </xdr:from>
    <xdr:to>
      <xdr:col>50</xdr:col>
      <xdr:colOff>165100</xdr:colOff>
      <xdr:row>35</xdr:row>
      <xdr:rowOff>165100</xdr:rowOff>
    </xdr:to>
    <xdr:sp macro="" textlink="">
      <xdr:nvSpPr>
        <xdr:cNvPr id="118" name="楕円 117"/>
        <xdr:cNvSpPr/>
      </xdr:nvSpPr>
      <xdr:spPr>
        <a:xfrm>
          <a:off x="9588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114300</xdr:rowOff>
    </xdr:from>
    <xdr:to>
      <xdr:col>55</xdr:col>
      <xdr:colOff>0</xdr:colOff>
      <xdr:row>35</xdr:row>
      <xdr:rowOff>114300</xdr:rowOff>
    </xdr:to>
    <xdr:cxnSp macro="">
      <xdr:nvCxnSpPr>
        <xdr:cNvPr id="119" name="直線コネクタ 118"/>
        <xdr:cNvCxnSpPr/>
      </xdr:nvCxnSpPr>
      <xdr:spPr>
        <a:xfrm>
          <a:off x="9639300" y="6115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63500</xdr:rowOff>
    </xdr:from>
    <xdr:to>
      <xdr:col>46</xdr:col>
      <xdr:colOff>38100</xdr:colOff>
      <xdr:row>35</xdr:row>
      <xdr:rowOff>165100</xdr:rowOff>
    </xdr:to>
    <xdr:sp macro="" textlink="">
      <xdr:nvSpPr>
        <xdr:cNvPr id="120" name="楕円 119"/>
        <xdr:cNvSpPr/>
      </xdr:nvSpPr>
      <xdr:spPr>
        <a:xfrm>
          <a:off x="8699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114300</xdr:rowOff>
    </xdr:from>
    <xdr:to>
      <xdr:col>50</xdr:col>
      <xdr:colOff>114300</xdr:colOff>
      <xdr:row>35</xdr:row>
      <xdr:rowOff>114300</xdr:rowOff>
    </xdr:to>
    <xdr:cxnSp macro="">
      <xdr:nvCxnSpPr>
        <xdr:cNvPr id="121" name="直線コネクタ 120"/>
        <xdr:cNvCxnSpPr/>
      </xdr:nvCxnSpPr>
      <xdr:spPr>
        <a:xfrm>
          <a:off x="8750300" y="611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22"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23" name="n_2aveValue【図書館】&#10;一人当たり面積"/>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10177</xdr:rowOff>
    </xdr:from>
    <xdr:ext cx="469744" cy="259045"/>
    <xdr:sp macro="" textlink="">
      <xdr:nvSpPr>
        <xdr:cNvPr id="124" name="n_1mainValue【図書館】&#10;一人当たり面積"/>
        <xdr:cNvSpPr txBox="1"/>
      </xdr:nvSpPr>
      <xdr:spPr>
        <a:xfrm>
          <a:off x="93917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10177</xdr:rowOff>
    </xdr:from>
    <xdr:ext cx="469744" cy="259045"/>
    <xdr:sp macro="" textlink="">
      <xdr:nvSpPr>
        <xdr:cNvPr id="125" name="n_2mainValue【図書館】&#10;一人当たり面積"/>
        <xdr:cNvSpPr txBox="1"/>
      </xdr:nvSpPr>
      <xdr:spPr>
        <a:xfrm>
          <a:off x="8515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50" name="直線コネクタ 149"/>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51"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52" name="直線コネクタ 151"/>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53"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54" name="直線コネクタ 153"/>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55" name="【体育館・プー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6" name="フローチャート: 判断 155"/>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7" name="フローチャート: 判断 156"/>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8" name="フローチャート: 判断 157"/>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69215</xdr:rowOff>
    </xdr:from>
    <xdr:to>
      <xdr:col>24</xdr:col>
      <xdr:colOff>114300</xdr:colOff>
      <xdr:row>59</xdr:row>
      <xdr:rowOff>170815</xdr:rowOff>
    </xdr:to>
    <xdr:sp macro="" textlink="">
      <xdr:nvSpPr>
        <xdr:cNvPr id="164" name="楕円 163"/>
        <xdr:cNvSpPr/>
      </xdr:nvSpPr>
      <xdr:spPr>
        <a:xfrm>
          <a:off x="4584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92092</xdr:rowOff>
    </xdr:from>
    <xdr:ext cx="405111" cy="259045"/>
    <xdr:sp macro="" textlink="">
      <xdr:nvSpPr>
        <xdr:cNvPr id="165" name="【体育館・プール】&#10;有形固定資産減価償却率該当値テキスト"/>
        <xdr:cNvSpPr txBox="1"/>
      </xdr:nvSpPr>
      <xdr:spPr>
        <a:xfrm>
          <a:off x="4673600"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99695</xdr:rowOff>
    </xdr:from>
    <xdr:to>
      <xdr:col>20</xdr:col>
      <xdr:colOff>38100</xdr:colOff>
      <xdr:row>60</xdr:row>
      <xdr:rowOff>29845</xdr:rowOff>
    </xdr:to>
    <xdr:sp macro="" textlink="">
      <xdr:nvSpPr>
        <xdr:cNvPr id="166" name="楕円 165"/>
        <xdr:cNvSpPr/>
      </xdr:nvSpPr>
      <xdr:spPr>
        <a:xfrm>
          <a:off x="3746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120015</xdr:rowOff>
    </xdr:from>
    <xdr:to>
      <xdr:col>24</xdr:col>
      <xdr:colOff>63500</xdr:colOff>
      <xdr:row>59</xdr:row>
      <xdr:rowOff>150495</xdr:rowOff>
    </xdr:to>
    <xdr:cxnSp macro="">
      <xdr:nvCxnSpPr>
        <xdr:cNvPr id="167" name="直線コネクタ 166"/>
        <xdr:cNvCxnSpPr/>
      </xdr:nvCxnSpPr>
      <xdr:spPr>
        <a:xfrm flipV="1">
          <a:off x="3797300" y="102355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80645</xdr:rowOff>
    </xdr:from>
    <xdr:to>
      <xdr:col>15</xdr:col>
      <xdr:colOff>101600</xdr:colOff>
      <xdr:row>60</xdr:row>
      <xdr:rowOff>10795</xdr:rowOff>
    </xdr:to>
    <xdr:sp macro="" textlink="">
      <xdr:nvSpPr>
        <xdr:cNvPr id="168" name="楕円 167"/>
        <xdr:cNvSpPr/>
      </xdr:nvSpPr>
      <xdr:spPr>
        <a:xfrm>
          <a:off x="2857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131445</xdr:rowOff>
    </xdr:from>
    <xdr:to>
      <xdr:col>19</xdr:col>
      <xdr:colOff>177800</xdr:colOff>
      <xdr:row>59</xdr:row>
      <xdr:rowOff>150495</xdr:rowOff>
    </xdr:to>
    <xdr:cxnSp macro="">
      <xdr:nvCxnSpPr>
        <xdr:cNvPr id="169" name="直線コネクタ 168"/>
        <xdr:cNvCxnSpPr/>
      </xdr:nvCxnSpPr>
      <xdr:spPr>
        <a:xfrm>
          <a:off x="2908300" y="102469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70"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1"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46372</xdr:rowOff>
    </xdr:from>
    <xdr:ext cx="405111" cy="259045"/>
    <xdr:sp macro="" textlink="">
      <xdr:nvSpPr>
        <xdr:cNvPr id="172" name="n_1mainValue【体育館・プー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27322</xdr:rowOff>
    </xdr:from>
    <xdr:ext cx="405111" cy="259045"/>
    <xdr:sp macro="" textlink="">
      <xdr:nvSpPr>
        <xdr:cNvPr id="173" name="n_2mainValue【体育館・プール】&#10;有形固定資産減価償却率"/>
        <xdr:cNvSpPr txBox="1"/>
      </xdr:nvSpPr>
      <xdr:spPr>
        <a:xfrm>
          <a:off x="2705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98" name="直線コネクタ 197"/>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9"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200" name="直線コネクタ 199"/>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01"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02" name="直線コネクタ 201"/>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144797</xdr:rowOff>
    </xdr:from>
    <xdr:ext cx="469744" cy="259045"/>
    <xdr:sp macro="" textlink="">
      <xdr:nvSpPr>
        <xdr:cNvPr id="203" name="【体育館・プール】&#10;一人当たり面積平均値テキスト"/>
        <xdr:cNvSpPr txBox="1"/>
      </xdr:nvSpPr>
      <xdr:spPr>
        <a:xfrm>
          <a:off x="10515600" y="1026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204" name="フローチャート: 判断 203"/>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205" name="フローチャート: 判断 204"/>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166370</xdr:rowOff>
    </xdr:from>
    <xdr:to>
      <xdr:col>46</xdr:col>
      <xdr:colOff>38100</xdr:colOff>
      <xdr:row>60</xdr:row>
      <xdr:rowOff>96520</xdr:rowOff>
    </xdr:to>
    <xdr:sp macro="" textlink="">
      <xdr:nvSpPr>
        <xdr:cNvPr id="206" name="フローチャート: 判断 205"/>
        <xdr:cNvSpPr/>
      </xdr:nvSpPr>
      <xdr:spPr>
        <a:xfrm>
          <a:off x="8699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82550</xdr:rowOff>
    </xdr:from>
    <xdr:to>
      <xdr:col>55</xdr:col>
      <xdr:colOff>50800</xdr:colOff>
      <xdr:row>60</xdr:row>
      <xdr:rowOff>12700</xdr:rowOff>
    </xdr:to>
    <xdr:sp macro="" textlink="">
      <xdr:nvSpPr>
        <xdr:cNvPr id="212" name="楕円 211"/>
        <xdr:cNvSpPr/>
      </xdr:nvSpPr>
      <xdr:spPr>
        <a:xfrm>
          <a:off x="10426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105427</xdr:rowOff>
    </xdr:from>
    <xdr:ext cx="469744" cy="259045"/>
    <xdr:sp macro="" textlink="">
      <xdr:nvSpPr>
        <xdr:cNvPr id="213" name="【体育館・プール】&#10;一人当たり面積該当値テキスト"/>
        <xdr:cNvSpPr txBox="1"/>
      </xdr:nvSpPr>
      <xdr:spPr>
        <a:xfrm>
          <a:off x="10515600"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59690</xdr:rowOff>
    </xdr:from>
    <xdr:to>
      <xdr:col>50</xdr:col>
      <xdr:colOff>165100</xdr:colOff>
      <xdr:row>59</xdr:row>
      <xdr:rowOff>161290</xdr:rowOff>
    </xdr:to>
    <xdr:sp macro="" textlink="">
      <xdr:nvSpPr>
        <xdr:cNvPr id="214" name="楕円 213"/>
        <xdr:cNvSpPr/>
      </xdr:nvSpPr>
      <xdr:spPr>
        <a:xfrm>
          <a:off x="9588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110490</xdr:rowOff>
    </xdr:from>
    <xdr:to>
      <xdr:col>55</xdr:col>
      <xdr:colOff>0</xdr:colOff>
      <xdr:row>59</xdr:row>
      <xdr:rowOff>133350</xdr:rowOff>
    </xdr:to>
    <xdr:cxnSp macro="">
      <xdr:nvCxnSpPr>
        <xdr:cNvPr id="215" name="直線コネクタ 214"/>
        <xdr:cNvCxnSpPr/>
      </xdr:nvCxnSpPr>
      <xdr:spPr>
        <a:xfrm>
          <a:off x="9639300" y="10226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67310</xdr:rowOff>
    </xdr:from>
    <xdr:to>
      <xdr:col>46</xdr:col>
      <xdr:colOff>38100</xdr:colOff>
      <xdr:row>59</xdr:row>
      <xdr:rowOff>168910</xdr:rowOff>
    </xdr:to>
    <xdr:sp macro="" textlink="">
      <xdr:nvSpPr>
        <xdr:cNvPr id="216" name="楕円 215"/>
        <xdr:cNvSpPr/>
      </xdr:nvSpPr>
      <xdr:spPr>
        <a:xfrm>
          <a:off x="8699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110490</xdr:rowOff>
    </xdr:from>
    <xdr:to>
      <xdr:col>50</xdr:col>
      <xdr:colOff>114300</xdr:colOff>
      <xdr:row>59</xdr:row>
      <xdr:rowOff>118110</xdr:rowOff>
    </xdr:to>
    <xdr:cxnSp macro="">
      <xdr:nvCxnSpPr>
        <xdr:cNvPr id="217" name="直線コネクタ 216"/>
        <xdr:cNvCxnSpPr/>
      </xdr:nvCxnSpPr>
      <xdr:spPr>
        <a:xfrm flipV="1">
          <a:off x="8750300" y="10226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95267</xdr:rowOff>
    </xdr:from>
    <xdr:ext cx="469744" cy="259045"/>
    <xdr:sp macro="" textlink="">
      <xdr:nvSpPr>
        <xdr:cNvPr id="218" name="n_1aveValue【体育館・プール】&#10;一人当たり面積"/>
        <xdr:cNvSpPr txBox="1"/>
      </xdr:nvSpPr>
      <xdr:spPr>
        <a:xfrm>
          <a:off x="9391727"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87647</xdr:rowOff>
    </xdr:from>
    <xdr:ext cx="469744" cy="259045"/>
    <xdr:sp macro="" textlink="">
      <xdr:nvSpPr>
        <xdr:cNvPr id="219" name="n_2aveValue【体育館・プール】&#10;一人当たり面積"/>
        <xdr:cNvSpPr txBox="1"/>
      </xdr:nvSpPr>
      <xdr:spPr>
        <a:xfrm>
          <a:off x="8515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6367</xdr:rowOff>
    </xdr:from>
    <xdr:ext cx="469744" cy="259045"/>
    <xdr:sp macro="" textlink="">
      <xdr:nvSpPr>
        <xdr:cNvPr id="220" name="n_1mainValue【体育館・プール】&#10;一人当たり面積"/>
        <xdr:cNvSpPr txBox="1"/>
      </xdr:nvSpPr>
      <xdr:spPr>
        <a:xfrm>
          <a:off x="9391727"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13987</xdr:rowOff>
    </xdr:from>
    <xdr:ext cx="469744" cy="259045"/>
    <xdr:sp macro="" textlink="">
      <xdr:nvSpPr>
        <xdr:cNvPr id="221" name="n_2mainValue【体育館・プール】&#10;一人当たり面積"/>
        <xdr:cNvSpPr txBox="1"/>
      </xdr:nvSpPr>
      <xdr:spPr>
        <a:xfrm>
          <a:off x="8515427" y="99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33" name="直線コネクタ 232"/>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34" name="テキスト ボックス 233"/>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35" name="直線コネクタ 234"/>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36" name="テキスト ボックス 235"/>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37" name="直線コネクタ 236"/>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38" name="テキスト ボックス 237"/>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41" name="直線コネクタ 240"/>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42" name="テキスト ボックス 241"/>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43" name="直線コネクタ 242"/>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44" name="テキスト ボックス 243"/>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45" name="直線コネクタ 244"/>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46" name="テキスト ボックス 245"/>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138113</xdr:rowOff>
    </xdr:to>
    <xdr:cxnSp macro="">
      <xdr:nvCxnSpPr>
        <xdr:cNvPr id="250" name="直線コネクタ 249"/>
        <xdr:cNvCxnSpPr/>
      </xdr:nvCxnSpPr>
      <xdr:spPr>
        <a:xfrm flipV="1">
          <a:off x="4634865" y="13422630"/>
          <a:ext cx="0" cy="1288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141940</xdr:rowOff>
    </xdr:from>
    <xdr:ext cx="405111" cy="259045"/>
    <xdr:sp macro="" textlink="">
      <xdr:nvSpPr>
        <xdr:cNvPr id="251" name="【福祉施設】&#10;有形固定資産減価償却率最小値テキスト"/>
        <xdr:cNvSpPr txBox="1"/>
      </xdr:nvSpPr>
      <xdr:spPr>
        <a:xfrm>
          <a:off x="4673600" y="1471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138113</xdr:rowOff>
    </xdr:from>
    <xdr:to>
      <xdr:col>24</xdr:col>
      <xdr:colOff>152400</xdr:colOff>
      <xdr:row>85</xdr:row>
      <xdr:rowOff>138113</xdr:rowOff>
    </xdr:to>
    <xdr:cxnSp macro="">
      <xdr:nvCxnSpPr>
        <xdr:cNvPr id="252" name="直線コネクタ 251"/>
        <xdr:cNvCxnSpPr/>
      </xdr:nvCxnSpPr>
      <xdr:spPr>
        <a:xfrm>
          <a:off x="4546600" y="1471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53"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54" name="直線コネクタ 253"/>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150195</xdr:rowOff>
    </xdr:from>
    <xdr:ext cx="405111" cy="259045"/>
    <xdr:sp macro="" textlink="">
      <xdr:nvSpPr>
        <xdr:cNvPr id="255" name="【福祉施設】&#10;有形固定資産減価償却率平均値テキスト"/>
        <xdr:cNvSpPr txBox="1"/>
      </xdr:nvSpPr>
      <xdr:spPr>
        <a:xfrm>
          <a:off x="4673600" y="14037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127318</xdr:rowOff>
    </xdr:from>
    <xdr:to>
      <xdr:col>24</xdr:col>
      <xdr:colOff>114300</xdr:colOff>
      <xdr:row>83</xdr:row>
      <xdr:rowOff>57468</xdr:rowOff>
    </xdr:to>
    <xdr:sp macro="" textlink="">
      <xdr:nvSpPr>
        <xdr:cNvPr id="256" name="フローチャート: 判断 255"/>
        <xdr:cNvSpPr/>
      </xdr:nvSpPr>
      <xdr:spPr>
        <a:xfrm>
          <a:off x="4584700" y="1418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57" name="フローチャート: 判断 256"/>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58" name="フローチャート: 判断 257"/>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87313</xdr:rowOff>
    </xdr:from>
    <xdr:to>
      <xdr:col>24</xdr:col>
      <xdr:colOff>114300</xdr:colOff>
      <xdr:row>86</xdr:row>
      <xdr:rowOff>17463</xdr:rowOff>
    </xdr:to>
    <xdr:sp macro="" textlink="">
      <xdr:nvSpPr>
        <xdr:cNvPr id="264" name="楕円 263"/>
        <xdr:cNvSpPr/>
      </xdr:nvSpPr>
      <xdr:spPr>
        <a:xfrm>
          <a:off x="4584700" y="146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2240</xdr:rowOff>
    </xdr:from>
    <xdr:ext cx="405111" cy="259045"/>
    <xdr:sp macro="" textlink="">
      <xdr:nvSpPr>
        <xdr:cNvPr id="265" name="【福祉施設】&#10;有形固定資産減価償却率該当値テキスト"/>
        <xdr:cNvSpPr txBox="1"/>
      </xdr:nvSpPr>
      <xdr:spPr>
        <a:xfrm>
          <a:off x="4673600" y="14575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144463</xdr:rowOff>
    </xdr:from>
    <xdr:to>
      <xdr:col>20</xdr:col>
      <xdr:colOff>38100</xdr:colOff>
      <xdr:row>86</xdr:row>
      <xdr:rowOff>74613</xdr:rowOff>
    </xdr:to>
    <xdr:sp macro="" textlink="">
      <xdr:nvSpPr>
        <xdr:cNvPr id="266" name="楕円 265"/>
        <xdr:cNvSpPr/>
      </xdr:nvSpPr>
      <xdr:spPr>
        <a:xfrm>
          <a:off x="3746500" y="147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138113</xdr:rowOff>
    </xdr:from>
    <xdr:to>
      <xdr:col>24</xdr:col>
      <xdr:colOff>63500</xdr:colOff>
      <xdr:row>86</xdr:row>
      <xdr:rowOff>23813</xdr:rowOff>
    </xdr:to>
    <xdr:cxnSp macro="">
      <xdr:nvCxnSpPr>
        <xdr:cNvPr id="267" name="直線コネクタ 266"/>
        <xdr:cNvCxnSpPr/>
      </xdr:nvCxnSpPr>
      <xdr:spPr>
        <a:xfrm flipV="1">
          <a:off x="3797300" y="147113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27305</xdr:rowOff>
    </xdr:from>
    <xdr:to>
      <xdr:col>15</xdr:col>
      <xdr:colOff>101600</xdr:colOff>
      <xdr:row>86</xdr:row>
      <xdr:rowOff>128905</xdr:rowOff>
    </xdr:to>
    <xdr:sp macro="" textlink="">
      <xdr:nvSpPr>
        <xdr:cNvPr id="268" name="楕円 267"/>
        <xdr:cNvSpPr/>
      </xdr:nvSpPr>
      <xdr:spPr>
        <a:xfrm>
          <a:off x="2857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23813</xdr:rowOff>
    </xdr:from>
    <xdr:to>
      <xdr:col>19</xdr:col>
      <xdr:colOff>177800</xdr:colOff>
      <xdr:row>86</xdr:row>
      <xdr:rowOff>78105</xdr:rowOff>
    </xdr:to>
    <xdr:cxnSp macro="">
      <xdr:nvCxnSpPr>
        <xdr:cNvPr id="269" name="直線コネクタ 268"/>
        <xdr:cNvCxnSpPr/>
      </xdr:nvCxnSpPr>
      <xdr:spPr>
        <a:xfrm flipV="1">
          <a:off x="2908300" y="1476851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270" name="n_1aveValue【福祉施設】&#10;有形固定資産減価償却率"/>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71" name="n_2aveValue【福祉施設】&#10;有形固定資産減価償却率"/>
        <xdr:cNvSpPr txBox="1"/>
      </xdr:nvSpPr>
      <xdr:spPr>
        <a:xfrm>
          <a:off x="2705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65740</xdr:rowOff>
    </xdr:from>
    <xdr:ext cx="405111" cy="259045"/>
    <xdr:sp macro="" textlink="">
      <xdr:nvSpPr>
        <xdr:cNvPr id="272" name="n_1mainValue【福祉施設】&#10;有形固定資産減価償却率"/>
        <xdr:cNvSpPr txBox="1"/>
      </xdr:nvSpPr>
      <xdr:spPr>
        <a:xfrm>
          <a:off x="3582044" y="1481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120032</xdr:rowOff>
    </xdr:from>
    <xdr:ext cx="405111" cy="259045"/>
    <xdr:sp macro="" textlink="">
      <xdr:nvSpPr>
        <xdr:cNvPr id="273" name="n_2mainValue【福祉施設】&#10;有形固定資産減価償却率"/>
        <xdr:cNvSpPr txBox="1"/>
      </xdr:nvSpPr>
      <xdr:spPr>
        <a:xfrm>
          <a:off x="2705744" y="1486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4" name="直線コネクタ 28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5" name="テキスト ボックス 28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6" name="直線コネクタ 28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7" name="テキスト ボックス 28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8" name="直線コネクタ 28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9" name="テキスト ボックス 28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0" name="直線コネクタ 28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1" name="テキスト ボックス 29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2" name="直線コネクタ 29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3" name="テキスト ボックス 29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97" name="直線コネクタ 296"/>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98"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99" name="直線コネクタ 298"/>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00"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01" name="直線コネクタ 300"/>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302" name="【福祉施設】&#10;一人当たり面積平均値テキスト"/>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303" name="フローチャート: 判断 302"/>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4" name="フローチャート: 判断 303"/>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05" name="フローチャート: 判断 304"/>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105411</xdr:rowOff>
    </xdr:from>
    <xdr:to>
      <xdr:col>55</xdr:col>
      <xdr:colOff>50800</xdr:colOff>
      <xdr:row>82</xdr:row>
      <xdr:rowOff>35561</xdr:rowOff>
    </xdr:to>
    <xdr:sp macro="" textlink="">
      <xdr:nvSpPr>
        <xdr:cNvPr id="311" name="楕円 310"/>
        <xdr:cNvSpPr/>
      </xdr:nvSpPr>
      <xdr:spPr>
        <a:xfrm>
          <a:off x="10426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128288</xdr:rowOff>
    </xdr:from>
    <xdr:ext cx="469744" cy="259045"/>
    <xdr:sp macro="" textlink="">
      <xdr:nvSpPr>
        <xdr:cNvPr id="312" name="【福祉施設】&#10;一人当たり面積該当値テキスト"/>
        <xdr:cNvSpPr txBox="1"/>
      </xdr:nvSpPr>
      <xdr:spPr>
        <a:xfrm>
          <a:off x="10515600"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105411</xdr:rowOff>
    </xdr:from>
    <xdr:to>
      <xdr:col>50</xdr:col>
      <xdr:colOff>165100</xdr:colOff>
      <xdr:row>82</xdr:row>
      <xdr:rowOff>35561</xdr:rowOff>
    </xdr:to>
    <xdr:sp macro="" textlink="">
      <xdr:nvSpPr>
        <xdr:cNvPr id="313" name="楕円 312"/>
        <xdr:cNvSpPr/>
      </xdr:nvSpPr>
      <xdr:spPr>
        <a:xfrm>
          <a:off x="9588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156211</xdr:rowOff>
    </xdr:from>
    <xdr:to>
      <xdr:col>55</xdr:col>
      <xdr:colOff>0</xdr:colOff>
      <xdr:row>81</xdr:row>
      <xdr:rowOff>156211</xdr:rowOff>
    </xdr:to>
    <xdr:cxnSp macro="">
      <xdr:nvCxnSpPr>
        <xdr:cNvPr id="314" name="直線コネクタ 313"/>
        <xdr:cNvCxnSpPr/>
      </xdr:nvCxnSpPr>
      <xdr:spPr>
        <a:xfrm>
          <a:off x="9639300" y="14043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105411</xdr:rowOff>
    </xdr:from>
    <xdr:to>
      <xdr:col>46</xdr:col>
      <xdr:colOff>38100</xdr:colOff>
      <xdr:row>82</xdr:row>
      <xdr:rowOff>35561</xdr:rowOff>
    </xdr:to>
    <xdr:sp macro="" textlink="">
      <xdr:nvSpPr>
        <xdr:cNvPr id="315" name="楕円 314"/>
        <xdr:cNvSpPr/>
      </xdr:nvSpPr>
      <xdr:spPr>
        <a:xfrm>
          <a:off x="8699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156211</xdr:rowOff>
    </xdr:from>
    <xdr:to>
      <xdr:col>50</xdr:col>
      <xdr:colOff>114300</xdr:colOff>
      <xdr:row>81</xdr:row>
      <xdr:rowOff>156211</xdr:rowOff>
    </xdr:to>
    <xdr:cxnSp macro="">
      <xdr:nvCxnSpPr>
        <xdr:cNvPr id="316" name="直線コネクタ 315"/>
        <xdr:cNvCxnSpPr/>
      </xdr:nvCxnSpPr>
      <xdr:spPr>
        <a:xfrm>
          <a:off x="8750300" y="14043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17"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18" name="n_2aveValue【福祉施設】&#10;一人当たり面積"/>
        <xdr:cNvSpPr txBox="1"/>
      </xdr:nvSpPr>
      <xdr:spPr>
        <a:xfrm>
          <a:off x="8515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52088</xdr:rowOff>
    </xdr:from>
    <xdr:ext cx="469744" cy="259045"/>
    <xdr:sp macro="" textlink="">
      <xdr:nvSpPr>
        <xdr:cNvPr id="319" name="n_1mainValue【福祉施設】&#10;一人当たり面積"/>
        <xdr:cNvSpPr txBox="1"/>
      </xdr:nvSpPr>
      <xdr:spPr>
        <a:xfrm>
          <a:off x="9391727" y="1376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52088</xdr:rowOff>
    </xdr:from>
    <xdr:ext cx="469744" cy="259045"/>
    <xdr:sp macro="" textlink="">
      <xdr:nvSpPr>
        <xdr:cNvPr id="320" name="n_2mainValue【福祉施設】&#10;一人当たり面積"/>
        <xdr:cNvSpPr txBox="1"/>
      </xdr:nvSpPr>
      <xdr:spPr>
        <a:xfrm>
          <a:off x="8515427" y="1376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1" name="テキスト ボックス 33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3" name="テキスト ボックス 33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45" name="直線コネクタ 344"/>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46"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47" name="直線コネクタ 346"/>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48"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9" name="直線コネクタ 348"/>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50" name="【市民会館】&#10;有形固定資産減価償却率平均値テキスト"/>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51" name="フローチャート: 判断 350"/>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52" name="フローチャート: 判断 351"/>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153036</xdr:rowOff>
    </xdr:from>
    <xdr:to>
      <xdr:col>15</xdr:col>
      <xdr:colOff>101600</xdr:colOff>
      <xdr:row>105</xdr:row>
      <xdr:rowOff>83186</xdr:rowOff>
    </xdr:to>
    <xdr:sp macro="" textlink="">
      <xdr:nvSpPr>
        <xdr:cNvPr id="353" name="フローチャート: 判断 352"/>
        <xdr:cNvSpPr/>
      </xdr:nvSpPr>
      <xdr:spPr>
        <a:xfrm>
          <a:off x="2857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4" name="テキスト ボックス 35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5" name="テキスト ボックス 35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6" name="テキスト ボックス 35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7" name="テキスト ボックス 35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8" name="テキスト ボックス 35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xdr:rowOff>
    </xdr:from>
    <xdr:to>
      <xdr:col>24</xdr:col>
      <xdr:colOff>114300</xdr:colOff>
      <xdr:row>105</xdr:row>
      <xdr:rowOff>106045</xdr:rowOff>
    </xdr:to>
    <xdr:sp macro="" textlink="">
      <xdr:nvSpPr>
        <xdr:cNvPr id="359" name="楕円 358"/>
        <xdr:cNvSpPr/>
      </xdr:nvSpPr>
      <xdr:spPr>
        <a:xfrm>
          <a:off x="45847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27322</xdr:rowOff>
    </xdr:from>
    <xdr:ext cx="405111" cy="259045"/>
    <xdr:sp macro="" textlink="">
      <xdr:nvSpPr>
        <xdr:cNvPr id="360" name="【市民会館】&#10;有形固定資産減価償却率該当値テキスト"/>
        <xdr:cNvSpPr txBox="1"/>
      </xdr:nvSpPr>
      <xdr:spPr>
        <a:xfrm>
          <a:off x="4673600" y="1785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42545</xdr:rowOff>
    </xdr:from>
    <xdr:to>
      <xdr:col>20</xdr:col>
      <xdr:colOff>38100</xdr:colOff>
      <xdr:row>105</xdr:row>
      <xdr:rowOff>144145</xdr:rowOff>
    </xdr:to>
    <xdr:sp macro="" textlink="">
      <xdr:nvSpPr>
        <xdr:cNvPr id="361" name="楕円 360"/>
        <xdr:cNvSpPr/>
      </xdr:nvSpPr>
      <xdr:spPr>
        <a:xfrm>
          <a:off x="3746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55245</xdr:rowOff>
    </xdr:from>
    <xdr:to>
      <xdr:col>24</xdr:col>
      <xdr:colOff>63500</xdr:colOff>
      <xdr:row>105</xdr:row>
      <xdr:rowOff>93345</xdr:rowOff>
    </xdr:to>
    <xdr:cxnSp macro="">
      <xdr:nvCxnSpPr>
        <xdr:cNvPr id="362" name="直線コネクタ 361"/>
        <xdr:cNvCxnSpPr/>
      </xdr:nvCxnSpPr>
      <xdr:spPr>
        <a:xfrm flipV="1">
          <a:off x="3797300" y="180574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80645</xdr:rowOff>
    </xdr:from>
    <xdr:to>
      <xdr:col>15</xdr:col>
      <xdr:colOff>101600</xdr:colOff>
      <xdr:row>106</xdr:row>
      <xdr:rowOff>10795</xdr:rowOff>
    </xdr:to>
    <xdr:sp macro="" textlink="">
      <xdr:nvSpPr>
        <xdr:cNvPr id="363" name="楕円 362"/>
        <xdr:cNvSpPr/>
      </xdr:nvSpPr>
      <xdr:spPr>
        <a:xfrm>
          <a:off x="2857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93345</xdr:rowOff>
    </xdr:from>
    <xdr:to>
      <xdr:col>19</xdr:col>
      <xdr:colOff>177800</xdr:colOff>
      <xdr:row>105</xdr:row>
      <xdr:rowOff>131445</xdr:rowOff>
    </xdr:to>
    <xdr:cxnSp macro="">
      <xdr:nvCxnSpPr>
        <xdr:cNvPr id="364" name="直線コネクタ 363"/>
        <xdr:cNvCxnSpPr/>
      </xdr:nvCxnSpPr>
      <xdr:spPr>
        <a:xfrm flipV="1">
          <a:off x="2908300" y="18095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80027</xdr:rowOff>
    </xdr:from>
    <xdr:ext cx="405111" cy="259045"/>
    <xdr:sp macro="" textlink="">
      <xdr:nvSpPr>
        <xdr:cNvPr id="365" name="n_1aveValue【市民会館】&#10;有形固定資産減価償却率"/>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99713</xdr:rowOff>
    </xdr:from>
    <xdr:ext cx="405111" cy="259045"/>
    <xdr:sp macro="" textlink="">
      <xdr:nvSpPr>
        <xdr:cNvPr id="366" name="n_2aveValue【市民会館】&#10;有形固定資産減価償却率"/>
        <xdr:cNvSpPr txBox="1"/>
      </xdr:nvSpPr>
      <xdr:spPr>
        <a:xfrm>
          <a:off x="2705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160672</xdr:rowOff>
    </xdr:from>
    <xdr:ext cx="405111" cy="259045"/>
    <xdr:sp macro="" textlink="">
      <xdr:nvSpPr>
        <xdr:cNvPr id="367" name="n_1mainValue【市民会館】&#10;有形固定資産減価償却率"/>
        <xdr:cNvSpPr txBox="1"/>
      </xdr:nvSpPr>
      <xdr:spPr>
        <a:xfrm>
          <a:off x="35820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1922</xdr:rowOff>
    </xdr:from>
    <xdr:ext cx="405111" cy="259045"/>
    <xdr:sp macro="" textlink="">
      <xdr:nvSpPr>
        <xdr:cNvPr id="368" name="n_2mainValue【市民会館】&#10;有形固定資産減価償却率"/>
        <xdr:cNvSpPr txBox="1"/>
      </xdr:nvSpPr>
      <xdr:spPr>
        <a:xfrm>
          <a:off x="2705744"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9" name="直線コネクタ 37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0" name="テキスト ボックス 37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1" name="直線コネクタ 38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2" name="テキスト ボックス 38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4" name="テキスト ボックス 38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5" name="直線コネクタ 38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6" name="テキスト ボックス 38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7" name="直線コネクタ 38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8" name="テキスト ボックス 38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9" name="直線コネクタ 3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0" name="テキスト ボックス 38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92" name="直線コネクタ 391"/>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93"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94" name="直線コネクタ 393"/>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95"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96" name="直線コネクタ 395"/>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397"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98" name="フローチャート: 判断 397"/>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99" name="フローチャート: 判断 398"/>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00" name="フローチャート: 判断 399"/>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1" name="テキスト ボックス 40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2" name="テキスト ボックス 40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3" name="テキスト ボックス 40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4" name="テキスト ボックス 40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5" name="テキスト ボックス 40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90170</xdr:rowOff>
    </xdr:from>
    <xdr:to>
      <xdr:col>55</xdr:col>
      <xdr:colOff>50800</xdr:colOff>
      <xdr:row>107</xdr:row>
      <xdr:rowOff>20320</xdr:rowOff>
    </xdr:to>
    <xdr:sp macro="" textlink="">
      <xdr:nvSpPr>
        <xdr:cNvPr id="406" name="楕円 405"/>
        <xdr:cNvSpPr/>
      </xdr:nvSpPr>
      <xdr:spPr>
        <a:xfrm>
          <a:off x="10426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68597</xdr:rowOff>
    </xdr:from>
    <xdr:ext cx="469744" cy="259045"/>
    <xdr:sp macro="" textlink="">
      <xdr:nvSpPr>
        <xdr:cNvPr id="407" name="【市民会館】&#10;一人当たり面積該当値テキスト"/>
        <xdr:cNvSpPr txBox="1"/>
      </xdr:nvSpPr>
      <xdr:spPr>
        <a:xfrm>
          <a:off x="10515600"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90170</xdr:rowOff>
    </xdr:from>
    <xdr:to>
      <xdr:col>50</xdr:col>
      <xdr:colOff>165100</xdr:colOff>
      <xdr:row>107</xdr:row>
      <xdr:rowOff>20320</xdr:rowOff>
    </xdr:to>
    <xdr:sp macro="" textlink="">
      <xdr:nvSpPr>
        <xdr:cNvPr id="408" name="楕円 407"/>
        <xdr:cNvSpPr/>
      </xdr:nvSpPr>
      <xdr:spPr>
        <a:xfrm>
          <a:off x="9588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140970</xdr:rowOff>
    </xdr:from>
    <xdr:to>
      <xdr:col>55</xdr:col>
      <xdr:colOff>0</xdr:colOff>
      <xdr:row>106</xdr:row>
      <xdr:rowOff>140970</xdr:rowOff>
    </xdr:to>
    <xdr:cxnSp macro="">
      <xdr:nvCxnSpPr>
        <xdr:cNvPr id="409" name="直線コネクタ 408"/>
        <xdr:cNvCxnSpPr/>
      </xdr:nvCxnSpPr>
      <xdr:spPr>
        <a:xfrm>
          <a:off x="9639300" y="18314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10" name="楕円 409"/>
        <xdr:cNvSpPr/>
      </xdr:nvSpPr>
      <xdr:spPr>
        <a:xfrm>
          <a:off x="8699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140970</xdr:rowOff>
    </xdr:from>
    <xdr:to>
      <xdr:col>50</xdr:col>
      <xdr:colOff>114300</xdr:colOff>
      <xdr:row>106</xdr:row>
      <xdr:rowOff>144780</xdr:rowOff>
    </xdr:to>
    <xdr:cxnSp macro="">
      <xdr:nvCxnSpPr>
        <xdr:cNvPr id="411" name="直線コネクタ 410"/>
        <xdr:cNvCxnSpPr/>
      </xdr:nvCxnSpPr>
      <xdr:spPr>
        <a:xfrm flipV="1">
          <a:off x="8750300" y="1831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12"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13"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11447</xdr:rowOff>
    </xdr:from>
    <xdr:ext cx="469744" cy="259045"/>
    <xdr:sp macro="" textlink="">
      <xdr:nvSpPr>
        <xdr:cNvPr id="414" name="n_1mainValue【市民会館】&#10;一人当たり面積"/>
        <xdr:cNvSpPr txBox="1"/>
      </xdr:nvSpPr>
      <xdr:spPr>
        <a:xfrm>
          <a:off x="9391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415" name="n_2mainValue【市民会館】&#10;一人当たり面積"/>
        <xdr:cNvSpPr txBox="1"/>
      </xdr:nvSpPr>
      <xdr:spPr>
        <a:xfrm>
          <a:off x="8515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6" name="正方形/長方形 4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7" name="正方形/長方形 4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8" name="正方形/長方形 4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9" name="正方形/長方形 4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0" name="正方形/長方形 4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1" name="正方形/長方形 4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2" name="正方形/長方形 4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正方形/長方形 4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4" name="テキスト ボックス 4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5" name="直線コネクタ 4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6" name="直線コネクタ 4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7" name="テキスト ボックス 426"/>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8" name="直線コネクタ 4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9" name="テキスト ボックス 4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0" name="直線コネクタ 4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1" name="テキスト ボックス 4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2" name="直線コネクタ 4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3" name="テキスト ボックス 4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4" name="直線コネクタ 4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5" name="テキスト ボックス 43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39" name="直線コネクタ 438"/>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40"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41" name="直線コネクタ 440"/>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42"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43" name="直線コネクタ 442"/>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444" name="【一般廃棄物処理施設】&#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45" name="フローチャート: 判断 444"/>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46" name="フローチャート: 判断 445"/>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141605</xdr:rowOff>
    </xdr:from>
    <xdr:to>
      <xdr:col>76</xdr:col>
      <xdr:colOff>165100</xdr:colOff>
      <xdr:row>34</xdr:row>
      <xdr:rowOff>71755</xdr:rowOff>
    </xdr:to>
    <xdr:sp macro="" textlink="">
      <xdr:nvSpPr>
        <xdr:cNvPr id="447" name="フローチャート: 判断 446"/>
        <xdr:cNvSpPr/>
      </xdr:nvSpPr>
      <xdr:spPr>
        <a:xfrm>
          <a:off x="14541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145415</xdr:rowOff>
    </xdr:from>
    <xdr:to>
      <xdr:col>85</xdr:col>
      <xdr:colOff>177800</xdr:colOff>
      <xdr:row>36</xdr:row>
      <xdr:rowOff>75565</xdr:rowOff>
    </xdr:to>
    <xdr:sp macro="" textlink="">
      <xdr:nvSpPr>
        <xdr:cNvPr id="453" name="楕円 452"/>
        <xdr:cNvSpPr/>
      </xdr:nvSpPr>
      <xdr:spPr>
        <a:xfrm>
          <a:off x="162687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168292</xdr:rowOff>
    </xdr:from>
    <xdr:ext cx="405111" cy="259045"/>
    <xdr:sp macro="" textlink="">
      <xdr:nvSpPr>
        <xdr:cNvPr id="454" name="【一般廃棄物処理施設】&#10;有形固定資産減価償却率該当値テキスト"/>
        <xdr:cNvSpPr txBox="1"/>
      </xdr:nvSpPr>
      <xdr:spPr>
        <a:xfrm>
          <a:off x="16357600"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xdr:rowOff>
    </xdr:from>
    <xdr:to>
      <xdr:col>81</xdr:col>
      <xdr:colOff>101600</xdr:colOff>
      <xdr:row>36</xdr:row>
      <xdr:rowOff>107950</xdr:rowOff>
    </xdr:to>
    <xdr:sp macro="" textlink="">
      <xdr:nvSpPr>
        <xdr:cNvPr id="455" name="楕円 454"/>
        <xdr:cNvSpPr/>
      </xdr:nvSpPr>
      <xdr:spPr>
        <a:xfrm>
          <a:off x="15430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24765</xdr:rowOff>
    </xdr:from>
    <xdr:to>
      <xdr:col>85</xdr:col>
      <xdr:colOff>127000</xdr:colOff>
      <xdr:row>36</xdr:row>
      <xdr:rowOff>57150</xdr:rowOff>
    </xdr:to>
    <xdr:cxnSp macro="">
      <xdr:nvCxnSpPr>
        <xdr:cNvPr id="456" name="直線コネクタ 455"/>
        <xdr:cNvCxnSpPr/>
      </xdr:nvCxnSpPr>
      <xdr:spPr>
        <a:xfrm flipV="1">
          <a:off x="15481300" y="61969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57" name="楕円 456"/>
        <xdr:cNvSpPr/>
      </xdr:nvSpPr>
      <xdr:spPr>
        <a:xfrm>
          <a:off x="14541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57150</xdr:rowOff>
    </xdr:from>
    <xdr:to>
      <xdr:col>81</xdr:col>
      <xdr:colOff>50800</xdr:colOff>
      <xdr:row>36</xdr:row>
      <xdr:rowOff>87630</xdr:rowOff>
    </xdr:to>
    <xdr:cxnSp macro="">
      <xdr:nvCxnSpPr>
        <xdr:cNvPr id="458" name="直線コネクタ 457"/>
        <xdr:cNvCxnSpPr/>
      </xdr:nvCxnSpPr>
      <xdr:spPr>
        <a:xfrm flipV="1">
          <a:off x="14592300" y="62293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160037</xdr:rowOff>
    </xdr:from>
    <xdr:ext cx="405111" cy="259045"/>
    <xdr:sp macro="" textlink="">
      <xdr:nvSpPr>
        <xdr:cNvPr id="459" name="n_1aveValue【一般廃棄物処理施設】&#10;有形固定資産減価償却率"/>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88282</xdr:rowOff>
    </xdr:from>
    <xdr:ext cx="405111" cy="259045"/>
    <xdr:sp macro="" textlink="">
      <xdr:nvSpPr>
        <xdr:cNvPr id="460" name="n_2aveValue【一般廃棄物処理施設】&#10;有形固定資産減価償却率"/>
        <xdr:cNvSpPr txBox="1"/>
      </xdr:nvSpPr>
      <xdr:spPr>
        <a:xfrm>
          <a:off x="14389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124477</xdr:rowOff>
    </xdr:from>
    <xdr:ext cx="405111" cy="259045"/>
    <xdr:sp macro="" textlink="">
      <xdr:nvSpPr>
        <xdr:cNvPr id="461" name="n_1mainValue【一般廃棄物処理施設】&#10;有形固定資産減価償却率"/>
        <xdr:cNvSpPr txBox="1"/>
      </xdr:nvSpPr>
      <xdr:spPr>
        <a:xfrm>
          <a:off x="15266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129557</xdr:rowOff>
    </xdr:from>
    <xdr:ext cx="405111" cy="259045"/>
    <xdr:sp macro="" textlink="">
      <xdr:nvSpPr>
        <xdr:cNvPr id="462" name="n_2mainValue【一般廃棄物処理施設】&#10;有形固定資産減価償却率"/>
        <xdr:cNvSpPr txBox="1"/>
      </xdr:nvSpPr>
      <xdr:spPr>
        <a:xfrm>
          <a:off x="14389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3" name="直線コネクタ 47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4" name="テキスト ボックス 47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5" name="直線コネクタ 47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76" name="テキスト ボックス 47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7" name="直線コネクタ 47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78" name="テキスト ボックス 47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9" name="直線コネクタ 47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80" name="テキスト ボックス 47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1" name="直線コネクタ 48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82" name="テキスト ボックス 48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3" name="直線コネクタ 48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4" name="テキスト ボックス 48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6" name="テキスト ボックス 48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88" name="直線コネクタ 487"/>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89"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90" name="直線コネクタ 489"/>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91"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92" name="直線コネクタ 491"/>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122921</xdr:rowOff>
    </xdr:from>
    <xdr:ext cx="534377" cy="259045"/>
    <xdr:sp macro="" textlink="">
      <xdr:nvSpPr>
        <xdr:cNvPr id="493" name="【一般廃棄物処理施設】&#10;一人当たり有形固定資産（償却資産）額平均値テキスト"/>
        <xdr:cNvSpPr txBox="1"/>
      </xdr:nvSpPr>
      <xdr:spPr>
        <a:xfrm>
          <a:off x="22199600" y="646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94" name="フローチャート: 判断 493"/>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95" name="フローチャート: 判断 494"/>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133158</xdr:rowOff>
    </xdr:from>
    <xdr:to>
      <xdr:col>107</xdr:col>
      <xdr:colOff>101600</xdr:colOff>
      <xdr:row>37</xdr:row>
      <xdr:rowOff>63308</xdr:rowOff>
    </xdr:to>
    <xdr:sp macro="" textlink="">
      <xdr:nvSpPr>
        <xdr:cNvPr id="496" name="フローチャート: 判断 495"/>
        <xdr:cNvSpPr/>
      </xdr:nvSpPr>
      <xdr:spPr>
        <a:xfrm>
          <a:off x="20383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88526</xdr:rowOff>
    </xdr:from>
    <xdr:to>
      <xdr:col>116</xdr:col>
      <xdr:colOff>114300</xdr:colOff>
      <xdr:row>41</xdr:row>
      <xdr:rowOff>18676</xdr:rowOff>
    </xdr:to>
    <xdr:sp macro="" textlink="">
      <xdr:nvSpPr>
        <xdr:cNvPr id="502" name="楕円 501"/>
        <xdr:cNvSpPr/>
      </xdr:nvSpPr>
      <xdr:spPr>
        <a:xfrm>
          <a:off x="22110700" y="694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66953</xdr:rowOff>
    </xdr:from>
    <xdr:ext cx="534377" cy="259045"/>
    <xdr:sp macro="" textlink="">
      <xdr:nvSpPr>
        <xdr:cNvPr id="503" name="【一般廃棄物処理施設】&#10;一人当たり有形固定資産（償却資産）額該当値テキスト"/>
        <xdr:cNvSpPr txBox="1"/>
      </xdr:nvSpPr>
      <xdr:spPr>
        <a:xfrm>
          <a:off x="22199600" y="692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89539</xdr:rowOff>
    </xdr:from>
    <xdr:to>
      <xdr:col>112</xdr:col>
      <xdr:colOff>38100</xdr:colOff>
      <xdr:row>41</xdr:row>
      <xdr:rowOff>19689</xdr:rowOff>
    </xdr:to>
    <xdr:sp macro="" textlink="">
      <xdr:nvSpPr>
        <xdr:cNvPr id="504" name="楕円 503"/>
        <xdr:cNvSpPr/>
      </xdr:nvSpPr>
      <xdr:spPr>
        <a:xfrm>
          <a:off x="21272500" y="69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139326</xdr:rowOff>
    </xdr:from>
    <xdr:to>
      <xdr:col>116</xdr:col>
      <xdr:colOff>63500</xdr:colOff>
      <xdr:row>40</xdr:row>
      <xdr:rowOff>140339</xdr:rowOff>
    </xdr:to>
    <xdr:cxnSp macro="">
      <xdr:nvCxnSpPr>
        <xdr:cNvPr id="505" name="直線コネクタ 504"/>
        <xdr:cNvCxnSpPr/>
      </xdr:nvCxnSpPr>
      <xdr:spPr>
        <a:xfrm flipV="1">
          <a:off x="21323300" y="6997326"/>
          <a:ext cx="8382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89930</xdr:rowOff>
    </xdr:from>
    <xdr:to>
      <xdr:col>107</xdr:col>
      <xdr:colOff>101600</xdr:colOff>
      <xdr:row>41</xdr:row>
      <xdr:rowOff>20080</xdr:rowOff>
    </xdr:to>
    <xdr:sp macro="" textlink="">
      <xdr:nvSpPr>
        <xdr:cNvPr id="506" name="楕円 505"/>
        <xdr:cNvSpPr/>
      </xdr:nvSpPr>
      <xdr:spPr>
        <a:xfrm>
          <a:off x="20383500" y="69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140339</xdr:rowOff>
    </xdr:from>
    <xdr:to>
      <xdr:col>111</xdr:col>
      <xdr:colOff>177800</xdr:colOff>
      <xdr:row>40</xdr:row>
      <xdr:rowOff>140730</xdr:rowOff>
    </xdr:to>
    <xdr:cxnSp macro="">
      <xdr:nvCxnSpPr>
        <xdr:cNvPr id="507" name="直線コネクタ 506"/>
        <xdr:cNvCxnSpPr/>
      </xdr:nvCxnSpPr>
      <xdr:spPr>
        <a:xfrm flipV="1">
          <a:off x="20434300" y="6998339"/>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50519</xdr:rowOff>
    </xdr:from>
    <xdr:ext cx="534377" cy="259045"/>
    <xdr:sp macro="" textlink="">
      <xdr:nvSpPr>
        <xdr:cNvPr id="508" name="n_1aveValue【一般廃棄物処理施設】&#10;一人当たり有形固定資産（償却資産）額"/>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79835</xdr:rowOff>
    </xdr:from>
    <xdr:ext cx="534377" cy="259045"/>
    <xdr:sp macro="" textlink="">
      <xdr:nvSpPr>
        <xdr:cNvPr id="509" name="n_2aveValue【一般廃棄物処理施設】&#10;一人当たり有形固定資産（償却資産）額"/>
        <xdr:cNvSpPr txBox="1"/>
      </xdr:nvSpPr>
      <xdr:spPr>
        <a:xfrm>
          <a:off x="20167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10816</xdr:rowOff>
    </xdr:from>
    <xdr:ext cx="534377" cy="259045"/>
    <xdr:sp macro="" textlink="">
      <xdr:nvSpPr>
        <xdr:cNvPr id="510" name="n_1mainValue【一般廃棄物処理施設】&#10;一人当たり有形固定資産（償却資産）額"/>
        <xdr:cNvSpPr txBox="1"/>
      </xdr:nvSpPr>
      <xdr:spPr>
        <a:xfrm>
          <a:off x="21043411" y="70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11207</xdr:rowOff>
    </xdr:from>
    <xdr:ext cx="534377" cy="259045"/>
    <xdr:sp macro="" textlink="">
      <xdr:nvSpPr>
        <xdr:cNvPr id="511" name="n_2mainValue【一般廃棄物処理施設】&#10;一人当たり有形固定資産（償却資産）額"/>
        <xdr:cNvSpPr txBox="1"/>
      </xdr:nvSpPr>
      <xdr:spPr>
        <a:xfrm>
          <a:off x="20167111" y="70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2" name="テキスト ボックス 52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3" name="直線コネクタ 52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4" name="テキスト ボックス 52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5" name="直線コネクタ 52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6" name="テキスト ボックス 52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7" name="直線コネクタ 52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8" name="テキスト ボックス 52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9" name="直線コネクタ 52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0" name="テキスト ボックス 52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2" name="テキスト ボックス 53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534" name="直線コネクタ 533"/>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535"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536" name="直線コネクタ 535"/>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37"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38" name="直線コネクタ 537"/>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539" name="【保健センター・保健所】&#10;有形固定資産減価償却率平均値テキスト"/>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540" name="フローチャート: 判断 539"/>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41" name="フローチャート: 判断 540"/>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122936</xdr:rowOff>
    </xdr:from>
    <xdr:to>
      <xdr:col>76</xdr:col>
      <xdr:colOff>165100</xdr:colOff>
      <xdr:row>61</xdr:row>
      <xdr:rowOff>53086</xdr:rowOff>
    </xdr:to>
    <xdr:sp macro="" textlink="">
      <xdr:nvSpPr>
        <xdr:cNvPr id="542" name="フローチャート: 判断 541"/>
        <xdr:cNvSpPr/>
      </xdr:nvSpPr>
      <xdr:spPr>
        <a:xfrm>
          <a:off x="14541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113792</xdr:rowOff>
    </xdr:from>
    <xdr:to>
      <xdr:col>85</xdr:col>
      <xdr:colOff>177800</xdr:colOff>
      <xdr:row>60</xdr:row>
      <xdr:rowOff>43942</xdr:rowOff>
    </xdr:to>
    <xdr:sp macro="" textlink="">
      <xdr:nvSpPr>
        <xdr:cNvPr id="548" name="楕円 547"/>
        <xdr:cNvSpPr/>
      </xdr:nvSpPr>
      <xdr:spPr>
        <a:xfrm>
          <a:off x="162687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136669</xdr:rowOff>
    </xdr:from>
    <xdr:ext cx="405111" cy="259045"/>
    <xdr:sp macro="" textlink="">
      <xdr:nvSpPr>
        <xdr:cNvPr id="549" name="【保健センター・保健所】&#10;有形固定資産減価償却率該当値テキスト"/>
        <xdr:cNvSpPr txBox="1"/>
      </xdr:nvSpPr>
      <xdr:spPr>
        <a:xfrm>
          <a:off x="16357600" y="1008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164084</xdr:rowOff>
    </xdr:from>
    <xdr:to>
      <xdr:col>81</xdr:col>
      <xdr:colOff>101600</xdr:colOff>
      <xdr:row>60</xdr:row>
      <xdr:rowOff>94234</xdr:rowOff>
    </xdr:to>
    <xdr:sp macro="" textlink="">
      <xdr:nvSpPr>
        <xdr:cNvPr id="550" name="楕円 549"/>
        <xdr:cNvSpPr/>
      </xdr:nvSpPr>
      <xdr:spPr>
        <a:xfrm>
          <a:off x="15430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164592</xdr:rowOff>
    </xdr:from>
    <xdr:to>
      <xdr:col>85</xdr:col>
      <xdr:colOff>127000</xdr:colOff>
      <xdr:row>60</xdr:row>
      <xdr:rowOff>43434</xdr:rowOff>
    </xdr:to>
    <xdr:cxnSp macro="">
      <xdr:nvCxnSpPr>
        <xdr:cNvPr id="551" name="直線コネクタ 550"/>
        <xdr:cNvCxnSpPr/>
      </xdr:nvCxnSpPr>
      <xdr:spPr>
        <a:xfrm flipV="1">
          <a:off x="15481300" y="1028014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2" name="楕円 551"/>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43434</xdr:rowOff>
    </xdr:from>
    <xdr:to>
      <xdr:col>81</xdr:col>
      <xdr:colOff>50800</xdr:colOff>
      <xdr:row>60</xdr:row>
      <xdr:rowOff>91440</xdr:rowOff>
    </xdr:to>
    <xdr:cxnSp macro="">
      <xdr:nvCxnSpPr>
        <xdr:cNvPr id="553" name="直線コネクタ 552"/>
        <xdr:cNvCxnSpPr/>
      </xdr:nvCxnSpPr>
      <xdr:spPr>
        <a:xfrm flipV="1">
          <a:off x="14592300" y="1033043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554" name="n_1aveValue【保健センター・保健所】&#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44213</xdr:rowOff>
    </xdr:from>
    <xdr:ext cx="405111" cy="259045"/>
    <xdr:sp macro="" textlink="">
      <xdr:nvSpPr>
        <xdr:cNvPr id="555" name="n_2aveValue【保健センター・保健所】&#10;有形固定資産減価償却率"/>
        <xdr:cNvSpPr txBox="1"/>
      </xdr:nvSpPr>
      <xdr:spPr>
        <a:xfrm>
          <a:off x="143897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110761</xdr:rowOff>
    </xdr:from>
    <xdr:ext cx="405111" cy="259045"/>
    <xdr:sp macro="" textlink="">
      <xdr:nvSpPr>
        <xdr:cNvPr id="556" name="n_1mainValue【保健センター・保健所】&#10;有形固定資産減価償却率"/>
        <xdr:cNvSpPr txBox="1"/>
      </xdr:nvSpPr>
      <xdr:spPr>
        <a:xfrm>
          <a:off x="15266044" y="1005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57" name="n_2main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8" name="直線コネクタ 5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9" name="テキスト ボックス 5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0" name="直線コネクタ 5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1" name="テキスト ボックス 5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2" name="直線コネクタ 5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3" name="テキスト ボックス 5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4" name="直線コネクタ 5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5" name="テキスト ボックス 5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79" name="直線コネクタ 578"/>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80"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81" name="直線コネクタ 580"/>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82"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83" name="直線コネクタ 582"/>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110507</xdr:rowOff>
    </xdr:from>
    <xdr:ext cx="469744" cy="259045"/>
    <xdr:sp macro="" textlink="">
      <xdr:nvSpPr>
        <xdr:cNvPr id="584" name="【保健センター・保健所】&#10;一人当たり面積平均値テキスト"/>
        <xdr:cNvSpPr txBox="1"/>
      </xdr:nvSpPr>
      <xdr:spPr>
        <a:xfrm>
          <a:off x="221996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85" name="フローチャート: 判断 584"/>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86" name="フローチャート: 判断 585"/>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63500</xdr:rowOff>
    </xdr:from>
    <xdr:to>
      <xdr:col>107</xdr:col>
      <xdr:colOff>101600</xdr:colOff>
      <xdr:row>58</xdr:row>
      <xdr:rowOff>165100</xdr:rowOff>
    </xdr:to>
    <xdr:sp macro="" textlink="">
      <xdr:nvSpPr>
        <xdr:cNvPr id="587" name="フローチャート: 判断 586"/>
        <xdr:cNvSpPr/>
      </xdr:nvSpPr>
      <xdr:spPr>
        <a:xfrm>
          <a:off x="20383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3" name="楕円 592"/>
        <xdr:cNvSpPr/>
      </xdr:nvSpPr>
      <xdr:spPr>
        <a:xfrm>
          <a:off x="22110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132097</xdr:rowOff>
    </xdr:from>
    <xdr:ext cx="469744" cy="259045"/>
    <xdr:sp macro="" textlink="">
      <xdr:nvSpPr>
        <xdr:cNvPr id="594" name="【保健センター・保健所】&#10;一人当たり面積該当値テキスト"/>
        <xdr:cNvSpPr txBox="1"/>
      </xdr:nvSpPr>
      <xdr:spPr>
        <a:xfrm>
          <a:off x="2219960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132080</xdr:rowOff>
    </xdr:from>
    <xdr:to>
      <xdr:col>112</xdr:col>
      <xdr:colOff>38100</xdr:colOff>
      <xdr:row>61</xdr:row>
      <xdr:rowOff>62230</xdr:rowOff>
    </xdr:to>
    <xdr:sp macro="" textlink="">
      <xdr:nvSpPr>
        <xdr:cNvPr id="595" name="楕円 594"/>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160020</xdr:rowOff>
    </xdr:from>
    <xdr:to>
      <xdr:col>116</xdr:col>
      <xdr:colOff>63500</xdr:colOff>
      <xdr:row>61</xdr:row>
      <xdr:rowOff>11430</xdr:rowOff>
    </xdr:to>
    <xdr:cxnSp macro="">
      <xdr:nvCxnSpPr>
        <xdr:cNvPr id="596" name="直線コネクタ 595"/>
        <xdr:cNvCxnSpPr/>
      </xdr:nvCxnSpPr>
      <xdr:spPr>
        <a:xfrm flipV="1">
          <a:off x="21323300" y="10447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132080</xdr:rowOff>
    </xdr:from>
    <xdr:to>
      <xdr:col>107</xdr:col>
      <xdr:colOff>101600</xdr:colOff>
      <xdr:row>61</xdr:row>
      <xdr:rowOff>62230</xdr:rowOff>
    </xdr:to>
    <xdr:sp macro="" textlink="">
      <xdr:nvSpPr>
        <xdr:cNvPr id="597" name="楕円 596"/>
        <xdr:cNvSpPr/>
      </xdr:nvSpPr>
      <xdr:spPr>
        <a:xfrm>
          <a:off x="20383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xdr:rowOff>
    </xdr:from>
    <xdr:to>
      <xdr:col>111</xdr:col>
      <xdr:colOff>177800</xdr:colOff>
      <xdr:row>61</xdr:row>
      <xdr:rowOff>11430</xdr:rowOff>
    </xdr:to>
    <xdr:cxnSp macro="">
      <xdr:nvCxnSpPr>
        <xdr:cNvPr id="598" name="直線コネクタ 597"/>
        <xdr:cNvCxnSpPr/>
      </xdr:nvCxnSpPr>
      <xdr:spPr>
        <a:xfrm>
          <a:off x="20434300" y="1046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99" name="n_1ave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10177</xdr:rowOff>
    </xdr:from>
    <xdr:ext cx="469744" cy="259045"/>
    <xdr:sp macro="" textlink="">
      <xdr:nvSpPr>
        <xdr:cNvPr id="600" name="n_2aveValue【保健センター・保健所】&#10;一人当たり面積"/>
        <xdr:cNvSpPr txBox="1"/>
      </xdr:nvSpPr>
      <xdr:spPr>
        <a:xfrm>
          <a:off x="20199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53357</xdr:rowOff>
    </xdr:from>
    <xdr:ext cx="469744" cy="259045"/>
    <xdr:sp macro="" textlink="">
      <xdr:nvSpPr>
        <xdr:cNvPr id="601" name="n_1main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53357</xdr:rowOff>
    </xdr:from>
    <xdr:ext cx="469744" cy="259045"/>
    <xdr:sp macro="" textlink="">
      <xdr:nvSpPr>
        <xdr:cNvPr id="602" name="n_2mainValue【保健センター・保健所】&#10;一人当たり面積"/>
        <xdr:cNvSpPr txBox="1"/>
      </xdr:nvSpPr>
      <xdr:spPr>
        <a:xfrm>
          <a:off x="20199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1" name="テキスト ボックス 6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3" name="テキスト ボックス 61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4" name="直線コネクタ 61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15" name="テキスト ボックス 61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6" name="直線コネクタ 61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7" name="テキスト ボックス 61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8" name="直線コネクタ 61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9" name="テキスト ボックス 61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0" name="直線コネクタ 61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1" name="テキスト ボックス 62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2" name="直線コネクタ 62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3" name="テキスト ボックス 62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4" name="直線コネクタ 62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25" name="テキスト ボックス 62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6" name="直線コネクタ 6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7" name="テキスト ボックス 62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629" name="直線コネクタ 628"/>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630"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631" name="直線コネクタ 630"/>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32"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33" name="直線コネクタ 632"/>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3646</xdr:rowOff>
    </xdr:from>
    <xdr:ext cx="405111" cy="259045"/>
    <xdr:sp macro="" textlink="">
      <xdr:nvSpPr>
        <xdr:cNvPr id="634" name="【消防施設】&#10;有形固定資産減価償却率平均値テキスト"/>
        <xdr:cNvSpPr txBox="1"/>
      </xdr:nvSpPr>
      <xdr:spPr>
        <a:xfrm>
          <a:off x="16357600" y="1389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635" name="フローチャート: 判断 634"/>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36" name="フローチャート: 判断 635"/>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106499</xdr:rowOff>
    </xdr:from>
    <xdr:to>
      <xdr:col>76</xdr:col>
      <xdr:colOff>165100</xdr:colOff>
      <xdr:row>82</xdr:row>
      <xdr:rowOff>36649</xdr:rowOff>
    </xdr:to>
    <xdr:sp macro="" textlink="">
      <xdr:nvSpPr>
        <xdr:cNvPr id="637" name="フローチャート: 判断 636"/>
        <xdr:cNvSpPr/>
      </xdr:nvSpPr>
      <xdr:spPr>
        <a:xfrm>
          <a:off x="14541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111398</xdr:rowOff>
    </xdr:from>
    <xdr:to>
      <xdr:col>85</xdr:col>
      <xdr:colOff>177800</xdr:colOff>
      <xdr:row>85</xdr:row>
      <xdr:rowOff>41548</xdr:rowOff>
    </xdr:to>
    <xdr:sp macro="" textlink="">
      <xdr:nvSpPr>
        <xdr:cNvPr id="643" name="楕円 642"/>
        <xdr:cNvSpPr/>
      </xdr:nvSpPr>
      <xdr:spPr>
        <a:xfrm>
          <a:off x="162687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89825</xdr:rowOff>
    </xdr:from>
    <xdr:ext cx="405111" cy="259045"/>
    <xdr:sp macro="" textlink="">
      <xdr:nvSpPr>
        <xdr:cNvPr id="644" name="【消防施設】&#10;有形固定資産減価償却率該当値テキスト"/>
        <xdr:cNvSpPr txBox="1"/>
      </xdr:nvSpPr>
      <xdr:spPr>
        <a:xfrm>
          <a:off x="16357600"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5262</xdr:rowOff>
    </xdr:from>
    <xdr:to>
      <xdr:col>81</xdr:col>
      <xdr:colOff>101600</xdr:colOff>
      <xdr:row>85</xdr:row>
      <xdr:rowOff>106862</xdr:rowOff>
    </xdr:to>
    <xdr:sp macro="" textlink="">
      <xdr:nvSpPr>
        <xdr:cNvPr id="645" name="楕円 644"/>
        <xdr:cNvSpPr/>
      </xdr:nvSpPr>
      <xdr:spPr>
        <a:xfrm>
          <a:off x="15430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162198</xdr:rowOff>
    </xdr:from>
    <xdr:to>
      <xdr:col>85</xdr:col>
      <xdr:colOff>127000</xdr:colOff>
      <xdr:row>85</xdr:row>
      <xdr:rowOff>56062</xdr:rowOff>
    </xdr:to>
    <xdr:cxnSp macro="">
      <xdr:nvCxnSpPr>
        <xdr:cNvPr id="646" name="直線コネクタ 645"/>
        <xdr:cNvCxnSpPr/>
      </xdr:nvCxnSpPr>
      <xdr:spPr>
        <a:xfrm flipV="1">
          <a:off x="15481300" y="14563998"/>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52614</xdr:rowOff>
    </xdr:from>
    <xdr:to>
      <xdr:col>76</xdr:col>
      <xdr:colOff>165100</xdr:colOff>
      <xdr:row>82</xdr:row>
      <xdr:rowOff>154214</xdr:rowOff>
    </xdr:to>
    <xdr:sp macro="" textlink="">
      <xdr:nvSpPr>
        <xdr:cNvPr id="647" name="楕円 646"/>
        <xdr:cNvSpPr/>
      </xdr:nvSpPr>
      <xdr:spPr>
        <a:xfrm>
          <a:off x="14541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103414</xdr:rowOff>
    </xdr:from>
    <xdr:to>
      <xdr:col>81</xdr:col>
      <xdr:colOff>50800</xdr:colOff>
      <xdr:row>85</xdr:row>
      <xdr:rowOff>56062</xdr:rowOff>
    </xdr:to>
    <xdr:cxnSp macro="">
      <xdr:nvCxnSpPr>
        <xdr:cNvPr id="648" name="直線コネクタ 647"/>
        <xdr:cNvCxnSpPr/>
      </xdr:nvCxnSpPr>
      <xdr:spPr>
        <a:xfrm>
          <a:off x="14592300" y="14162314"/>
          <a:ext cx="889000" cy="4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649" name="n_1aveValue【消防施設】&#10;有形固定資産減価償却率"/>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53176</xdr:rowOff>
    </xdr:from>
    <xdr:ext cx="405111" cy="259045"/>
    <xdr:sp macro="" textlink="">
      <xdr:nvSpPr>
        <xdr:cNvPr id="650" name="n_2aveValue【消防施設】&#10;有形固定資産減価償却率"/>
        <xdr:cNvSpPr txBox="1"/>
      </xdr:nvSpPr>
      <xdr:spPr>
        <a:xfrm>
          <a:off x="143897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97989</xdr:rowOff>
    </xdr:from>
    <xdr:ext cx="405111" cy="259045"/>
    <xdr:sp macro="" textlink="">
      <xdr:nvSpPr>
        <xdr:cNvPr id="651" name="n_1mainValue【消防施設】&#10;有形固定資産減価償却率"/>
        <xdr:cNvSpPr txBox="1"/>
      </xdr:nvSpPr>
      <xdr:spPr>
        <a:xfrm>
          <a:off x="15266044"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145341</xdr:rowOff>
    </xdr:from>
    <xdr:ext cx="405111" cy="259045"/>
    <xdr:sp macro="" textlink="">
      <xdr:nvSpPr>
        <xdr:cNvPr id="652" name="n_2mainValue【消防施設】&#10;有形固定資産減価償却率"/>
        <xdr:cNvSpPr txBox="1"/>
      </xdr:nvSpPr>
      <xdr:spPr>
        <a:xfrm>
          <a:off x="14389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3" name="直線コネクタ 6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4" name="テキスト ボックス 6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5" name="直線コネクタ 6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6" name="テキスト ボックス 6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7" name="直線コネクタ 6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8" name="テキスト ボックス 6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9" name="直線コネクタ 6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0" name="テキスト ボックス 6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1" name="直線コネクタ 6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2" name="テキスト ボックス 6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76" name="直線コネクタ 675"/>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7"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8" name="直線コネクタ 677"/>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79"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80" name="直線コネクタ 679"/>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681"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82" name="フローチャート: 判断 681"/>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83" name="フローチャート: 判断 682"/>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684" name="フローチャート: 判断 683"/>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17780</xdr:rowOff>
    </xdr:from>
    <xdr:to>
      <xdr:col>116</xdr:col>
      <xdr:colOff>114300</xdr:colOff>
      <xdr:row>84</xdr:row>
      <xdr:rowOff>119380</xdr:rowOff>
    </xdr:to>
    <xdr:sp macro="" textlink="">
      <xdr:nvSpPr>
        <xdr:cNvPr id="690" name="楕円 689"/>
        <xdr:cNvSpPr/>
      </xdr:nvSpPr>
      <xdr:spPr>
        <a:xfrm>
          <a:off x="221107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167657</xdr:rowOff>
    </xdr:from>
    <xdr:ext cx="469744" cy="259045"/>
    <xdr:sp macro="" textlink="">
      <xdr:nvSpPr>
        <xdr:cNvPr id="691" name="【消防施設】&#10;一人当たり面積該当値テキスト"/>
        <xdr:cNvSpPr txBox="1"/>
      </xdr:nvSpPr>
      <xdr:spPr>
        <a:xfrm>
          <a:off x="22199600"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692" name="楕円 691"/>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68580</xdr:rowOff>
    </xdr:from>
    <xdr:to>
      <xdr:col>116</xdr:col>
      <xdr:colOff>63500</xdr:colOff>
      <xdr:row>84</xdr:row>
      <xdr:rowOff>76200</xdr:rowOff>
    </xdr:to>
    <xdr:cxnSp macro="">
      <xdr:nvCxnSpPr>
        <xdr:cNvPr id="693" name="直線コネクタ 692"/>
        <xdr:cNvCxnSpPr/>
      </xdr:nvCxnSpPr>
      <xdr:spPr>
        <a:xfrm flipV="1">
          <a:off x="21323300" y="14470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694" name="楕円 693"/>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695" name="直線コネクタ 694"/>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696" name="n_1aveValue【消防施設】&#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135907</xdr:rowOff>
    </xdr:from>
    <xdr:ext cx="469744" cy="259045"/>
    <xdr:sp macro="" textlink="">
      <xdr:nvSpPr>
        <xdr:cNvPr id="697" name="n_2aveValue【消防施設】&#10;一人当たり面積"/>
        <xdr:cNvSpPr txBox="1"/>
      </xdr:nvSpPr>
      <xdr:spPr>
        <a:xfrm>
          <a:off x="20199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698" name="n_1mainValue【消防施設】&#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99" name="n_2mainValue【消防施設】&#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0" name="テキスト ボックス 70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1" name="直線コネクタ 7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2" name="テキスト ボックス 71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3" name="直線コネクタ 7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4" name="テキスト ボックス 7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5" name="直線コネクタ 7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6" name="テキスト ボックス 7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7" name="直線コネクタ 7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8" name="テキスト ボックス 7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9" name="直線コネクタ 7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0" name="テキスト ボックス 71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2" name="テキスト ボックス 7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724" name="直線コネクタ 723"/>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725"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726" name="直線コネクタ 725"/>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727"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728" name="直線コネクタ 727"/>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74313</xdr:rowOff>
    </xdr:from>
    <xdr:ext cx="405111" cy="259045"/>
    <xdr:sp macro="" textlink="">
      <xdr:nvSpPr>
        <xdr:cNvPr id="729" name="【庁舎】&#10;有形固定資産減価償却率平均値テキスト"/>
        <xdr:cNvSpPr txBox="1"/>
      </xdr:nvSpPr>
      <xdr:spPr>
        <a:xfrm>
          <a:off x="16357600" y="1790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730" name="フローチャート: 判断 729"/>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31" name="フローチャート: 判断 730"/>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732" name="フローチャート: 判断 731"/>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101600</xdr:rowOff>
    </xdr:from>
    <xdr:to>
      <xdr:col>85</xdr:col>
      <xdr:colOff>177800</xdr:colOff>
      <xdr:row>103</xdr:row>
      <xdr:rowOff>31750</xdr:rowOff>
    </xdr:to>
    <xdr:sp macro="" textlink="">
      <xdr:nvSpPr>
        <xdr:cNvPr id="738" name="楕円 737"/>
        <xdr:cNvSpPr/>
      </xdr:nvSpPr>
      <xdr:spPr>
        <a:xfrm>
          <a:off x="162687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124477</xdr:rowOff>
    </xdr:from>
    <xdr:ext cx="405111" cy="259045"/>
    <xdr:sp macro="" textlink="">
      <xdr:nvSpPr>
        <xdr:cNvPr id="739" name="【庁舎】&#10;有形固定資産減価償却率該当値テキスト"/>
        <xdr:cNvSpPr txBox="1"/>
      </xdr:nvSpPr>
      <xdr:spPr>
        <a:xfrm>
          <a:off x="16357600"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740" name="楕円 739"/>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152400</xdr:rowOff>
    </xdr:from>
    <xdr:to>
      <xdr:col>85</xdr:col>
      <xdr:colOff>127000</xdr:colOff>
      <xdr:row>103</xdr:row>
      <xdr:rowOff>7620</xdr:rowOff>
    </xdr:to>
    <xdr:cxnSp macro="">
      <xdr:nvCxnSpPr>
        <xdr:cNvPr id="741" name="直線コネクタ 740"/>
        <xdr:cNvCxnSpPr/>
      </xdr:nvCxnSpPr>
      <xdr:spPr>
        <a:xfrm flipV="1">
          <a:off x="15481300" y="176403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97789</xdr:rowOff>
    </xdr:from>
    <xdr:to>
      <xdr:col>76</xdr:col>
      <xdr:colOff>165100</xdr:colOff>
      <xdr:row>103</xdr:row>
      <xdr:rowOff>27939</xdr:rowOff>
    </xdr:to>
    <xdr:sp macro="" textlink="">
      <xdr:nvSpPr>
        <xdr:cNvPr id="742" name="楕円 741"/>
        <xdr:cNvSpPr/>
      </xdr:nvSpPr>
      <xdr:spPr>
        <a:xfrm>
          <a:off x="14541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148589</xdr:rowOff>
    </xdr:from>
    <xdr:to>
      <xdr:col>81</xdr:col>
      <xdr:colOff>50800</xdr:colOff>
      <xdr:row>103</xdr:row>
      <xdr:rowOff>7620</xdr:rowOff>
    </xdr:to>
    <xdr:cxnSp macro="">
      <xdr:nvCxnSpPr>
        <xdr:cNvPr id="743" name="直線コネクタ 742"/>
        <xdr:cNvCxnSpPr/>
      </xdr:nvCxnSpPr>
      <xdr:spPr>
        <a:xfrm>
          <a:off x="14592300" y="176364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744"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108602</xdr:rowOff>
    </xdr:from>
    <xdr:ext cx="405111" cy="259045"/>
    <xdr:sp macro="" textlink="">
      <xdr:nvSpPr>
        <xdr:cNvPr id="745" name="n_2aveValue【庁舎】&#10;有形固定資産減価償却率"/>
        <xdr:cNvSpPr txBox="1"/>
      </xdr:nvSpPr>
      <xdr:spPr>
        <a:xfrm>
          <a:off x="14389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74947</xdr:rowOff>
    </xdr:from>
    <xdr:ext cx="405111" cy="259045"/>
    <xdr:sp macro="" textlink="">
      <xdr:nvSpPr>
        <xdr:cNvPr id="746" name="n_1mainValue【庁舎】&#10;有形固定資産減価償却率"/>
        <xdr:cNvSpPr txBox="1"/>
      </xdr:nvSpPr>
      <xdr:spPr>
        <a:xfrm>
          <a:off x="15266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44466</xdr:rowOff>
    </xdr:from>
    <xdr:ext cx="405111" cy="259045"/>
    <xdr:sp macro="" textlink="">
      <xdr:nvSpPr>
        <xdr:cNvPr id="747" name="n_2mainValue【庁舎】&#10;有形固定資産減価償却率"/>
        <xdr:cNvSpPr txBox="1"/>
      </xdr:nvSpPr>
      <xdr:spPr>
        <a:xfrm>
          <a:off x="143897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8" name="直線コネクタ 75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9" name="テキスト ボックス 75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0" name="直線コネクタ 75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1" name="テキスト ボックス 76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2" name="直線コネクタ 76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3" name="テキスト ボックス 76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4" name="直線コネクタ 76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5" name="テキスト ボックス 76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6" name="直線コネクタ 7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7" name="テキスト ボックス 7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69" name="直線コネクタ 768"/>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70"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71" name="直線コネクタ 770"/>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72"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73" name="直線コネクタ 772"/>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121429</xdr:rowOff>
    </xdr:from>
    <xdr:ext cx="469744" cy="259045"/>
    <xdr:sp macro="" textlink="">
      <xdr:nvSpPr>
        <xdr:cNvPr id="774" name="【庁舎】&#10;一人当たり面積平均値テキスト"/>
        <xdr:cNvSpPr txBox="1"/>
      </xdr:nvSpPr>
      <xdr:spPr>
        <a:xfrm>
          <a:off x="22199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75" name="フローチャート: 判断 774"/>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76" name="フローチャート: 判断 775"/>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160274</xdr:rowOff>
    </xdr:from>
    <xdr:to>
      <xdr:col>107</xdr:col>
      <xdr:colOff>101600</xdr:colOff>
      <xdr:row>106</xdr:row>
      <xdr:rowOff>90424</xdr:rowOff>
    </xdr:to>
    <xdr:sp macro="" textlink="">
      <xdr:nvSpPr>
        <xdr:cNvPr id="777" name="フローチャート: 判断 776"/>
        <xdr:cNvSpPr/>
      </xdr:nvSpPr>
      <xdr:spPr>
        <a:xfrm>
          <a:off x="203835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8" name="テキスト ボックス 7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9" name="テキスト ボックス 7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0" name="テキスト ボックス 7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1" name="テキスト ボックス 7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2" name="テキスト ボックス 7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83" name="楕円 782"/>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152416</xdr:rowOff>
    </xdr:from>
    <xdr:ext cx="469744" cy="259045"/>
    <xdr:sp macro="" textlink="">
      <xdr:nvSpPr>
        <xdr:cNvPr id="784" name="【庁舎】&#10;一人当たり面積該当値テキスト"/>
        <xdr:cNvSpPr txBox="1"/>
      </xdr:nvSpPr>
      <xdr:spPr>
        <a:xfrm>
          <a:off x="221996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785" name="楕円 784"/>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53339</xdr:rowOff>
    </xdr:to>
    <xdr:cxnSp macro="">
      <xdr:nvCxnSpPr>
        <xdr:cNvPr id="786" name="直線コネクタ 785"/>
        <xdr:cNvCxnSpPr/>
      </xdr:nvCxnSpPr>
      <xdr:spPr>
        <a:xfrm>
          <a:off x="21323300" y="1822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787" name="楕円 786"/>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53339</xdr:rowOff>
    </xdr:to>
    <xdr:cxnSp macro="">
      <xdr:nvCxnSpPr>
        <xdr:cNvPr id="788" name="直線コネクタ 787"/>
        <xdr:cNvCxnSpPr/>
      </xdr:nvCxnSpPr>
      <xdr:spPr>
        <a:xfrm>
          <a:off x="20434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86377</xdr:rowOff>
    </xdr:from>
    <xdr:ext cx="469744" cy="259045"/>
    <xdr:sp macro="" textlink="">
      <xdr:nvSpPr>
        <xdr:cNvPr id="789"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106951</xdr:rowOff>
    </xdr:from>
    <xdr:ext cx="469744" cy="259045"/>
    <xdr:sp macro="" textlink="">
      <xdr:nvSpPr>
        <xdr:cNvPr id="790" name="n_2aveValue【庁舎】&#10;一人当たり面積"/>
        <xdr:cNvSpPr txBox="1"/>
      </xdr:nvSpPr>
      <xdr:spPr>
        <a:xfrm>
          <a:off x="201994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791" name="n_1main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92" name="n_2mainValue【庁舎】&#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橋りょう・庁舎であり、特に低くなっている施設は公営住宅、図書館、福祉施設、消防施設である。道路・橋りょう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年代に建設・整備されたものが数多くあり、道路は特に有形固定資産減価償却率が</a:t>
          </a:r>
          <a:r>
            <a:rPr kumimoji="1" lang="en-US" altLang="ja-JP" sz="1300">
              <a:latin typeface="ＭＳ Ｐゴシック" panose="020B0600070205080204" pitchFamily="50" charset="-128"/>
              <a:ea typeface="ＭＳ Ｐゴシック" panose="020B0600070205080204" pitchFamily="50" charset="-128"/>
            </a:rPr>
            <a:t>73.0%</a:t>
          </a:r>
          <a:r>
            <a:rPr kumimoji="1" lang="ja-JP" altLang="en-US" sz="1300">
              <a:latin typeface="ＭＳ Ｐゴシック" panose="020B0600070205080204" pitchFamily="50" charset="-128"/>
              <a:ea typeface="ＭＳ Ｐゴシック" panose="020B0600070205080204" pitchFamily="50" charset="-128"/>
            </a:rPr>
            <a:t>と類似団体よりも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ポイント以上高い水準となっている。庁舎についても、昭和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年代に建設されて以降、大規模な改修を行っていないため、有形固定資産減価償却率が高い水準となっている。福祉施設については、平成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年度に建設された比較的新しい施設があることから、類似団体と比較して最も有形固定資産減価償却率が低くなっている。また、消防施設については、本署が平成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年度に改築され比較的新しいことに加え、市内に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つある消防分署についても耐震化改修工事を行うなど、順次改修を進めていることなどから類似団体と比較して有形固定資産減価償却率が低い水準となっている。今後は、平成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年度に策定した公共施設管理計画を中心に、財政的制約を踏まえた大規模改修等による長寿命化や施設の統合・廃止による集約化や複合化への検討などに取り組み、施設の適切な維持管理を図っていく。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137,432
134,511
79.35
45,220,712
42,901,734
2,142,652
28,706,679
41,602,180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３か年平均については、平成２８年度と比較して同数値の</a:t>
          </a:r>
          <a:r>
            <a:rPr kumimoji="1" lang="en-US" altLang="ja-JP" sz="1200">
              <a:latin typeface="ＭＳ Ｐゴシック" panose="020B0600070205080204" pitchFamily="50" charset="-128"/>
              <a:ea typeface="ＭＳ Ｐゴシック" panose="020B0600070205080204" pitchFamily="50" charset="-128"/>
            </a:rPr>
            <a:t>0.92</a:t>
          </a:r>
          <a:r>
            <a:rPr kumimoji="1" lang="ja-JP" altLang="en-US" sz="1200">
              <a:latin typeface="ＭＳ Ｐゴシック" panose="020B0600070205080204" pitchFamily="50" charset="-128"/>
              <a:ea typeface="ＭＳ Ｐゴシック" panose="020B0600070205080204" pitchFamily="50" charset="-128"/>
            </a:rPr>
            <a:t>と横ばいとなっているものの、平成２９年度の単年度の財政力指数は</a:t>
          </a:r>
          <a:r>
            <a:rPr kumimoji="1" lang="en-US" altLang="ja-JP" sz="1200">
              <a:latin typeface="ＭＳ Ｐゴシック" panose="020B0600070205080204" pitchFamily="50" charset="-128"/>
              <a:ea typeface="ＭＳ Ｐゴシック" panose="020B0600070205080204" pitchFamily="50" charset="-128"/>
            </a:rPr>
            <a:t>0.915</a:t>
          </a:r>
          <a:r>
            <a:rPr kumimoji="1" lang="ja-JP" altLang="en-US" sz="1200">
              <a:latin typeface="ＭＳ Ｐゴシック" panose="020B0600070205080204" pitchFamily="50" charset="-128"/>
              <a:ea typeface="ＭＳ Ｐゴシック" panose="020B0600070205080204" pitchFamily="50" charset="-128"/>
            </a:rPr>
            <a:t>と平成２８年度の</a:t>
          </a:r>
          <a:r>
            <a:rPr kumimoji="1" lang="en-US" altLang="ja-JP" sz="1200">
              <a:latin typeface="ＭＳ Ｐゴシック" panose="020B0600070205080204" pitchFamily="50" charset="-128"/>
              <a:ea typeface="ＭＳ Ｐゴシック" panose="020B0600070205080204" pitchFamily="50" charset="-128"/>
            </a:rPr>
            <a:t>0.909</a:t>
          </a:r>
          <a:r>
            <a:rPr kumimoji="1" lang="ja-JP" altLang="en-US" sz="1200">
              <a:latin typeface="ＭＳ Ｐゴシック" panose="020B0600070205080204" pitchFamily="50" charset="-128"/>
              <a:ea typeface="ＭＳ Ｐゴシック" panose="020B0600070205080204" pitchFamily="50" charset="-128"/>
            </a:rPr>
            <a:t>と比較して微増している。他市との比較については、全国平均や類似団体の平均については、上回っているが、愛知県の平均では下回っている状況である。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近年の合併特例債の活用による償還金の増や臨時財政対策債の償還金の増、少子高齢社会の進行による扶助費の増加が見込まれるが、第２期平和工業団地の開発などの税収確保に努め、財政基盤の強化に努めていく</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92528</xdr:rowOff>
    </xdr:to>
    <xdr:cxnSp macro="">
      <xdr:nvCxnSpPr>
        <xdr:cNvPr id="71" name="直線コネクタ 70"/>
        <xdr:cNvCxnSpPr/>
      </xdr:nvCxnSpPr>
      <xdr:spPr>
        <a:xfrm>
          <a:off x="41148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92528</xdr:rowOff>
    </xdr:to>
    <xdr:cxnSp macro="">
      <xdr:nvCxnSpPr>
        <xdr:cNvPr id="74" name="直線コネクタ 73"/>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109765</xdr:rowOff>
    </xdr:to>
    <xdr:cxnSp macro="">
      <xdr:nvCxnSpPr>
        <xdr:cNvPr id="77" name="直線コネクタ 76"/>
        <xdr:cNvCxnSpPr/>
      </xdr:nvCxnSpPr>
      <xdr:spPr>
        <a:xfrm flipV="1">
          <a:off x="2336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9" name="テキスト ボックス 78"/>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127000</xdr:rowOff>
    </xdr:to>
    <xdr:cxnSp macro="">
      <xdr:nvCxnSpPr>
        <xdr:cNvPr id="80" name="直線コネクタ 79"/>
        <xdr:cNvCxnSpPr/>
      </xdr:nvCxnSpPr>
      <xdr:spPr>
        <a:xfrm flipV="1">
          <a:off x="1447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90" name="楕円 89"/>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1"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2" name="楕円 91"/>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3" name="テキスト ボックス 92"/>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4" name="楕円 93"/>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5" name="テキスト ボックス 94"/>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6" name="楕円 95"/>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7" name="テキスト ボックス 96"/>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一般財源については、合併算定替終了に伴う縮減等による普通交付税の減及び法人市民税やたばこ税の減に伴い減少しており、分子である経常経費充当一般財源については、扶助費・公債費の増により増加したことに伴い、前年度より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全国平均・愛知県平均は下回っているが、類似団体の平均は上回っているため、引き続き事務事業の見直しや公共施設の再編等を推進し、経常経費の削減に努めていく。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122872</xdr:rowOff>
    </xdr:from>
    <xdr:to>
      <xdr:col>23</xdr:col>
      <xdr:colOff>133350</xdr:colOff>
      <xdr:row>63</xdr:row>
      <xdr:rowOff>5715</xdr:rowOff>
    </xdr:to>
    <xdr:cxnSp macro="">
      <xdr:nvCxnSpPr>
        <xdr:cNvPr id="130" name="直線コネクタ 129"/>
        <xdr:cNvCxnSpPr/>
      </xdr:nvCxnSpPr>
      <xdr:spPr>
        <a:xfrm>
          <a:off x="4114800" y="10752772"/>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62</xdr:row>
      <xdr:rowOff>122872</xdr:rowOff>
    </xdr:to>
    <xdr:cxnSp macro="">
      <xdr:nvCxnSpPr>
        <xdr:cNvPr id="133" name="直線コネクタ 132"/>
        <xdr:cNvCxnSpPr/>
      </xdr:nvCxnSpPr>
      <xdr:spPr>
        <a:xfrm>
          <a:off x="3225800" y="10614025"/>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5" name="テキスト ボックス 134"/>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155575</xdr:rowOff>
    </xdr:from>
    <xdr:to>
      <xdr:col>15</xdr:col>
      <xdr:colOff>82550</xdr:colOff>
      <xdr:row>62</xdr:row>
      <xdr:rowOff>74613</xdr:rowOff>
    </xdr:to>
    <xdr:cxnSp macro="">
      <xdr:nvCxnSpPr>
        <xdr:cNvPr id="136" name="直線コネクタ 135"/>
        <xdr:cNvCxnSpPr/>
      </xdr:nvCxnSpPr>
      <xdr:spPr>
        <a:xfrm flipV="1">
          <a:off x="2336800" y="1061402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23813</xdr:rowOff>
    </xdr:from>
    <xdr:to>
      <xdr:col>15</xdr:col>
      <xdr:colOff>133350</xdr:colOff>
      <xdr:row>62</xdr:row>
      <xdr:rowOff>125413</xdr:rowOff>
    </xdr:to>
    <xdr:sp macro="" textlink="">
      <xdr:nvSpPr>
        <xdr:cNvPr id="137" name="フローチャート: 判断 136"/>
        <xdr:cNvSpPr/>
      </xdr:nvSpPr>
      <xdr:spPr>
        <a:xfrm>
          <a:off x="3175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110190</xdr:rowOff>
    </xdr:from>
    <xdr:ext cx="762000" cy="259045"/>
    <xdr:sp macro="" textlink="">
      <xdr:nvSpPr>
        <xdr:cNvPr id="138" name="テキスト ボックス 137"/>
        <xdr:cNvSpPr txBox="1"/>
      </xdr:nvSpPr>
      <xdr:spPr>
        <a:xfrm>
          <a:off x="2844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74613</xdr:rowOff>
    </xdr:from>
    <xdr:to>
      <xdr:col>11</xdr:col>
      <xdr:colOff>31750</xdr:colOff>
      <xdr:row>62</xdr:row>
      <xdr:rowOff>86678</xdr:rowOff>
    </xdr:to>
    <xdr:cxnSp macro="">
      <xdr:nvCxnSpPr>
        <xdr:cNvPr id="139" name="直線コネクタ 138"/>
        <xdr:cNvCxnSpPr/>
      </xdr:nvCxnSpPr>
      <xdr:spPr>
        <a:xfrm flipV="1">
          <a:off x="1447800" y="107045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1" name="テキスト ボックス 140"/>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170515</xdr:rowOff>
    </xdr:from>
    <xdr:ext cx="762000" cy="259045"/>
    <xdr:sp macro="" textlink="">
      <xdr:nvSpPr>
        <xdr:cNvPr id="143" name="テキスト ボックス 142"/>
        <xdr:cNvSpPr txBox="1"/>
      </xdr:nvSpPr>
      <xdr:spPr>
        <a:xfrm>
          <a:off x="1066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49" name="楕円 148"/>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98442</xdr:rowOff>
    </xdr:from>
    <xdr:ext cx="762000" cy="259045"/>
    <xdr:sp macro="" textlink="">
      <xdr:nvSpPr>
        <xdr:cNvPr id="150" name="財政構造の弾力性該当値テキスト"/>
        <xdr:cNvSpPr txBox="1"/>
      </xdr:nvSpPr>
      <xdr:spPr>
        <a:xfrm>
          <a:off x="5041900" y="1072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72072</xdr:rowOff>
    </xdr:from>
    <xdr:to>
      <xdr:col>19</xdr:col>
      <xdr:colOff>184150</xdr:colOff>
      <xdr:row>63</xdr:row>
      <xdr:rowOff>2222</xdr:rowOff>
    </xdr:to>
    <xdr:sp macro="" textlink="">
      <xdr:nvSpPr>
        <xdr:cNvPr id="151" name="楕円 150"/>
        <xdr:cNvSpPr/>
      </xdr:nvSpPr>
      <xdr:spPr>
        <a:xfrm>
          <a:off x="4064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12399</xdr:rowOff>
    </xdr:from>
    <xdr:ext cx="736600" cy="259045"/>
    <xdr:sp macro="" textlink="">
      <xdr:nvSpPr>
        <xdr:cNvPr id="152" name="テキスト ボックス 151"/>
        <xdr:cNvSpPr txBox="1"/>
      </xdr:nvSpPr>
      <xdr:spPr>
        <a:xfrm>
          <a:off x="3733800" y="10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104775</xdr:rowOff>
    </xdr:from>
    <xdr:to>
      <xdr:col>15</xdr:col>
      <xdr:colOff>133350</xdr:colOff>
      <xdr:row>62</xdr:row>
      <xdr:rowOff>34925</xdr:rowOff>
    </xdr:to>
    <xdr:sp macro="" textlink="">
      <xdr:nvSpPr>
        <xdr:cNvPr id="153" name="楕円 152"/>
        <xdr:cNvSpPr/>
      </xdr:nvSpPr>
      <xdr:spPr>
        <a:xfrm>
          <a:off x="3175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45102</xdr:rowOff>
    </xdr:from>
    <xdr:ext cx="762000" cy="259045"/>
    <xdr:sp macro="" textlink="">
      <xdr:nvSpPr>
        <xdr:cNvPr id="154" name="テキスト ボックス 153"/>
        <xdr:cNvSpPr txBox="1"/>
      </xdr:nvSpPr>
      <xdr:spPr>
        <a:xfrm>
          <a:off x="2844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23813</xdr:rowOff>
    </xdr:from>
    <xdr:to>
      <xdr:col>11</xdr:col>
      <xdr:colOff>82550</xdr:colOff>
      <xdr:row>62</xdr:row>
      <xdr:rowOff>125413</xdr:rowOff>
    </xdr:to>
    <xdr:sp macro="" textlink="">
      <xdr:nvSpPr>
        <xdr:cNvPr id="155" name="楕円 154"/>
        <xdr:cNvSpPr/>
      </xdr:nvSpPr>
      <xdr:spPr>
        <a:xfrm>
          <a:off x="2286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135590</xdr:rowOff>
    </xdr:from>
    <xdr:ext cx="762000" cy="259045"/>
    <xdr:sp macro="" textlink="">
      <xdr:nvSpPr>
        <xdr:cNvPr id="156" name="テキスト ボックス 155"/>
        <xdr:cNvSpPr txBox="1"/>
      </xdr:nvSpPr>
      <xdr:spPr>
        <a:xfrm>
          <a:off x="1955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35878</xdr:rowOff>
    </xdr:from>
    <xdr:to>
      <xdr:col>7</xdr:col>
      <xdr:colOff>31750</xdr:colOff>
      <xdr:row>62</xdr:row>
      <xdr:rowOff>137478</xdr:rowOff>
    </xdr:to>
    <xdr:sp macro="" textlink="">
      <xdr:nvSpPr>
        <xdr:cNvPr id="157" name="楕円 156"/>
        <xdr:cNvSpPr/>
      </xdr:nvSpPr>
      <xdr:spPr>
        <a:xfrm>
          <a:off x="1397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147655</xdr:rowOff>
    </xdr:from>
    <xdr:ext cx="762000" cy="259045"/>
    <xdr:sp macro="" textlink="">
      <xdr:nvSpPr>
        <xdr:cNvPr id="158" name="テキスト ボックス 157"/>
        <xdr:cNvSpPr txBox="1"/>
      </xdr:nvSpPr>
      <xdr:spPr>
        <a:xfrm>
          <a:off x="1066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退職手当の減及び議員報酬の減などに伴い減額となった。物件費については、行政情報システムの更新期間の延長による行政情報システム借上料の減、稲沢東部学校給食調理場開設のための消耗品の減などに伴い減額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人件費・物件費のともに、減額となっているが、人口が</a:t>
          </a:r>
          <a:r>
            <a:rPr kumimoji="1" lang="en-US" altLang="ja-JP" sz="1100">
              <a:latin typeface="ＭＳ Ｐゴシック" panose="020B0600070205080204" pitchFamily="50" charset="-128"/>
              <a:ea typeface="ＭＳ Ｐゴシック" panose="020B0600070205080204" pitchFamily="50" charset="-128"/>
            </a:rPr>
            <a:t>137,904</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H29.1.1</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137,432</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H30.1.1</a:t>
          </a:r>
          <a:r>
            <a:rPr kumimoji="1" lang="ja-JP" altLang="en-US" sz="1100">
              <a:latin typeface="ＭＳ Ｐゴシック" panose="020B0600070205080204" pitchFamily="50" charset="-128"/>
              <a:ea typeface="ＭＳ Ｐゴシック" panose="020B0600070205080204" pitchFamily="50" charset="-128"/>
            </a:rPr>
            <a:t>）に減少となっているため、</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人当たりの決算額が増加となった。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全国平均、愛知県平均、類似団体平均の全てで下回っているが、今後も人件費や物件費の抑制に努めていく。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99351</xdr:rowOff>
    </xdr:from>
    <xdr:to>
      <xdr:col>23</xdr:col>
      <xdr:colOff>133350</xdr:colOff>
      <xdr:row>82</xdr:row>
      <xdr:rowOff>100230</xdr:rowOff>
    </xdr:to>
    <xdr:cxnSp macro="">
      <xdr:nvCxnSpPr>
        <xdr:cNvPr id="195" name="直線コネクタ 194"/>
        <xdr:cNvCxnSpPr/>
      </xdr:nvCxnSpPr>
      <xdr:spPr>
        <a:xfrm>
          <a:off x="4114800" y="14158251"/>
          <a:ext cx="8382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159616</xdr:rowOff>
    </xdr:from>
    <xdr:ext cx="762000" cy="259045"/>
    <xdr:sp macro="" textlink="">
      <xdr:nvSpPr>
        <xdr:cNvPr id="196" name="人件費・物件費等の状況平均値テキスト"/>
        <xdr:cNvSpPr txBox="1"/>
      </xdr:nvSpPr>
      <xdr:spPr>
        <a:xfrm>
          <a:off x="5041900" y="1421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69171</xdr:rowOff>
    </xdr:from>
    <xdr:to>
      <xdr:col>19</xdr:col>
      <xdr:colOff>133350</xdr:colOff>
      <xdr:row>82</xdr:row>
      <xdr:rowOff>99351</xdr:rowOff>
    </xdr:to>
    <xdr:cxnSp macro="">
      <xdr:nvCxnSpPr>
        <xdr:cNvPr id="198" name="直線コネクタ 197"/>
        <xdr:cNvCxnSpPr/>
      </xdr:nvCxnSpPr>
      <xdr:spPr>
        <a:xfrm>
          <a:off x="3225800" y="14128071"/>
          <a:ext cx="889000" cy="3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108895</xdr:rowOff>
    </xdr:from>
    <xdr:ext cx="736600" cy="259045"/>
    <xdr:sp macro="" textlink="">
      <xdr:nvSpPr>
        <xdr:cNvPr id="200" name="テキスト ボックス 199"/>
        <xdr:cNvSpPr txBox="1"/>
      </xdr:nvSpPr>
      <xdr:spPr>
        <a:xfrm>
          <a:off x="3733800" y="1433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66396</xdr:rowOff>
    </xdr:from>
    <xdr:to>
      <xdr:col>15</xdr:col>
      <xdr:colOff>82550</xdr:colOff>
      <xdr:row>82</xdr:row>
      <xdr:rowOff>69171</xdr:rowOff>
    </xdr:to>
    <xdr:cxnSp macro="">
      <xdr:nvCxnSpPr>
        <xdr:cNvPr id="201" name="直線コネクタ 200"/>
        <xdr:cNvCxnSpPr/>
      </xdr:nvCxnSpPr>
      <xdr:spPr>
        <a:xfrm>
          <a:off x="2336800" y="14125296"/>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51957</xdr:rowOff>
    </xdr:from>
    <xdr:to>
      <xdr:col>15</xdr:col>
      <xdr:colOff>133350</xdr:colOff>
      <xdr:row>83</xdr:row>
      <xdr:rowOff>153557</xdr:rowOff>
    </xdr:to>
    <xdr:sp macro="" textlink="">
      <xdr:nvSpPr>
        <xdr:cNvPr id="202" name="フローチャート: 判断 201"/>
        <xdr:cNvSpPr/>
      </xdr:nvSpPr>
      <xdr:spPr>
        <a:xfrm>
          <a:off x="3175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138334</xdr:rowOff>
    </xdr:from>
    <xdr:ext cx="762000" cy="259045"/>
    <xdr:sp macro="" textlink="">
      <xdr:nvSpPr>
        <xdr:cNvPr id="203" name="テキスト ボックス 202"/>
        <xdr:cNvSpPr txBox="1"/>
      </xdr:nvSpPr>
      <xdr:spPr>
        <a:xfrm>
          <a:off x="2844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161801</xdr:rowOff>
    </xdr:from>
    <xdr:to>
      <xdr:col>11</xdr:col>
      <xdr:colOff>31750</xdr:colOff>
      <xdr:row>82</xdr:row>
      <xdr:rowOff>66396</xdr:rowOff>
    </xdr:to>
    <xdr:cxnSp macro="">
      <xdr:nvCxnSpPr>
        <xdr:cNvPr id="204" name="直線コネクタ 203"/>
        <xdr:cNvCxnSpPr/>
      </xdr:nvCxnSpPr>
      <xdr:spPr>
        <a:xfrm>
          <a:off x="1447800" y="14049251"/>
          <a:ext cx="889000" cy="7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40746</xdr:rowOff>
    </xdr:from>
    <xdr:ext cx="762000" cy="259045"/>
    <xdr:sp macro="" textlink="">
      <xdr:nvSpPr>
        <xdr:cNvPr id="206" name="テキスト ボックス 205"/>
        <xdr:cNvSpPr txBox="1"/>
      </xdr:nvSpPr>
      <xdr:spPr>
        <a:xfrm>
          <a:off x="1955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140943</xdr:rowOff>
    </xdr:from>
    <xdr:ext cx="762000" cy="259045"/>
    <xdr:sp macro="" textlink="">
      <xdr:nvSpPr>
        <xdr:cNvPr id="208" name="テキスト ボックス 207"/>
        <xdr:cNvSpPr txBox="1"/>
      </xdr:nvSpPr>
      <xdr:spPr>
        <a:xfrm>
          <a:off x="1066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49430</xdr:rowOff>
    </xdr:from>
    <xdr:to>
      <xdr:col>23</xdr:col>
      <xdr:colOff>184150</xdr:colOff>
      <xdr:row>82</xdr:row>
      <xdr:rowOff>151030</xdr:rowOff>
    </xdr:to>
    <xdr:sp macro="" textlink="">
      <xdr:nvSpPr>
        <xdr:cNvPr id="214" name="楕円 213"/>
        <xdr:cNvSpPr/>
      </xdr:nvSpPr>
      <xdr:spPr>
        <a:xfrm>
          <a:off x="4902200" y="141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65957</xdr:rowOff>
    </xdr:from>
    <xdr:ext cx="762000" cy="259045"/>
    <xdr:sp macro="" textlink="">
      <xdr:nvSpPr>
        <xdr:cNvPr id="215" name="人件費・物件費等の状況該当値テキスト"/>
        <xdr:cNvSpPr txBox="1"/>
      </xdr:nvSpPr>
      <xdr:spPr>
        <a:xfrm>
          <a:off x="5041900" y="139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48551</xdr:rowOff>
    </xdr:from>
    <xdr:to>
      <xdr:col>19</xdr:col>
      <xdr:colOff>184150</xdr:colOff>
      <xdr:row>82</xdr:row>
      <xdr:rowOff>150151</xdr:rowOff>
    </xdr:to>
    <xdr:sp macro="" textlink="">
      <xdr:nvSpPr>
        <xdr:cNvPr id="216" name="楕円 215"/>
        <xdr:cNvSpPr/>
      </xdr:nvSpPr>
      <xdr:spPr>
        <a:xfrm>
          <a:off x="4064000" y="141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160328</xdr:rowOff>
    </xdr:from>
    <xdr:ext cx="736600" cy="259045"/>
    <xdr:sp macro="" textlink="">
      <xdr:nvSpPr>
        <xdr:cNvPr id="217" name="テキスト ボックス 216"/>
        <xdr:cNvSpPr txBox="1"/>
      </xdr:nvSpPr>
      <xdr:spPr>
        <a:xfrm>
          <a:off x="3733800" y="13876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18371</xdr:rowOff>
    </xdr:from>
    <xdr:to>
      <xdr:col>15</xdr:col>
      <xdr:colOff>133350</xdr:colOff>
      <xdr:row>82</xdr:row>
      <xdr:rowOff>119971</xdr:rowOff>
    </xdr:to>
    <xdr:sp macro="" textlink="">
      <xdr:nvSpPr>
        <xdr:cNvPr id="218" name="楕円 217"/>
        <xdr:cNvSpPr/>
      </xdr:nvSpPr>
      <xdr:spPr>
        <a:xfrm>
          <a:off x="3175000" y="140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130148</xdr:rowOff>
    </xdr:from>
    <xdr:ext cx="762000" cy="259045"/>
    <xdr:sp macro="" textlink="">
      <xdr:nvSpPr>
        <xdr:cNvPr id="219" name="テキスト ボックス 218"/>
        <xdr:cNvSpPr txBox="1"/>
      </xdr:nvSpPr>
      <xdr:spPr>
        <a:xfrm>
          <a:off x="2844800" y="1384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15596</xdr:rowOff>
    </xdr:from>
    <xdr:to>
      <xdr:col>11</xdr:col>
      <xdr:colOff>82550</xdr:colOff>
      <xdr:row>82</xdr:row>
      <xdr:rowOff>117196</xdr:rowOff>
    </xdr:to>
    <xdr:sp macro="" textlink="">
      <xdr:nvSpPr>
        <xdr:cNvPr id="220" name="楕円 219"/>
        <xdr:cNvSpPr/>
      </xdr:nvSpPr>
      <xdr:spPr>
        <a:xfrm>
          <a:off x="2286000" y="140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127373</xdr:rowOff>
    </xdr:from>
    <xdr:ext cx="762000" cy="259045"/>
    <xdr:sp macro="" textlink="">
      <xdr:nvSpPr>
        <xdr:cNvPr id="221" name="テキスト ボックス 220"/>
        <xdr:cNvSpPr txBox="1"/>
      </xdr:nvSpPr>
      <xdr:spPr>
        <a:xfrm>
          <a:off x="1955800" y="1384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111001</xdr:rowOff>
    </xdr:from>
    <xdr:to>
      <xdr:col>7</xdr:col>
      <xdr:colOff>31750</xdr:colOff>
      <xdr:row>82</xdr:row>
      <xdr:rowOff>41151</xdr:rowOff>
    </xdr:to>
    <xdr:sp macro="" textlink="">
      <xdr:nvSpPr>
        <xdr:cNvPr id="222" name="楕円 221"/>
        <xdr:cNvSpPr/>
      </xdr:nvSpPr>
      <xdr:spPr>
        <a:xfrm>
          <a:off x="1397000" y="139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51328</xdr:rowOff>
    </xdr:from>
    <xdr:ext cx="762000" cy="259045"/>
    <xdr:sp macro="" textlink="">
      <xdr:nvSpPr>
        <xdr:cNvPr id="223" name="テキスト ボックス 222"/>
        <xdr:cNvSpPr txBox="1"/>
      </xdr:nvSpPr>
      <xdr:spPr>
        <a:xfrm>
          <a:off x="1066800" y="137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給与の高い県教育委員会の職員を採用したこと及び初任給基準を他市の水準に合わせたため、増となった。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全国市平均、類似団体平均を下回っているが、今後も引き続き給与の適正化に努めていく。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57" name="直線コネクタ 256"/>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32809</xdr:rowOff>
    </xdr:from>
    <xdr:to>
      <xdr:col>77</xdr:col>
      <xdr:colOff>44450</xdr:colOff>
      <xdr:row>84</xdr:row>
      <xdr:rowOff>2116</xdr:rowOff>
    </xdr:to>
    <xdr:cxnSp macro="">
      <xdr:nvCxnSpPr>
        <xdr:cNvPr id="260" name="直線コネクタ 259"/>
        <xdr:cNvCxnSpPr/>
      </xdr:nvCxnSpPr>
      <xdr:spPr>
        <a:xfrm>
          <a:off x="15290800" y="1426315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2" name="テキスト ボックス 261"/>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32809</xdr:rowOff>
    </xdr:from>
    <xdr:to>
      <xdr:col>72</xdr:col>
      <xdr:colOff>203200</xdr:colOff>
      <xdr:row>83</xdr:row>
      <xdr:rowOff>52916</xdr:rowOff>
    </xdr:to>
    <xdr:cxnSp macro="">
      <xdr:nvCxnSpPr>
        <xdr:cNvPr id="263" name="直線コネクタ 262"/>
        <xdr:cNvCxnSpPr/>
      </xdr:nvCxnSpPr>
      <xdr:spPr>
        <a:xfrm flipV="1">
          <a:off x="14401800" y="142631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102659</xdr:rowOff>
    </xdr:from>
    <xdr:to>
      <xdr:col>73</xdr:col>
      <xdr:colOff>44450</xdr:colOff>
      <xdr:row>84</xdr:row>
      <xdr:rowOff>32809</xdr:rowOff>
    </xdr:to>
    <xdr:sp macro="" textlink="">
      <xdr:nvSpPr>
        <xdr:cNvPr id="264" name="フローチャート: 判断 263"/>
        <xdr:cNvSpPr/>
      </xdr:nvSpPr>
      <xdr:spPr>
        <a:xfrm>
          <a:off x="15240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17586</xdr:rowOff>
    </xdr:from>
    <xdr:ext cx="762000" cy="259045"/>
    <xdr:sp macro="" textlink="">
      <xdr:nvSpPr>
        <xdr:cNvPr id="265" name="テキスト ボックス 264"/>
        <xdr:cNvSpPr txBox="1"/>
      </xdr:nvSpPr>
      <xdr:spPr>
        <a:xfrm>
          <a:off x="14909800"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153459</xdr:rowOff>
    </xdr:to>
    <xdr:cxnSp macro="">
      <xdr:nvCxnSpPr>
        <xdr:cNvPr id="266" name="直線コネクタ 265"/>
        <xdr:cNvCxnSpPr/>
      </xdr:nvCxnSpPr>
      <xdr:spPr>
        <a:xfrm flipV="1">
          <a:off x="13512800" y="142832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68" name="テキスト ボックス 267"/>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6" name="楕円 275"/>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7"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8" name="楕円 277"/>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9" name="テキスト ボックス 278"/>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153459</xdr:rowOff>
    </xdr:from>
    <xdr:to>
      <xdr:col>73</xdr:col>
      <xdr:colOff>44450</xdr:colOff>
      <xdr:row>83</xdr:row>
      <xdr:rowOff>83609</xdr:rowOff>
    </xdr:to>
    <xdr:sp macro="" textlink="">
      <xdr:nvSpPr>
        <xdr:cNvPr id="280" name="楕円 279"/>
        <xdr:cNvSpPr/>
      </xdr:nvSpPr>
      <xdr:spPr>
        <a:xfrm>
          <a:off x="15240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93786</xdr:rowOff>
    </xdr:from>
    <xdr:ext cx="762000" cy="259045"/>
    <xdr:sp macro="" textlink="">
      <xdr:nvSpPr>
        <xdr:cNvPr id="281" name="テキスト ボックス 280"/>
        <xdr:cNvSpPr txBox="1"/>
      </xdr:nvSpPr>
      <xdr:spPr>
        <a:xfrm>
          <a:off x="14909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macro="" textlink="">
      <xdr:nvSpPr>
        <xdr:cNvPr id="282" name="楕円 281"/>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83" name="テキスト ボックス 282"/>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84" name="楕円 283"/>
        <xdr:cNvSpPr/>
      </xdr:nvSpPr>
      <xdr:spPr>
        <a:xfrm>
          <a:off x="13462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17586</xdr:rowOff>
    </xdr:from>
    <xdr:ext cx="762000" cy="259045"/>
    <xdr:sp macro="" textlink="">
      <xdr:nvSpPr>
        <xdr:cNvPr id="285" name="テキスト ボックス 284"/>
        <xdr:cNvSpPr txBox="1"/>
      </xdr:nvSpPr>
      <xdr:spPr>
        <a:xfrm>
          <a:off x="13131800"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職員数については、昨年度の</a:t>
          </a:r>
          <a:r>
            <a:rPr kumimoji="1" lang="en-US" altLang="ja-JP" sz="1300">
              <a:latin typeface="ＭＳ Ｐゴシック" panose="020B0600070205080204" pitchFamily="50" charset="-128"/>
              <a:ea typeface="ＭＳ Ｐゴシック" panose="020B0600070205080204" pitchFamily="50" charset="-128"/>
            </a:rPr>
            <a:t>871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H28.4.1</a:t>
          </a:r>
          <a:r>
            <a:rPr kumimoji="1" lang="ja-JP" altLang="en-US" sz="1300">
              <a:latin typeface="ＭＳ Ｐゴシック" panose="020B0600070205080204" pitchFamily="50" charset="-128"/>
              <a:ea typeface="ＭＳ Ｐゴシック" panose="020B0600070205080204" pitchFamily="50" charset="-128"/>
            </a:rPr>
            <a:t>現在）から</a:t>
          </a:r>
          <a:r>
            <a:rPr kumimoji="1" lang="en-US" altLang="ja-JP" sz="1300">
              <a:latin typeface="ＭＳ Ｐゴシック" panose="020B0600070205080204" pitchFamily="50" charset="-128"/>
              <a:ea typeface="ＭＳ Ｐゴシック" panose="020B0600070205080204" pitchFamily="50" charset="-128"/>
            </a:rPr>
            <a:t>873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H29.4.1</a:t>
          </a:r>
          <a:r>
            <a:rPr kumimoji="1" lang="ja-JP" altLang="en-US" sz="1300">
              <a:latin typeface="ＭＳ Ｐゴシック" panose="020B0600070205080204" pitchFamily="50" charset="-128"/>
              <a:ea typeface="ＭＳ Ｐゴシック" panose="020B0600070205080204" pitchFamily="50" charset="-128"/>
            </a:rPr>
            <a:t>現在）と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人増となっているが、平成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年度を期間とした稲沢市定員適正化計画において目標とした平成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日の人数（</a:t>
          </a:r>
          <a:r>
            <a:rPr kumimoji="1" lang="en-US" altLang="ja-JP" sz="1300">
              <a:latin typeface="ＭＳ Ｐゴシック" panose="020B0600070205080204" pitchFamily="50" charset="-128"/>
              <a:ea typeface="ＭＳ Ｐゴシック" panose="020B0600070205080204" pitchFamily="50" charset="-128"/>
            </a:rPr>
            <a:t>945</a:t>
          </a:r>
          <a:r>
            <a:rPr kumimoji="1" lang="ja-JP" altLang="en-US" sz="1300">
              <a:latin typeface="ＭＳ Ｐゴシック" panose="020B0600070205080204" pitchFamily="50" charset="-128"/>
              <a:ea typeface="ＭＳ Ｐゴシック" panose="020B0600070205080204" pitchFamily="50" charset="-128"/>
            </a:rPr>
            <a:t>人）は達成されている。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また、全国平均、愛知県平均、類似団体の平均の全てで下回っているが、今後もこの計画に基づき、より一層の職員数の定員適正化を図っていく。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164147</xdr:rowOff>
    </xdr:from>
    <xdr:to>
      <xdr:col>81</xdr:col>
      <xdr:colOff>44450</xdr:colOff>
      <xdr:row>60</xdr:row>
      <xdr:rowOff>170180</xdr:rowOff>
    </xdr:to>
    <xdr:cxnSp macro="">
      <xdr:nvCxnSpPr>
        <xdr:cNvPr id="320" name="直線コネクタ 319"/>
        <xdr:cNvCxnSpPr/>
      </xdr:nvCxnSpPr>
      <xdr:spPr>
        <a:xfrm>
          <a:off x="16179800" y="1045114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164147</xdr:rowOff>
    </xdr:from>
    <xdr:to>
      <xdr:col>77</xdr:col>
      <xdr:colOff>44450</xdr:colOff>
      <xdr:row>60</xdr:row>
      <xdr:rowOff>168169</xdr:rowOff>
    </xdr:to>
    <xdr:cxnSp macro="">
      <xdr:nvCxnSpPr>
        <xdr:cNvPr id="323" name="直線コネクタ 322"/>
        <xdr:cNvCxnSpPr/>
      </xdr:nvCxnSpPr>
      <xdr:spPr>
        <a:xfrm flipV="1">
          <a:off x="15290800" y="1045114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86589</xdr:rowOff>
    </xdr:from>
    <xdr:ext cx="736600" cy="259045"/>
    <xdr:sp macro="" textlink="">
      <xdr:nvSpPr>
        <xdr:cNvPr id="325" name="テキスト ボックス 324"/>
        <xdr:cNvSpPr txBox="1"/>
      </xdr:nvSpPr>
      <xdr:spPr>
        <a:xfrm>
          <a:off x="15798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168169</xdr:rowOff>
    </xdr:from>
    <xdr:to>
      <xdr:col>72</xdr:col>
      <xdr:colOff>203200</xdr:colOff>
      <xdr:row>61</xdr:row>
      <xdr:rowOff>4763</xdr:rowOff>
    </xdr:to>
    <xdr:cxnSp macro="">
      <xdr:nvCxnSpPr>
        <xdr:cNvPr id="326" name="直線コネクタ 325"/>
        <xdr:cNvCxnSpPr/>
      </xdr:nvCxnSpPr>
      <xdr:spPr>
        <a:xfrm flipV="1">
          <a:off x="14401800" y="1045516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143510</xdr:rowOff>
    </xdr:from>
    <xdr:to>
      <xdr:col>73</xdr:col>
      <xdr:colOff>44450</xdr:colOff>
      <xdr:row>61</xdr:row>
      <xdr:rowOff>73660</xdr:rowOff>
    </xdr:to>
    <xdr:sp macro="" textlink="">
      <xdr:nvSpPr>
        <xdr:cNvPr id="327" name="フローチャート: 判断 326"/>
        <xdr:cNvSpPr/>
      </xdr:nvSpPr>
      <xdr:spPr>
        <a:xfrm>
          <a:off x="15240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58437</xdr:rowOff>
    </xdr:from>
    <xdr:ext cx="762000" cy="259045"/>
    <xdr:sp macro="" textlink="">
      <xdr:nvSpPr>
        <xdr:cNvPr id="328" name="テキスト ボックス 327"/>
        <xdr:cNvSpPr txBox="1"/>
      </xdr:nvSpPr>
      <xdr:spPr>
        <a:xfrm>
          <a:off x="14909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4763</xdr:rowOff>
    </xdr:from>
    <xdr:to>
      <xdr:col>68</xdr:col>
      <xdr:colOff>152400</xdr:colOff>
      <xdr:row>61</xdr:row>
      <xdr:rowOff>12806</xdr:rowOff>
    </xdr:to>
    <xdr:cxnSp macro="">
      <xdr:nvCxnSpPr>
        <xdr:cNvPr id="329" name="直線コネクタ 328"/>
        <xdr:cNvCxnSpPr/>
      </xdr:nvCxnSpPr>
      <xdr:spPr>
        <a:xfrm flipV="1">
          <a:off x="13512800" y="104632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50394</xdr:rowOff>
    </xdr:from>
    <xdr:ext cx="762000" cy="259045"/>
    <xdr:sp macro="" textlink="">
      <xdr:nvSpPr>
        <xdr:cNvPr id="333" name="テキスト ボックス 332"/>
        <xdr:cNvSpPr txBox="1"/>
      </xdr:nvSpPr>
      <xdr:spPr>
        <a:xfrm>
          <a:off x="13131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39" name="楕円 338"/>
        <xdr:cNvSpPr/>
      </xdr:nvSpPr>
      <xdr:spPr>
        <a:xfrm>
          <a:off x="16967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135907</xdr:rowOff>
    </xdr:from>
    <xdr:ext cx="762000" cy="259045"/>
    <xdr:sp macro="" textlink="">
      <xdr:nvSpPr>
        <xdr:cNvPr id="340" name="定員管理の状況該当値テキスト"/>
        <xdr:cNvSpPr txBox="1"/>
      </xdr:nvSpPr>
      <xdr:spPr>
        <a:xfrm>
          <a:off x="17106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113347</xdr:rowOff>
    </xdr:from>
    <xdr:to>
      <xdr:col>77</xdr:col>
      <xdr:colOff>95250</xdr:colOff>
      <xdr:row>61</xdr:row>
      <xdr:rowOff>43497</xdr:rowOff>
    </xdr:to>
    <xdr:sp macro="" textlink="">
      <xdr:nvSpPr>
        <xdr:cNvPr id="341" name="楕円 340"/>
        <xdr:cNvSpPr/>
      </xdr:nvSpPr>
      <xdr:spPr>
        <a:xfrm>
          <a:off x="16129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53674</xdr:rowOff>
    </xdr:from>
    <xdr:ext cx="736600" cy="259045"/>
    <xdr:sp macro="" textlink="">
      <xdr:nvSpPr>
        <xdr:cNvPr id="342" name="テキスト ボックス 341"/>
        <xdr:cNvSpPr txBox="1"/>
      </xdr:nvSpPr>
      <xdr:spPr>
        <a:xfrm>
          <a:off x="15798800" y="1016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117369</xdr:rowOff>
    </xdr:from>
    <xdr:to>
      <xdr:col>73</xdr:col>
      <xdr:colOff>44450</xdr:colOff>
      <xdr:row>61</xdr:row>
      <xdr:rowOff>47519</xdr:rowOff>
    </xdr:to>
    <xdr:sp macro="" textlink="">
      <xdr:nvSpPr>
        <xdr:cNvPr id="343" name="楕円 342"/>
        <xdr:cNvSpPr/>
      </xdr:nvSpPr>
      <xdr:spPr>
        <a:xfrm>
          <a:off x="15240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44" name="テキスト ボックス 343"/>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125413</xdr:rowOff>
    </xdr:from>
    <xdr:to>
      <xdr:col>68</xdr:col>
      <xdr:colOff>203200</xdr:colOff>
      <xdr:row>61</xdr:row>
      <xdr:rowOff>55563</xdr:rowOff>
    </xdr:to>
    <xdr:sp macro="" textlink="">
      <xdr:nvSpPr>
        <xdr:cNvPr id="345" name="楕円 344"/>
        <xdr:cNvSpPr/>
      </xdr:nvSpPr>
      <xdr:spPr>
        <a:xfrm>
          <a:off x="14351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65740</xdr:rowOff>
    </xdr:from>
    <xdr:ext cx="762000" cy="259045"/>
    <xdr:sp macro="" textlink="">
      <xdr:nvSpPr>
        <xdr:cNvPr id="346" name="テキスト ボックス 345"/>
        <xdr:cNvSpPr txBox="1"/>
      </xdr:nvSpPr>
      <xdr:spPr>
        <a:xfrm>
          <a:off x="14020800" y="101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133456</xdr:rowOff>
    </xdr:from>
    <xdr:to>
      <xdr:col>64</xdr:col>
      <xdr:colOff>152400</xdr:colOff>
      <xdr:row>61</xdr:row>
      <xdr:rowOff>63606</xdr:rowOff>
    </xdr:to>
    <xdr:sp macro="" textlink="">
      <xdr:nvSpPr>
        <xdr:cNvPr id="347" name="楕円 346"/>
        <xdr:cNvSpPr/>
      </xdr:nvSpPr>
      <xdr:spPr>
        <a:xfrm>
          <a:off x="13462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73783</xdr:rowOff>
    </xdr:from>
    <xdr:ext cx="762000" cy="259045"/>
    <xdr:sp macro="" textlink="">
      <xdr:nvSpPr>
        <xdr:cNvPr id="348" name="テキスト ボックス 347"/>
        <xdr:cNvSpPr txBox="1"/>
      </xdr:nvSpPr>
      <xdr:spPr>
        <a:xfrm>
          <a:off x="13131800" y="1018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合併特例債や臨時財政対策債の償還金の増や公営企業に要する地方債の償還財源に充てたと認められる繰入金が病院事業や下水道事業で増加したため昨年度よりも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全国平均、愛知県平均、類似団体の平均の全てで下回っているが、今後も世代間負担や将来の負担のバランスを鑑みて適切な市債の活用に努めていく。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153670</xdr:rowOff>
    </xdr:to>
    <xdr:cxnSp macro="">
      <xdr:nvCxnSpPr>
        <xdr:cNvPr id="381" name="直線コネクタ 380"/>
        <xdr:cNvCxnSpPr/>
      </xdr:nvCxnSpPr>
      <xdr:spPr>
        <a:xfrm>
          <a:off x="16179800" y="68241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82"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38523</xdr:rowOff>
    </xdr:to>
    <xdr:cxnSp macro="">
      <xdr:nvCxnSpPr>
        <xdr:cNvPr id="384" name="直線コネクタ 383"/>
        <xdr:cNvCxnSpPr/>
      </xdr:nvCxnSpPr>
      <xdr:spPr>
        <a:xfrm flipV="1">
          <a:off x="15290800" y="68241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86" name="テキスト ボックス 385"/>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110913</xdr:rowOff>
    </xdr:to>
    <xdr:cxnSp macro="">
      <xdr:nvCxnSpPr>
        <xdr:cNvPr id="387" name="直線コネクタ 386"/>
        <xdr:cNvCxnSpPr/>
      </xdr:nvCxnSpPr>
      <xdr:spPr>
        <a:xfrm flipV="1">
          <a:off x="14401800" y="68965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41</xdr:row>
      <xdr:rowOff>52070</xdr:rowOff>
    </xdr:to>
    <xdr:cxnSp macro="">
      <xdr:nvCxnSpPr>
        <xdr:cNvPr id="390" name="直線コネクタ 389"/>
        <xdr:cNvCxnSpPr/>
      </xdr:nvCxnSpPr>
      <xdr:spPr>
        <a:xfrm flipV="1">
          <a:off x="13512800" y="696891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2" name="テキスト ボックス 391"/>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0" name="楕円 399"/>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1"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2" name="楕円 401"/>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3" name="テキスト ボックス 402"/>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4" name="楕円 403"/>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405" name="テキスト ボックス 404"/>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06" name="楕円 405"/>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407" name="テキスト ボックス 406"/>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8" name="楕円 407"/>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9" name="テキスト ボックス 408"/>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の分子である将来負担額は地方債現在高が借入額の減に伴い減額となっていること及び退職手当負担見込額が減となっていることなどにより、減額となっているが、分母である基準財政需要額算入見込額や充当可能基金、都市計画税などの充当可能歳入が分子の減額よりも、多く減額となったことに伴い、将来負担率は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全国平均、愛知県平均は下回っているが、類似団体平均は上回っているため、今後についても、地方債は基準財政需要額に算入される有利な起債を活用するなど将来負担比率の抑制に努めていく。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120294</xdr:rowOff>
    </xdr:from>
    <xdr:to>
      <xdr:col>81</xdr:col>
      <xdr:colOff>44450</xdr:colOff>
      <xdr:row>14</xdr:row>
      <xdr:rowOff>125120</xdr:rowOff>
    </xdr:to>
    <xdr:cxnSp macro="">
      <xdr:nvCxnSpPr>
        <xdr:cNvPr id="441" name="直線コネクタ 440"/>
        <xdr:cNvCxnSpPr/>
      </xdr:nvCxnSpPr>
      <xdr:spPr>
        <a:xfrm>
          <a:off x="16179800" y="252059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120294</xdr:rowOff>
    </xdr:from>
    <xdr:to>
      <xdr:col>77</xdr:col>
      <xdr:colOff>44450</xdr:colOff>
      <xdr:row>15</xdr:row>
      <xdr:rowOff>31852</xdr:rowOff>
    </xdr:to>
    <xdr:cxnSp macro="">
      <xdr:nvCxnSpPr>
        <xdr:cNvPr id="444" name="直線コネクタ 443"/>
        <xdr:cNvCxnSpPr/>
      </xdr:nvCxnSpPr>
      <xdr:spPr>
        <a:xfrm flipV="1">
          <a:off x="15290800" y="2520594"/>
          <a:ext cx="889000" cy="8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5" name="フローチャート: 判断 444"/>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6" name="テキスト ボックス 445"/>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97130</xdr:rowOff>
    </xdr:from>
    <xdr:to>
      <xdr:col>72</xdr:col>
      <xdr:colOff>203200</xdr:colOff>
      <xdr:row>15</xdr:row>
      <xdr:rowOff>31852</xdr:rowOff>
    </xdr:to>
    <xdr:cxnSp macro="">
      <xdr:nvCxnSpPr>
        <xdr:cNvPr id="447" name="直線コネクタ 446"/>
        <xdr:cNvCxnSpPr/>
      </xdr:nvCxnSpPr>
      <xdr:spPr>
        <a:xfrm>
          <a:off x="14401800" y="249743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165405</xdr:rowOff>
    </xdr:from>
    <xdr:to>
      <xdr:col>73</xdr:col>
      <xdr:colOff>44450</xdr:colOff>
      <xdr:row>16</xdr:row>
      <xdr:rowOff>95555</xdr:rowOff>
    </xdr:to>
    <xdr:sp macro="" textlink="">
      <xdr:nvSpPr>
        <xdr:cNvPr id="448" name="フローチャート: 判断 447"/>
        <xdr:cNvSpPr/>
      </xdr:nvSpPr>
      <xdr:spPr>
        <a:xfrm>
          <a:off x="152400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80332</xdr:rowOff>
    </xdr:from>
    <xdr:ext cx="762000" cy="259045"/>
    <xdr:sp macro="" textlink="">
      <xdr:nvSpPr>
        <xdr:cNvPr id="449" name="テキスト ボックス 448"/>
        <xdr:cNvSpPr txBox="1"/>
      </xdr:nvSpPr>
      <xdr:spPr>
        <a:xfrm>
          <a:off x="14909800" y="282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73965</xdr:rowOff>
    </xdr:from>
    <xdr:to>
      <xdr:col>68</xdr:col>
      <xdr:colOff>152400</xdr:colOff>
      <xdr:row>14</xdr:row>
      <xdr:rowOff>97130</xdr:rowOff>
    </xdr:to>
    <xdr:cxnSp macro="">
      <xdr:nvCxnSpPr>
        <xdr:cNvPr id="450" name="直線コネクタ 449"/>
        <xdr:cNvCxnSpPr/>
      </xdr:nvCxnSpPr>
      <xdr:spPr>
        <a:xfrm>
          <a:off x="13512800" y="2474265"/>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154788</xdr:rowOff>
    </xdr:from>
    <xdr:to>
      <xdr:col>68</xdr:col>
      <xdr:colOff>203200</xdr:colOff>
      <xdr:row>16</xdr:row>
      <xdr:rowOff>84938</xdr:rowOff>
    </xdr:to>
    <xdr:sp macro="" textlink="">
      <xdr:nvSpPr>
        <xdr:cNvPr id="451" name="フローチャート: 判断 450"/>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69715</xdr:rowOff>
    </xdr:from>
    <xdr:ext cx="762000" cy="259045"/>
    <xdr:sp macro="" textlink="">
      <xdr:nvSpPr>
        <xdr:cNvPr id="452" name="テキスト ボックス 451"/>
        <xdr:cNvSpPr txBox="1"/>
      </xdr:nvSpPr>
      <xdr:spPr>
        <a:xfrm>
          <a:off x="14020800" y="281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53" name="フローチャート: 判断 452"/>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106392</xdr:rowOff>
    </xdr:from>
    <xdr:ext cx="762000" cy="259045"/>
    <xdr:sp macro="" textlink="">
      <xdr:nvSpPr>
        <xdr:cNvPr id="454" name="テキスト ボックス 453"/>
        <xdr:cNvSpPr txBox="1"/>
      </xdr:nvSpPr>
      <xdr:spPr>
        <a:xfrm>
          <a:off x="13131800" y="28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60" name="楕円 459"/>
        <xdr:cNvSpPr/>
      </xdr:nvSpPr>
      <xdr:spPr>
        <a:xfrm>
          <a:off x="16967200" y="24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122597</xdr:rowOff>
    </xdr:from>
    <xdr:ext cx="762000" cy="259045"/>
    <xdr:sp macro="" textlink="">
      <xdr:nvSpPr>
        <xdr:cNvPr id="461" name="将来負担の状況該当値テキスト"/>
        <xdr:cNvSpPr txBox="1"/>
      </xdr:nvSpPr>
      <xdr:spPr>
        <a:xfrm>
          <a:off x="17106900" y="25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69494</xdr:rowOff>
    </xdr:from>
    <xdr:to>
      <xdr:col>77</xdr:col>
      <xdr:colOff>95250</xdr:colOff>
      <xdr:row>14</xdr:row>
      <xdr:rowOff>171094</xdr:rowOff>
    </xdr:to>
    <xdr:sp macro="" textlink="">
      <xdr:nvSpPr>
        <xdr:cNvPr id="462" name="楕円 461"/>
        <xdr:cNvSpPr/>
      </xdr:nvSpPr>
      <xdr:spPr>
        <a:xfrm>
          <a:off x="16129000" y="246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155871</xdr:rowOff>
    </xdr:from>
    <xdr:ext cx="736600" cy="259045"/>
    <xdr:sp macro="" textlink="">
      <xdr:nvSpPr>
        <xdr:cNvPr id="463" name="テキスト ボックス 462"/>
        <xdr:cNvSpPr txBox="1"/>
      </xdr:nvSpPr>
      <xdr:spPr>
        <a:xfrm>
          <a:off x="15798800" y="2556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152502</xdr:rowOff>
    </xdr:from>
    <xdr:to>
      <xdr:col>73</xdr:col>
      <xdr:colOff>44450</xdr:colOff>
      <xdr:row>15</xdr:row>
      <xdr:rowOff>82652</xdr:rowOff>
    </xdr:to>
    <xdr:sp macro="" textlink="">
      <xdr:nvSpPr>
        <xdr:cNvPr id="464" name="楕円 463"/>
        <xdr:cNvSpPr/>
      </xdr:nvSpPr>
      <xdr:spPr>
        <a:xfrm>
          <a:off x="15240000" y="25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65" name="テキスト ボックス 464"/>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46330</xdr:rowOff>
    </xdr:from>
    <xdr:to>
      <xdr:col>68</xdr:col>
      <xdr:colOff>203200</xdr:colOff>
      <xdr:row>14</xdr:row>
      <xdr:rowOff>147930</xdr:rowOff>
    </xdr:to>
    <xdr:sp macro="" textlink="">
      <xdr:nvSpPr>
        <xdr:cNvPr id="466" name="楕円 465"/>
        <xdr:cNvSpPr/>
      </xdr:nvSpPr>
      <xdr:spPr>
        <a:xfrm>
          <a:off x="14351000" y="24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158107</xdr:rowOff>
    </xdr:from>
    <xdr:ext cx="762000" cy="259045"/>
    <xdr:sp macro="" textlink="">
      <xdr:nvSpPr>
        <xdr:cNvPr id="467" name="テキスト ボックス 466"/>
        <xdr:cNvSpPr txBox="1"/>
      </xdr:nvSpPr>
      <xdr:spPr>
        <a:xfrm>
          <a:off x="14020800" y="22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23165</xdr:rowOff>
    </xdr:from>
    <xdr:to>
      <xdr:col>64</xdr:col>
      <xdr:colOff>152400</xdr:colOff>
      <xdr:row>14</xdr:row>
      <xdr:rowOff>124765</xdr:rowOff>
    </xdr:to>
    <xdr:sp macro="" textlink="">
      <xdr:nvSpPr>
        <xdr:cNvPr id="468" name="楕円 467"/>
        <xdr:cNvSpPr/>
      </xdr:nvSpPr>
      <xdr:spPr>
        <a:xfrm>
          <a:off x="13462000" y="24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134942</xdr:rowOff>
    </xdr:from>
    <xdr:ext cx="762000" cy="259045"/>
    <xdr:sp macro="" textlink="">
      <xdr:nvSpPr>
        <xdr:cNvPr id="469" name="テキスト ボックス 468"/>
        <xdr:cNvSpPr txBox="1"/>
      </xdr:nvSpPr>
      <xdr:spPr>
        <a:xfrm>
          <a:off x="13131800" y="219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137,432
134,511
79.35
45,220,712
42,901,734
2,142,652
28,706,679
41,602,180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退職手当や議員報酬の減などにより、前年度から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ポイントの減となった。今後も技能労務職員退職者を臨時職員採用で対応するなどし、人件費の削減に努めていく。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95250</xdr:rowOff>
    </xdr:from>
    <xdr:to>
      <xdr:col>24</xdr:col>
      <xdr:colOff>25400</xdr:colOff>
      <xdr:row>35</xdr:row>
      <xdr:rowOff>146050</xdr:rowOff>
    </xdr:to>
    <xdr:cxnSp macro="">
      <xdr:nvCxnSpPr>
        <xdr:cNvPr id="66" name="直線コネクタ 65"/>
        <xdr:cNvCxnSpPr/>
      </xdr:nvCxnSpPr>
      <xdr:spPr>
        <a:xfrm flipV="1">
          <a:off x="3987800" y="6096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95250</xdr:rowOff>
    </xdr:from>
    <xdr:to>
      <xdr:col>19</xdr:col>
      <xdr:colOff>187325</xdr:colOff>
      <xdr:row>35</xdr:row>
      <xdr:rowOff>146050</xdr:rowOff>
    </xdr:to>
    <xdr:cxnSp macro="">
      <xdr:nvCxnSpPr>
        <xdr:cNvPr id="69" name="直線コネクタ 68"/>
        <xdr:cNvCxnSpPr/>
      </xdr:nvCxnSpPr>
      <xdr:spPr>
        <a:xfrm>
          <a:off x="3098800" y="6096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95250</xdr:rowOff>
    </xdr:from>
    <xdr:to>
      <xdr:col>15</xdr:col>
      <xdr:colOff>98425</xdr:colOff>
      <xdr:row>36</xdr:row>
      <xdr:rowOff>101600</xdr:rowOff>
    </xdr:to>
    <xdr:cxnSp macro="">
      <xdr:nvCxnSpPr>
        <xdr:cNvPr id="72" name="直線コネクタ 71"/>
        <xdr:cNvCxnSpPr/>
      </xdr:nvCxnSpPr>
      <xdr:spPr>
        <a:xfrm flipV="1">
          <a:off x="2209800" y="6096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120650</xdr:rowOff>
    </xdr:from>
    <xdr:to>
      <xdr:col>15</xdr:col>
      <xdr:colOff>149225</xdr:colOff>
      <xdr:row>36</xdr:row>
      <xdr:rowOff>50800</xdr:rowOff>
    </xdr:to>
    <xdr:sp macro="" textlink="">
      <xdr:nvSpPr>
        <xdr:cNvPr id="73" name="フローチャート: 判断 72"/>
        <xdr:cNvSpPr/>
      </xdr:nvSpPr>
      <xdr:spPr>
        <a:xfrm>
          <a:off x="30480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35577</xdr:rowOff>
    </xdr:from>
    <xdr:ext cx="762000" cy="259045"/>
    <xdr:sp macro="" textlink="">
      <xdr:nvSpPr>
        <xdr:cNvPr id="74" name="テキスト ボックス 73"/>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101600</xdr:rowOff>
    </xdr:to>
    <xdr:cxnSp macro="">
      <xdr:nvCxnSpPr>
        <xdr:cNvPr id="75" name="直線コネクタ 74"/>
        <xdr:cNvCxnSpPr/>
      </xdr:nvCxnSpPr>
      <xdr:spPr>
        <a:xfrm>
          <a:off x="1320800" y="626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44450</xdr:rowOff>
    </xdr:from>
    <xdr:to>
      <xdr:col>24</xdr:col>
      <xdr:colOff>76200</xdr:colOff>
      <xdr:row>35</xdr:row>
      <xdr:rowOff>146050</xdr:rowOff>
    </xdr:to>
    <xdr:sp macro="" textlink="">
      <xdr:nvSpPr>
        <xdr:cNvPr id="85" name="楕円 84"/>
        <xdr:cNvSpPr/>
      </xdr:nvSpPr>
      <xdr:spPr>
        <a:xfrm>
          <a:off x="47752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60977</xdr:rowOff>
    </xdr:from>
    <xdr:ext cx="762000" cy="259045"/>
    <xdr:sp macro="" textlink="">
      <xdr:nvSpPr>
        <xdr:cNvPr id="86" name="人件費該当値テキスト"/>
        <xdr:cNvSpPr txBox="1"/>
      </xdr:nvSpPr>
      <xdr:spPr>
        <a:xfrm>
          <a:off x="49149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44450</xdr:rowOff>
    </xdr:from>
    <xdr:to>
      <xdr:col>15</xdr:col>
      <xdr:colOff>149225</xdr:colOff>
      <xdr:row>35</xdr:row>
      <xdr:rowOff>146050</xdr:rowOff>
    </xdr:to>
    <xdr:sp macro="" textlink="">
      <xdr:nvSpPr>
        <xdr:cNvPr id="89" name="楕円 88"/>
        <xdr:cNvSpPr/>
      </xdr:nvSpPr>
      <xdr:spPr>
        <a:xfrm>
          <a:off x="3048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156227</xdr:rowOff>
    </xdr:from>
    <xdr:ext cx="762000" cy="259045"/>
    <xdr:sp macro="" textlink="">
      <xdr:nvSpPr>
        <xdr:cNvPr id="90" name="テキスト ボックス 89"/>
        <xdr:cNvSpPr txBox="1"/>
      </xdr:nvSpPr>
      <xdr:spPr>
        <a:xfrm>
          <a:off x="2717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50800</xdr:rowOff>
    </xdr:from>
    <xdr:to>
      <xdr:col>11</xdr:col>
      <xdr:colOff>60325</xdr:colOff>
      <xdr:row>36</xdr:row>
      <xdr:rowOff>152400</xdr:rowOff>
    </xdr:to>
    <xdr:sp macro="" textlink="">
      <xdr:nvSpPr>
        <xdr:cNvPr id="91" name="楕円 90"/>
        <xdr:cNvSpPr/>
      </xdr:nvSpPr>
      <xdr:spPr>
        <a:xfrm>
          <a:off x="2159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162577</xdr:rowOff>
    </xdr:from>
    <xdr:ext cx="762000" cy="259045"/>
    <xdr:sp macro="" textlink="">
      <xdr:nvSpPr>
        <xdr:cNvPr id="92" name="テキスト ボックス 91"/>
        <xdr:cNvSpPr txBox="1"/>
      </xdr:nvSpPr>
      <xdr:spPr>
        <a:xfrm>
          <a:off x="1828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行政情報システムの更新期間の延長による行政情報システム借上料の減、稲沢東部学校給食調理場開設のための消耗品の減などに伴い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全国平均、愛知県平均、類似団体の平均の全てにおいて上回っており、物件費の削減のために事務事業の見直しをより一層進めていく必要がある。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53848</xdr:rowOff>
    </xdr:to>
    <xdr:cxnSp macro="">
      <xdr:nvCxnSpPr>
        <xdr:cNvPr id="125" name="直線コネクタ 124"/>
        <xdr:cNvCxnSpPr/>
      </xdr:nvCxnSpPr>
      <xdr:spPr>
        <a:xfrm flipV="1">
          <a:off x="15671800" y="31216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53848</xdr:rowOff>
    </xdr:to>
    <xdr:cxnSp macro="">
      <xdr:nvCxnSpPr>
        <xdr:cNvPr id="128" name="直線コネクタ 127"/>
        <xdr:cNvCxnSpPr/>
      </xdr:nvCxnSpPr>
      <xdr:spPr>
        <a:xfrm>
          <a:off x="14782800" y="31216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30" name="テキスト ボックス 129"/>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72136</xdr:rowOff>
    </xdr:to>
    <xdr:cxnSp macro="">
      <xdr:nvCxnSpPr>
        <xdr:cNvPr id="131" name="直線コネクタ 130"/>
        <xdr:cNvCxnSpPr/>
      </xdr:nvCxnSpPr>
      <xdr:spPr>
        <a:xfrm flipV="1">
          <a:off x="13893800" y="31216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170434</xdr:rowOff>
    </xdr:from>
    <xdr:to>
      <xdr:col>69</xdr:col>
      <xdr:colOff>92075</xdr:colOff>
      <xdr:row>18</xdr:row>
      <xdr:rowOff>72136</xdr:rowOff>
    </xdr:to>
    <xdr:cxnSp macro="">
      <xdr:nvCxnSpPr>
        <xdr:cNvPr id="134" name="直線コネクタ 133"/>
        <xdr:cNvCxnSpPr/>
      </xdr:nvCxnSpPr>
      <xdr:spPr>
        <a:xfrm>
          <a:off x="13004800" y="30850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4" name="楕円 143"/>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5"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xdr:rowOff>
    </xdr:from>
    <xdr:to>
      <xdr:col>78</xdr:col>
      <xdr:colOff>120650</xdr:colOff>
      <xdr:row>18</xdr:row>
      <xdr:rowOff>104648</xdr:rowOff>
    </xdr:to>
    <xdr:sp macro="" textlink="">
      <xdr:nvSpPr>
        <xdr:cNvPr id="146" name="楕円 145"/>
        <xdr:cNvSpPr/>
      </xdr:nvSpPr>
      <xdr:spPr>
        <a:xfrm>
          <a:off x="15621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89425</xdr:rowOff>
    </xdr:from>
    <xdr:ext cx="736600" cy="259045"/>
    <xdr:sp macro="" textlink="">
      <xdr:nvSpPr>
        <xdr:cNvPr id="147" name="テキスト ボックス 146"/>
        <xdr:cNvSpPr txBox="1"/>
      </xdr:nvSpPr>
      <xdr:spPr>
        <a:xfrm>
          <a:off x="15290800" y="317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8" name="楕円 147"/>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9" name="テキスト ボックス 148"/>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21336</xdr:rowOff>
    </xdr:from>
    <xdr:to>
      <xdr:col>69</xdr:col>
      <xdr:colOff>142875</xdr:colOff>
      <xdr:row>18</xdr:row>
      <xdr:rowOff>122936</xdr:rowOff>
    </xdr:to>
    <xdr:sp macro="" textlink="">
      <xdr:nvSpPr>
        <xdr:cNvPr id="150" name="楕円 149"/>
        <xdr:cNvSpPr/>
      </xdr:nvSpPr>
      <xdr:spPr>
        <a:xfrm>
          <a:off x="13843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107713</xdr:rowOff>
    </xdr:from>
    <xdr:ext cx="762000" cy="259045"/>
    <xdr:sp macro="" textlink="">
      <xdr:nvSpPr>
        <xdr:cNvPr id="151" name="テキスト ボックス 150"/>
        <xdr:cNvSpPr txBox="1"/>
      </xdr:nvSpPr>
      <xdr:spPr>
        <a:xfrm>
          <a:off x="13512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119634</xdr:rowOff>
    </xdr:from>
    <xdr:to>
      <xdr:col>65</xdr:col>
      <xdr:colOff>53975</xdr:colOff>
      <xdr:row>18</xdr:row>
      <xdr:rowOff>49784</xdr:rowOff>
    </xdr:to>
    <xdr:sp macro="" textlink="">
      <xdr:nvSpPr>
        <xdr:cNvPr id="152" name="楕円 151"/>
        <xdr:cNvSpPr/>
      </xdr:nvSpPr>
      <xdr:spPr>
        <a:xfrm>
          <a:off x="12954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34561</xdr:rowOff>
    </xdr:from>
    <xdr:ext cx="762000" cy="259045"/>
    <xdr:sp macro="" textlink="">
      <xdr:nvSpPr>
        <xdr:cNvPr id="153" name="テキスト ボックス 152"/>
        <xdr:cNvSpPr txBox="1"/>
      </xdr:nvSpPr>
      <xdr:spPr>
        <a:xfrm>
          <a:off x="12623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障害者自立支援給付費や生活扶助、保育園運営費委託料の増加などにより、前年度より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愛知県平均は下回っているが全国平均、類似団体の平均は上回っている状況であり、今後も少子高齢社会の進行に伴い増加が見込まれる。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59</xdr:row>
      <xdr:rowOff>12700</xdr:rowOff>
    </xdr:to>
    <xdr:cxnSp macro="">
      <xdr:nvCxnSpPr>
        <xdr:cNvPr id="186" name="直線コネクタ 185"/>
        <xdr:cNvCxnSpPr/>
      </xdr:nvCxnSpPr>
      <xdr:spPr>
        <a:xfrm>
          <a:off x="3987800" y="99758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7"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31750</xdr:rowOff>
    </xdr:to>
    <xdr:cxnSp macro="">
      <xdr:nvCxnSpPr>
        <xdr:cNvPr id="189" name="直線コネクタ 188"/>
        <xdr:cNvCxnSpPr/>
      </xdr:nvCxnSpPr>
      <xdr:spPr>
        <a:xfrm>
          <a:off x="3098800" y="9842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1" name="テキスト ボックス 19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69850</xdr:rowOff>
    </xdr:to>
    <xdr:cxnSp macro="">
      <xdr:nvCxnSpPr>
        <xdr:cNvPr id="192" name="直線コネクタ 191"/>
        <xdr:cNvCxnSpPr/>
      </xdr:nvCxnSpPr>
      <xdr:spPr>
        <a:xfrm>
          <a:off x="2209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0</xdr:rowOff>
    </xdr:from>
    <xdr:to>
      <xdr:col>15</xdr:col>
      <xdr:colOff>149225</xdr:colOff>
      <xdr:row>58</xdr:row>
      <xdr:rowOff>101600</xdr:rowOff>
    </xdr:to>
    <xdr:sp macro="" textlink="">
      <xdr:nvSpPr>
        <xdr:cNvPr id="193" name="フローチャート: 判断 192"/>
        <xdr:cNvSpPr/>
      </xdr:nvSpPr>
      <xdr:spPr>
        <a:xfrm>
          <a:off x="3048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194" name="テキスト ボックス 19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165100</xdr:rowOff>
    </xdr:to>
    <xdr:cxnSp macro="">
      <xdr:nvCxnSpPr>
        <xdr:cNvPr id="195" name="直線コネクタ 194"/>
        <xdr:cNvCxnSpPr/>
      </xdr:nvCxnSpPr>
      <xdr:spPr>
        <a:xfrm>
          <a:off x="1320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197" name="テキスト ボックス 196"/>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5" name="楕円 204"/>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06" name="扶助費該当値テキスト"/>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7" name="楕円 206"/>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08" name="テキスト ボックス 207"/>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9" name="楕円 208"/>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0" name="テキスト ボックス 20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1" name="楕円 210"/>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2" name="テキスト ボックス 211"/>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3" name="楕円 212"/>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4" name="テキスト ボックス 213"/>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その他に係る経常収支比率については、高齢社会の進行に伴う、後期高齢者医療特別会計や介護保険特別会計への繰出金が増加したことにより、前年度から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全国平均、類似団体の平均は下回っているが、愛知県平均は上回っており、今後も高齢化は進行していくため、増加が見込まれる。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137885</xdr:rowOff>
    </xdr:from>
    <xdr:to>
      <xdr:col>82</xdr:col>
      <xdr:colOff>107950</xdr:colOff>
      <xdr:row>54</xdr:row>
      <xdr:rowOff>148772</xdr:rowOff>
    </xdr:to>
    <xdr:cxnSp macro="">
      <xdr:nvCxnSpPr>
        <xdr:cNvPr id="249" name="直線コネクタ 248"/>
        <xdr:cNvCxnSpPr/>
      </xdr:nvCxnSpPr>
      <xdr:spPr>
        <a:xfrm>
          <a:off x="15671800" y="93961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0"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61685</xdr:rowOff>
    </xdr:from>
    <xdr:to>
      <xdr:col>78</xdr:col>
      <xdr:colOff>69850</xdr:colOff>
      <xdr:row>54</xdr:row>
      <xdr:rowOff>137885</xdr:rowOff>
    </xdr:to>
    <xdr:cxnSp macro="">
      <xdr:nvCxnSpPr>
        <xdr:cNvPr id="252" name="直線コネクタ 251"/>
        <xdr:cNvCxnSpPr/>
      </xdr:nvCxnSpPr>
      <xdr:spPr>
        <a:xfrm>
          <a:off x="14782800" y="9319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7257</xdr:rowOff>
    </xdr:from>
    <xdr:to>
      <xdr:col>73</xdr:col>
      <xdr:colOff>180975</xdr:colOff>
      <xdr:row>54</xdr:row>
      <xdr:rowOff>61685</xdr:rowOff>
    </xdr:to>
    <xdr:cxnSp macro="">
      <xdr:nvCxnSpPr>
        <xdr:cNvPr id="255" name="直線コネクタ 254"/>
        <xdr:cNvCxnSpPr/>
      </xdr:nvCxnSpPr>
      <xdr:spPr>
        <a:xfrm>
          <a:off x="13893800" y="9265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46265</xdr:rowOff>
    </xdr:from>
    <xdr:to>
      <xdr:col>74</xdr:col>
      <xdr:colOff>31750</xdr:colOff>
      <xdr:row>55</xdr:row>
      <xdr:rowOff>147865</xdr:rowOff>
    </xdr:to>
    <xdr:sp macro="" textlink="">
      <xdr:nvSpPr>
        <xdr:cNvPr id="256" name="フローチャート: 判断 255"/>
        <xdr:cNvSpPr/>
      </xdr:nvSpPr>
      <xdr:spPr>
        <a:xfrm>
          <a:off x="14732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132642</xdr:rowOff>
    </xdr:from>
    <xdr:ext cx="762000" cy="259045"/>
    <xdr:sp macro="" textlink="">
      <xdr:nvSpPr>
        <xdr:cNvPr id="257" name="テキスト ボックス 256"/>
        <xdr:cNvSpPr txBox="1"/>
      </xdr:nvSpPr>
      <xdr:spPr>
        <a:xfrm>
          <a:off x="14401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167822</xdr:rowOff>
    </xdr:from>
    <xdr:to>
      <xdr:col>69</xdr:col>
      <xdr:colOff>92075</xdr:colOff>
      <xdr:row>54</xdr:row>
      <xdr:rowOff>7257</xdr:rowOff>
    </xdr:to>
    <xdr:cxnSp macro="">
      <xdr:nvCxnSpPr>
        <xdr:cNvPr id="258" name="直線コネクタ 257"/>
        <xdr:cNvCxnSpPr/>
      </xdr:nvCxnSpPr>
      <xdr:spPr>
        <a:xfrm>
          <a:off x="13004800" y="9254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15620</xdr:rowOff>
    </xdr:from>
    <xdr:ext cx="762000" cy="259045"/>
    <xdr:sp macro="" textlink="">
      <xdr:nvSpPr>
        <xdr:cNvPr id="260" name="テキスト ボックス 259"/>
        <xdr:cNvSpPr txBox="1"/>
      </xdr:nvSpPr>
      <xdr:spPr>
        <a:xfrm>
          <a:off x="13512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62" name="テキスト ボックス 261"/>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97972</xdr:rowOff>
    </xdr:from>
    <xdr:to>
      <xdr:col>82</xdr:col>
      <xdr:colOff>158750</xdr:colOff>
      <xdr:row>55</xdr:row>
      <xdr:rowOff>28122</xdr:rowOff>
    </xdr:to>
    <xdr:sp macro="" textlink="">
      <xdr:nvSpPr>
        <xdr:cNvPr id="268" name="楕円 267"/>
        <xdr:cNvSpPr/>
      </xdr:nvSpPr>
      <xdr:spPr>
        <a:xfrm>
          <a:off x="16459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114499</xdr:rowOff>
    </xdr:from>
    <xdr:ext cx="762000" cy="259045"/>
    <xdr:sp macro="" textlink="">
      <xdr:nvSpPr>
        <xdr:cNvPr id="269" name="その他該当値テキスト"/>
        <xdr:cNvSpPr txBox="1"/>
      </xdr:nvSpPr>
      <xdr:spPr>
        <a:xfrm>
          <a:off x="16598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87085</xdr:rowOff>
    </xdr:from>
    <xdr:to>
      <xdr:col>78</xdr:col>
      <xdr:colOff>120650</xdr:colOff>
      <xdr:row>55</xdr:row>
      <xdr:rowOff>17235</xdr:rowOff>
    </xdr:to>
    <xdr:sp macro="" textlink="">
      <xdr:nvSpPr>
        <xdr:cNvPr id="270" name="楕円 269"/>
        <xdr:cNvSpPr/>
      </xdr:nvSpPr>
      <xdr:spPr>
        <a:xfrm>
          <a:off x="15621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27412</xdr:rowOff>
    </xdr:from>
    <xdr:ext cx="736600" cy="259045"/>
    <xdr:sp macro="" textlink="">
      <xdr:nvSpPr>
        <xdr:cNvPr id="271" name="テキスト ボックス 270"/>
        <xdr:cNvSpPr txBox="1"/>
      </xdr:nvSpPr>
      <xdr:spPr>
        <a:xfrm>
          <a:off x="15290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xdr:rowOff>
    </xdr:from>
    <xdr:to>
      <xdr:col>74</xdr:col>
      <xdr:colOff>31750</xdr:colOff>
      <xdr:row>54</xdr:row>
      <xdr:rowOff>112485</xdr:rowOff>
    </xdr:to>
    <xdr:sp macro="" textlink="">
      <xdr:nvSpPr>
        <xdr:cNvPr id="272" name="楕円 271"/>
        <xdr:cNvSpPr/>
      </xdr:nvSpPr>
      <xdr:spPr>
        <a:xfrm>
          <a:off x="14732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122662</xdr:rowOff>
    </xdr:from>
    <xdr:ext cx="762000" cy="259045"/>
    <xdr:sp macro="" textlink="">
      <xdr:nvSpPr>
        <xdr:cNvPr id="273" name="テキスト ボックス 272"/>
        <xdr:cNvSpPr txBox="1"/>
      </xdr:nvSpPr>
      <xdr:spPr>
        <a:xfrm>
          <a:off x="14401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127907</xdr:rowOff>
    </xdr:from>
    <xdr:to>
      <xdr:col>69</xdr:col>
      <xdr:colOff>142875</xdr:colOff>
      <xdr:row>54</xdr:row>
      <xdr:rowOff>58057</xdr:rowOff>
    </xdr:to>
    <xdr:sp macro="" textlink="">
      <xdr:nvSpPr>
        <xdr:cNvPr id="274" name="楕円 273"/>
        <xdr:cNvSpPr/>
      </xdr:nvSpPr>
      <xdr:spPr>
        <a:xfrm>
          <a:off x="13843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68234</xdr:rowOff>
    </xdr:from>
    <xdr:ext cx="762000" cy="259045"/>
    <xdr:sp macro="" textlink="">
      <xdr:nvSpPr>
        <xdr:cNvPr id="275" name="テキスト ボックス 274"/>
        <xdr:cNvSpPr txBox="1"/>
      </xdr:nvSpPr>
      <xdr:spPr>
        <a:xfrm>
          <a:off x="13512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117022</xdr:rowOff>
    </xdr:from>
    <xdr:to>
      <xdr:col>65</xdr:col>
      <xdr:colOff>53975</xdr:colOff>
      <xdr:row>54</xdr:row>
      <xdr:rowOff>47172</xdr:rowOff>
    </xdr:to>
    <xdr:sp macro="" textlink="">
      <xdr:nvSpPr>
        <xdr:cNvPr id="276" name="楕円 275"/>
        <xdr:cNvSpPr/>
      </xdr:nvSpPr>
      <xdr:spPr>
        <a:xfrm>
          <a:off x="12954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57349</xdr:rowOff>
    </xdr:from>
    <xdr:ext cx="762000" cy="259045"/>
    <xdr:sp macro="" textlink="">
      <xdr:nvSpPr>
        <xdr:cNvPr id="277" name="テキスト ボックス 276"/>
        <xdr:cNvSpPr txBox="1"/>
      </xdr:nvSpPr>
      <xdr:spPr>
        <a:xfrm>
          <a:off x="12623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過誤納還付金や病院事業負担金の増などにより、前年度から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ポイントの増加となった。全国平均、愛知県平均、類似団体の平均の全てにおいて下回っているが、今後も補助金の見直しなどを実施し、経常経費の削減に努めていく。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37</xdr:row>
      <xdr:rowOff>62230</xdr:rowOff>
    </xdr:to>
    <xdr:cxnSp macro="">
      <xdr:nvCxnSpPr>
        <xdr:cNvPr id="309" name="直線コネクタ 308"/>
        <xdr:cNvCxnSpPr/>
      </xdr:nvCxnSpPr>
      <xdr:spPr>
        <a:xfrm>
          <a:off x="15671800" y="6375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170197</xdr:rowOff>
    </xdr:from>
    <xdr:ext cx="762000" cy="259045"/>
    <xdr:sp macro="" textlink="">
      <xdr:nvSpPr>
        <xdr:cNvPr id="310" name="補助費等平均値テキスト"/>
        <xdr:cNvSpPr txBox="1"/>
      </xdr:nvSpPr>
      <xdr:spPr>
        <a:xfrm>
          <a:off x="16598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54610</xdr:rowOff>
    </xdr:to>
    <xdr:cxnSp macro="">
      <xdr:nvCxnSpPr>
        <xdr:cNvPr id="312" name="直線コネクタ 311"/>
        <xdr:cNvCxnSpPr/>
      </xdr:nvCxnSpPr>
      <xdr:spPr>
        <a:xfrm flipV="1">
          <a:off x="14782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14" name="テキスト ボックス 313"/>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142240</xdr:rowOff>
    </xdr:from>
    <xdr:to>
      <xdr:col>73</xdr:col>
      <xdr:colOff>180975</xdr:colOff>
      <xdr:row>37</xdr:row>
      <xdr:rowOff>54610</xdr:rowOff>
    </xdr:to>
    <xdr:cxnSp macro="">
      <xdr:nvCxnSpPr>
        <xdr:cNvPr id="315" name="直線コネクタ 314"/>
        <xdr:cNvCxnSpPr/>
      </xdr:nvCxnSpPr>
      <xdr:spPr>
        <a:xfrm>
          <a:off x="13893800" y="631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142240</xdr:rowOff>
    </xdr:from>
    <xdr:to>
      <xdr:col>69</xdr:col>
      <xdr:colOff>92075</xdr:colOff>
      <xdr:row>36</xdr:row>
      <xdr:rowOff>165100</xdr:rowOff>
    </xdr:to>
    <xdr:cxnSp macro="">
      <xdr:nvCxnSpPr>
        <xdr:cNvPr id="318" name="直線コネクタ 317"/>
        <xdr:cNvCxnSpPr/>
      </xdr:nvCxnSpPr>
      <xdr:spPr>
        <a:xfrm flipV="1">
          <a:off x="13004800" y="631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0" name="テキスト ボックス 319"/>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22" name="テキスト ボックス 321"/>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xdr:rowOff>
    </xdr:from>
    <xdr:to>
      <xdr:col>82</xdr:col>
      <xdr:colOff>158750</xdr:colOff>
      <xdr:row>37</xdr:row>
      <xdr:rowOff>113030</xdr:rowOff>
    </xdr:to>
    <xdr:sp macro="" textlink="">
      <xdr:nvSpPr>
        <xdr:cNvPr id="328" name="楕円 327"/>
        <xdr:cNvSpPr/>
      </xdr:nvSpPr>
      <xdr:spPr>
        <a:xfrm>
          <a:off x="16459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27957</xdr:rowOff>
    </xdr:from>
    <xdr:ext cx="762000" cy="259045"/>
    <xdr:sp macro="" textlink="">
      <xdr:nvSpPr>
        <xdr:cNvPr id="329" name="補助費等該当値テキスト"/>
        <xdr:cNvSpPr txBox="1"/>
      </xdr:nvSpPr>
      <xdr:spPr>
        <a:xfrm>
          <a:off x="16598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152400</xdr:rowOff>
    </xdr:from>
    <xdr:to>
      <xdr:col>78</xdr:col>
      <xdr:colOff>120650</xdr:colOff>
      <xdr:row>37</xdr:row>
      <xdr:rowOff>82550</xdr:rowOff>
    </xdr:to>
    <xdr:sp macro="" textlink="">
      <xdr:nvSpPr>
        <xdr:cNvPr id="330" name="楕円 329"/>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92727</xdr:rowOff>
    </xdr:from>
    <xdr:ext cx="736600" cy="259045"/>
    <xdr:sp macro="" textlink="">
      <xdr:nvSpPr>
        <xdr:cNvPr id="331" name="テキスト ボックス 330"/>
        <xdr:cNvSpPr txBox="1"/>
      </xdr:nvSpPr>
      <xdr:spPr>
        <a:xfrm>
          <a:off x="15290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3810</xdr:rowOff>
    </xdr:from>
    <xdr:to>
      <xdr:col>74</xdr:col>
      <xdr:colOff>31750</xdr:colOff>
      <xdr:row>37</xdr:row>
      <xdr:rowOff>105410</xdr:rowOff>
    </xdr:to>
    <xdr:sp macro="" textlink="">
      <xdr:nvSpPr>
        <xdr:cNvPr id="332" name="楕円 331"/>
        <xdr:cNvSpPr/>
      </xdr:nvSpPr>
      <xdr:spPr>
        <a:xfrm>
          <a:off x="14732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33" name="テキスト ボックス 332"/>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91440</xdr:rowOff>
    </xdr:from>
    <xdr:to>
      <xdr:col>69</xdr:col>
      <xdr:colOff>142875</xdr:colOff>
      <xdr:row>37</xdr:row>
      <xdr:rowOff>21590</xdr:rowOff>
    </xdr:to>
    <xdr:sp macro="" textlink="">
      <xdr:nvSpPr>
        <xdr:cNvPr id="334" name="楕円 333"/>
        <xdr:cNvSpPr/>
      </xdr:nvSpPr>
      <xdr:spPr>
        <a:xfrm>
          <a:off x="13843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35" name="テキスト ボックス 334"/>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36" name="楕円 335"/>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37" name="テキスト ボックス 336"/>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合併特例債や臨時財政対策債の償還金の増により、公債費は前年度から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類似団体の平均は下回っているが、愛知県平均は上回っており、今後は、近年において、合併特例債を活用した事業を行ってきたことにより、今後も公債費の増加が見込まれるため、適切な地方債の発行管理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14987</xdr:rowOff>
    </xdr:to>
    <xdr:cxnSp macro="">
      <xdr:nvCxnSpPr>
        <xdr:cNvPr id="367" name="直線コネクタ 366"/>
        <xdr:cNvCxnSpPr/>
      </xdr:nvCxnSpPr>
      <xdr:spPr>
        <a:xfrm>
          <a:off x="3987800" y="132074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271</xdr:rowOff>
    </xdr:from>
    <xdr:ext cx="762000" cy="259045"/>
    <xdr:sp macro="" textlink="">
      <xdr:nvSpPr>
        <xdr:cNvPr id="368"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5842</xdr:rowOff>
    </xdr:to>
    <xdr:cxnSp macro="">
      <xdr:nvCxnSpPr>
        <xdr:cNvPr id="370" name="直線コネクタ 369"/>
        <xdr:cNvCxnSpPr/>
      </xdr:nvCxnSpPr>
      <xdr:spPr>
        <a:xfrm>
          <a:off x="3098800" y="131800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2" name="テキスト ボックス 371"/>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56135</xdr:rowOff>
    </xdr:to>
    <xdr:cxnSp macro="">
      <xdr:nvCxnSpPr>
        <xdr:cNvPr id="373" name="直線コネクタ 372"/>
        <xdr:cNvCxnSpPr/>
      </xdr:nvCxnSpPr>
      <xdr:spPr>
        <a:xfrm flipV="1">
          <a:off x="2209800" y="131800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124713</xdr:rowOff>
    </xdr:to>
    <xdr:cxnSp macro="">
      <xdr:nvCxnSpPr>
        <xdr:cNvPr id="376" name="直線コネクタ 375"/>
        <xdr:cNvCxnSpPr/>
      </xdr:nvCxnSpPr>
      <xdr:spPr>
        <a:xfrm flipV="1">
          <a:off x="1320800" y="132577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8" name="テキスト ボックス 377"/>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0" name="テキスト ボックス 379"/>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135637</xdr:rowOff>
    </xdr:from>
    <xdr:to>
      <xdr:col>24</xdr:col>
      <xdr:colOff>76200</xdr:colOff>
      <xdr:row>77</xdr:row>
      <xdr:rowOff>65787</xdr:rowOff>
    </xdr:to>
    <xdr:sp macro="" textlink="">
      <xdr:nvSpPr>
        <xdr:cNvPr id="386" name="楕円 385"/>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152164</xdr:rowOff>
    </xdr:from>
    <xdr:ext cx="762000" cy="259045"/>
    <xdr:sp macro="" textlink="">
      <xdr:nvSpPr>
        <xdr:cNvPr id="387" name="公債費該当値テキスト"/>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88" name="楕円 387"/>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89" name="テキスト ボックス 388"/>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0" name="楕円 389"/>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1" name="テキスト ボックス 390"/>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92" name="楕円 391"/>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93" name="テキスト ボックス 392"/>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4" name="楕円 393"/>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95" name="テキスト ボックス 394"/>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公債費以外の経常収支比率については、扶助費及び繰出金の増が最も大きく</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愛知県平均は下回っているが、全国平均、類似団体の平均は上回っており、今後についても扶助費や繰出金は少子高齢社会の進行により、増加していくことが見込まれるため、事務事業の見直しや公共施設の再編を進め、経常経費の削減に取り組んでいく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77</xdr:row>
      <xdr:rowOff>133858</xdr:rowOff>
    </xdr:to>
    <xdr:cxnSp macro="">
      <xdr:nvCxnSpPr>
        <xdr:cNvPr id="426" name="直線コネクタ 425"/>
        <xdr:cNvCxnSpPr/>
      </xdr:nvCxnSpPr>
      <xdr:spPr>
        <a:xfrm>
          <a:off x="15671800" y="133035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101854</xdr:rowOff>
    </xdr:to>
    <xdr:cxnSp macro="">
      <xdr:nvCxnSpPr>
        <xdr:cNvPr id="429" name="直線コネクタ 428"/>
        <xdr:cNvCxnSpPr/>
      </xdr:nvCxnSpPr>
      <xdr:spPr>
        <a:xfrm>
          <a:off x="14782800" y="132257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24130</xdr:rowOff>
    </xdr:to>
    <xdr:cxnSp macro="">
      <xdr:nvCxnSpPr>
        <xdr:cNvPr id="432" name="直線コネクタ 431"/>
        <xdr:cNvCxnSpPr/>
      </xdr:nvCxnSpPr>
      <xdr:spPr>
        <a:xfrm>
          <a:off x="13893800" y="13216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3" name="フローチャート: 判断 432"/>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4" name="テキスト ボックス 433"/>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14987</xdr:rowOff>
    </xdr:to>
    <xdr:cxnSp macro="">
      <xdr:nvCxnSpPr>
        <xdr:cNvPr id="435" name="直線コネクタ 434"/>
        <xdr:cNvCxnSpPr/>
      </xdr:nvCxnSpPr>
      <xdr:spPr>
        <a:xfrm>
          <a:off x="13004800" y="131572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7" name="テキスト ボックス 436"/>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39" name="テキスト ボックス 438"/>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5" name="楕円 444"/>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46"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47" name="楕円 446"/>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48" name="テキスト ボックス 447"/>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9" name="楕円 448"/>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0" name="テキスト ボックス 449"/>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1" name="楕円 450"/>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52" name="テキスト ボックス 451"/>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3" name="楕円 452"/>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4" name="テキスト ボックス 453"/>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60515</xdr:rowOff>
    </xdr:from>
    <xdr:to>
      <xdr:col>29</xdr:col>
      <xdr:colOff>127000</xdr:colOff>
      <xdr:row>18</xdr:row>
      <xdr:rowOff>75965</xdr:rowOff>
    </xdr:to>
    <xdr:cxnSp macro="">
      <xdr:nvCxnSpPr>
        <xdr:cNvPr id="50" name="直線コネクタ 49"/>
        <xdr:cNvCxnSpPr/>
      </xdr:nvCxnSpPr>
      <xdr:spPr bwMode="auto">
        <a:xfrm flipV="1">
          <a:off x="5003800" y="3194240"/>
          <a:ext cx="647700" cy="15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72515</xdr:rowOff>
    </xdr:from>
    <xdr:ext cx="762000" cy="259045"/>
    <xdr:sp macro="" textlink="">
      <xdr:nvSpPr>
        <xdr:cNvPr id="51" name="人口1人当たり決算額の推移平均値テキスト130"/>
        <xdr:cNvSpPr txBox="1"/>
      </xdr:nvSpPr>
      <xdr:spPr>
        <a:xfrm>
          <a:off x="5740400" y="286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73717</xdr:rowOff>
    </xdr:from>
    <xdr:to>
      <xdr:col>26</xdr:col>
      <xdr:colOff>50800</xdr:colOff>
      <xdr:row>18</xdr:row>
      <xdr:rowOff>75965</xdr:rowOff>
    </xdr:to>
    <xdr:cxnSp macro="">
      <xdr:nvCxnSpPr>
        <xdr:cNvPr id="53" name="直線コネクタ 52"/>
        <xdr:cNvCxnSpPr/>
      </xdr:nvCxnSpPr>
      <xdr:spPr bwMode="auto">
        <a:xfrm>
          <a:off x="4305300" y="3207442"/>
          <a:ext cx="6985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154449</xdr:rowOff>
    </xdr:from>
    <xdr:ext cx="736600" cy="259045"/>
    <xdr:sp macro="" textlink="">
      <xdr:nvSpPr>
        <xdr:cNvPr id="55" name="テキスト ボックス 54"/>
        <xdr:cNvSpPr txBox="1"/>
      </xdr:nvSpPr>
      <xdr:spPr>
        <a:xfrm>
          <a:off x="4622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73717</xdr:rowOff>
    </xdr:from>
    <xdr:to>
      <xdr:col>22</xdr:col>
      <xdr:colOff>114300</xdr:colOff>
      <xdr:row>18</xdr:row>
      <xdr:rowOff>80080</xdr:rowOff>
    </xdr:to>
    <xdr:cxnSp macro="">
      <xdr:nvCxnSpPr>
        <xdr:cNvPr id="56" name="直線コネクタ 55"/>
        <xdr:cNvCxnSpPr/>
      </xdr:nvCxnSpPr>
      <xdr:spPr bwMode="auto">
        <a:xfrm flipV="1">
          <a:off x="3606800" y="3207442"/>
          <a:ext cx="698500" cy="6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26422</xdr:rowOff>
    </xdr:from>
    <xdr:to>
      <xdr:col>22</xdr:col>
      <xdr:colOff>165100</xdr:colOff>
      <xdr:row>17</xdr:row>
      <xdr:rowOff>128022</xdr:rowOff>
    </xdr:to>
    <xdr:sp macro="" textlink="">
      <xdr:nvSpPr>
        <xdr:cNvPr id="57" name="フローチャート: 判断 56"/>
        <xdr:cNvSpPr/>
      </xdr:nvSpPr>
      <xdr:spPr bwMode="auto">
        <a:xfrm>
          <a:off x="4254500" y="29886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138199</xdr:rowOff>
    </xdr:from>
    <xdr:ext cx="762000" cy="259045"/>
    <xdr:sp macro="" textlink="">
      <xdr:nvSpPr>
        <xdr:cNvPr id="58" name="テキスト ボックス 57"/>
        <xdr:cNvSpPr txBox="1"/>
      </xdr:nvSpPr>
      <xdr:spPr>
        <a:xfrm>
          <a:off x="3924300" y="275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80080</xdr:rowOff>
    </xdr:from>
    <xdr:to>
      <xdr:col>18</xdr:col>
      <xdr:colOff>177800</xdr:colOff>
      <xdr:row>18</xdr:row>
      <xdr:rowOff>93224</xdr:rowOff>
    </xdr:to>
    <xdr:cxnSp macro="">
      <xdr:nvCxnSpPr>
        <xdr:cNvPr id="59" name="直線コネクタ 58"/>
        <xdr:cNvCxnSpPr/>
      </xdr:nvCxnSpPr>
      <xdr:spPr bwMode="auto">
        <a:xfrm flipV="1">
          <a:off x="2908300" y="3213805"/>
          <a:ext cx="698500" cy="1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4011</xdr:rowOff>
    </xdr:from>
    <xdr:ext cx="762000" cy="259045"/>
    <xdr:sp macro="" textlink="">
      <xdr:nvSpPr>
        <xdr:cNvPr id="61" name="テキスト ボックス 60"/>
        <xdr:cNvSpPr txBox="1"/>
      </xdr:nvSpPr>
      <xdr:spPr>
        <a:xfrm>
          <a:off x="32258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29595</xdr:rowOff>
    </xdr:from>
    <xdr:ext cx="762000" cy="259045"/>
    <xdr:sp macro="" textlink="">
      <xdr:nvSpPr>
        <xdr:cNvPr id="63" name="テキスト ボックス 62"/>
        <xdr:cNvSpPr txBox="1"/>
      </xdr:nvSpPr>
      <xdr:spPr>
        <a:xfrm>
          <a:off x="25273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9715</xdr:rowOff>
    </xdr:from>
    <xdr:to>
      <xdr:col>29</xdr:col>
      <xdr:colOff>177800</xdr:colOff>
      <xdr:row>18</xdr:row>
      <xdr:rowOff>111315</xdr:rowOff>
    </xdr:to>
    <xdr:sp macro="" textlink="">
      <xdr:nvSpPr>
        <xdr:cNvPr id="69" name="楕円 68"/>
        <xdr:cNvSpPr/>
      </xdr:nvSpPr>
      <xdr:spPr bwMode="auto">
        <a:xfrm>
          <a:off x="5600700" y="314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153242</xdr:rowOff>
    </xdr:from>
    <xdr:ext cx="762000" cy="259045"/>
    <xdr:sp macro="" textlink="">
      <xdr:nvSpPr>
        <xdr:cNvPr id="70" name="人口1人当たり決算額の推移該当値テキスト130"/>
        <xdr:cNvSpPr txBox="1"/>
      </xdr:nvSpPr>
      <xdr:spPr>
        <a:xfrm>
          <a:off x="5740400" y="311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25165</xdr:rowOff>
    </xdr:from>
    <xdr:to>
      <xdr:col>26</xdr:col>
      <xdr:colOff>101600</xdr:colOff>
      <xdr:row>18</xdr:row>
      <xdr:rowOff>126765</xdr:rowOff>
    </xdr:to>
    <xdr:sp macro="" textlink="">
      <xdr:nvSpPr>
        <xdr:cNvPr id="71" name="楕円 70"/>
        <xdr:cNvSpPr/>
      </xdr:nvSpPr>
      <xdr:spPr bwMode="auto">
        <a:xfrm>
          <a:off x="4953000" y="315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111542</xdr:rowOff>
    </xdr:from>
    <xdr:ext cx="736600" cy="259045"/>
    <xdr:sp macro="" textlink="">
      <xdr:nvSpPr>
        <xdr:cNvPr id="72" name="テキスト ボックス 71"/>
        <xdr:cNvSpPr txBox="1"/>
      </xdr:nvSpPr>
      <xdr:spPr>
        <a:xfrm>
          <a:off x="4622800" y="324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22917</xdr:rowOff>
    </xdr:from>
    <xdr:to>
      <xdr:col>22</xdr:col>
      <xdr:colOff>165100</xdr:colOff>
      <xdr:row>18</xdr:row>
      <xdr:rowOff>124517</xdr:rowOff>
    </xdr:to>
    <xdr:sp macro="" textlink="">
      <xdr:nvSpPr>
        <xdr:cNvPr id="73" name="楕円 72"/>
        <xdr:cNvSpPr/>
      </xdr:nvSpPr>
      <xdr:spPr bwMode="auto">
        <a:xfrm>
          <a:off x="4254500" y="315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109294</xdr:rowOff>
    </xdr:from>
    <xdr:ext cx="762000" cy="259045"/>
    <xdr:sp macro="" textlink="">
      <xdr:nvSpPr>
        <xdr:cNvPr id="74" name="テキスト ボックス 73"/>
        <xdr:cNvSpPr txBox="1"/>
      </xdr:nvSpPr>
      <xdr:spPr>
        <a:xfrm>
          <a:off x="3924300" y="324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29280</xdr:rowOff>
    </xdr:from>
    <xdr:to>
      <xdr:col>19</xdr:col>
      <xdr:colOff>38100</xdr:colOff>
      <xdr:row>18</xdr:row>
      <xdr:rowOff>130880</xdr:rowOff>
    </xdr:to>
    <xdr:sp macro="" textlink="">
      <xdr:nvSpPr>
        <xdr:cNvPr id="75" name="楕円 74"/>
        <xdr:cNvSpPr/>
      </xdr:nvSpPr>
      <xdr:spPr bwMode="auto">
        <a:xfrm>
          <a:off x="3556000" y="3163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115657</xdr:rowOff>
    </xdr:from>
    <xdr:ext cx="762000" cy="259045"/>
    <xdr:sp macro="" textlink="">
      <xdr:nvSpPr>
        <xdr:cNvPr id="76" name="テキスト ボックス 75"/>
        <xdr:cNvSpPr txBox="1"/>
      </xdr:nvSpPr>
      <xdr:spPr>
        <a:xfrm>
          <a:off x="3225800" y="324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42424</xdr:rowOff>
    </xdr:from>
    <xdr:to>
      <xdr:col>15</xdr:col>
      <xdr:colOff>101600</xdr:colOff>
      <xdr:row>18</xdr:row>
      <xdr:rowOff>144025</xdr:rowOff>
    </xdr:to>
    <xdr:sp macro="" textlink="">
      <xdr:nvSpPr>
        <xdr:cNvPr id="77" name="楕円 76"/>
        <xdr:cNvSpPr/>
      </xdr:nvSpPr>
      <xdr:spPr bwMode="auto">
        <a:xfrm>
          <a:off x="2857500" y="317614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128802</xdr:rowOff>
    </xdr:from>
    <xdr:ext cx="762000" cy="259045"/>
    <xdr:sp macro="" textlink="">
      <xdr:nvSpPr>
        <xdr:cNvPr id="78" name="テキスト ボックス 77"/>
        <xdr:cNvSpPr txBox="1"/>
      </xdr:nvSpPr>
      <xdr:spPr>
        <a:xfrm>
          <a:off x="2527300" y="32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329082</xdr:rowOff>
    </xdr:from>
    <xdr:to>
      <xdr:col>29</xdr:col>
      <xdr:colOff>127000</xdr:colOff>
      <xdr:row>36</xdr:row>
      <xdr:rowOff>21044</xdr:rowOff>
    </xdr:to>
    <xdr:cxnSp macro="">
      <xdr:nvCxnSpPr>
        <xdr:cNvPr id="111" name="直線コネクタ 110"/>
        <xdr:cNvCxnSpPr/>
      </xdr:nvCxnSpPr>
      <xdr:spPr bwMode="auto">
        <a:xfrm flipV="1">
          <a:off x="5003800" y="6939432"/>
          <a:ext cx="647700" cy="3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332871</xdr:rowOff>
    </xdr:from>
    <xdr:ext cx="762000" cy="259045"/>
    <xdr:sp macro="" textlink="">
      <xdr:nvSpPr>
        <xdr:cNvPr id="112" name="人口1人当たり決算額の推移平均値テキスト445"/>
        <xdr:cNvSpPr txBox="1"/>
      </xdr:nvSpPr>
      <xdr:spPr>
        <a:xfrm>
          <a:off x="5740400" y="660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330530</xdr:rowOff>
    </xdr:from>
    <xdr:to>
      <xdr:col>26</xdr:col>
      <xdr:colOff>50800</xdr:colOff>
      <xdr:row>36</xdr:row>
      <xdr:rowOff>21044</xdr:rowOff>
    </xdr:to>
    <xdr:cxnSp macro="">
      <xdr:nvCxnSpPr>
        <xdr:cNvPr id="114" name="直線コネクタ 113"/>
        <xdr:cNvCxnSpPr/>
      </xdr:nvCxnSpPr>
      <xdr:spPr bwMode="auto">
        <a:xfrm>
          <a:off x="4305300" y="6940880"/>
          <a:ext cx="698500" cy="3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230611</xdr:rowOff>
    </xdr:from>
    <xdr:ext cx="736600" cy="259045"/>
    <xdr:sp macro="" textlink="">
      <xdr:nvSpPr>
        <xdr:cNvPr id="116" name="テキスト ボックス 115"/>
        <xdr:cNvSpPr txBox="1"/>
      </xdr:nvSpPr>
      <xdr:spPr>
        <a:xfrm>
          <a:off x="4622800" y="649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330530</xdr:rowOff>
    </xdr:from>
    <xdr:to>
      <xdr:col>22</xdr:col>
      <xdr:colOff>114300</xdr:colOff>
      <xdr:row>36</xdr:row>
      <xdr:rowOff>42456</xdr:rowOff>
    </xdr:to>
    <xdr:cxnSp macro="">
      <xdr:nvCxnSpPr>
        <xdr:cNvPr id="117" name="直線コネクタ 116"/>
        <xdr:cNvCxnSpPr/>
      </xdr:nvCxnSpPr>
      <xdr:spPr bwMode="auto">
        <a:xfrm flipV="1">
          <a:off x="3606800" y="6940880"/>
          <a:ext cx="698500" cy="5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2439</xdr:rowOff>
    </xdr:from>
    <xdr:to>
      <xdr:col>22</xdr:col>
      <xdr:colOff>165100</xdr:colOff>
      <xdr:row>35</xdr:row>
      <xdr:rowOff>104039</xdr:rowOff>
    </xdr:to>
    <xdr:sp macro="" textlink="">
      <xdr:nvSpPr>
        <xdr:cNvPr id="118" name="フローチャート: 判断 117"/>
        <xdr:cNvSpPr/>
      </xdr:nvSpPr>
      <xdr:spPr bwMode="auto">
        <a:xfrm>
          <a:off x="42545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114215</xdr:rowOff>
    </xdr:from>
    <xdr:ext cx="762000" cy="259045"/>
    <xdr:sp macro="" textlink="">
      <xdr:nvSpPr>
        <xdr:cNvPr id="119" name="テキスト ボックス 118"/>
        <xdr:cNvSpPr txBox="1"/>
      </xdr:nvSpPr>
      <xdr:spPr>
        <a:xfrm>
          <a:off x="3924300" y="63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180149</xdr:rowOff>
    </xdr:from>
    <xdr:to>
      <xdr:col>18</xdr:col>
      <xdr:colOff>177800</xdr:colOff>
      <xdr:row>36</xdr:row>
      <xdr:rowOff>42456</xdr:rowOff>
    </xdr:to>
    <xdr:cxnSp macro="">
      <xdr:nvCxnSpPr>
        <xdr:cNvPr id="120" name="直線コネクタ 119"/>
        <xdr:cNvCxnSpPr/>
      </xdr:nvCxnSpPr>
      <xdr:spPr bwMode="auto">
        <a:xfrm>
          <a:off x="2908300" y="6790499"/>
          <a:ext cx="698500" cy="205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2" name="テキスト ボックス 121"/>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4" name="テキスト ボックス 123"/>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278282</xdr:rowOff>
    </xdr:from>
    <xdr:to>
      <xdr:col>29</xdr:col>
      <xdr:colOff>177800</xdr:colOff>
      <xdr:row>36</xdr:row>
      <xdr:rowOff>36982</xdr:rowOff>
    </xdr:to>
    <xdr:sp macro="" textlink="">
      <xdr:nvSpPr>
        <xdr:cNvPr id="130" name="楕円 129"/>
        <xdr:cNvSpPr/>
      </xdr:nvSpPr>
      <xdr:spPr bwMode="auto">
        <a:xfrm>
          <a:off x="5600700" y="6888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250359</xdr:rowOff>
    </xdr:from>
    <xdr:ext cx="762000" cy="259045"/>
    <xdr:sp macro="" textlink="">
      <xdr:nvSpPr>
        <xdr:cNvPr id="131" name="人口1人当たり決算額の推移該当値テキスト445"/>
        <xdr:cNvSpPr txBox="1"/>
      </xdr:nvSpPr>
      <xdr:spPr>
        <a:xfrm>
          <a:off x="5740400" y="68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313144</xdr:rowOff>
    </xdr:from>
    <xdr:to>
      <xdr:col>26</xdr:col>
      <xdr:colOff>101600</xdr:colOff>
      <xdr:row>36</xdr:row>
      <xdr:rowOff>71844</xdr:rowOff>
    </xdr:to>
    <xdr:sp macro="" textlink="">
      <xdr:nvSpPr>
        <xdr:cNvPr id="132" name="楕円 131"/>
        <xdr:cNvSpPr/>
      </xdr:nvSpPr>
      <xdr:spPr bwMode="auto">
        <a:xfrm>
          <a:off x="4953000" y="692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56621</xdr:rowOff>
    </xdr:from>
    <xdr:ext cx="736600" cy="259045"/>
    <xdr:sp macro="" textlink="">
      <xdr:nvSpPr>
        <xdr:cNvPr id="133" name="テキスト ボックス 132"/>
        <xdr:cNvSpPr txBox="1"/>
      </xdr:nvSpPr>
      <xdr:spPr>
        <a:xfrm>
          <a:off x="4622800" y="7009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279730</xdr:rowOff>
    </xdr:from>
    <xdr:to>
      <xdr:col>22</xdr:col>
      <xdr:colOff>165100</xdr:colOff>
      <xdr:row>36</xdr:row>
      <xdr:rowOff>38430</xdr:rowOff>
    </xdr:to>
    <xdr:sp macro="" textlink="">
      <xdr:nvSpPr>
        <xdr:cNvPr id="134" name="楕円 133"/>
        <xdr:cNvSpPr/>
      </xdr:nvSpPr>
      <xdr:spPr bwMode="auto">
        <a:xfrm>
          <a:off x="4254500" y="6890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23207</xdr:rowOff>
    </xdr:from>
    <xdr:ext cx="762000" cy="259045"/>
    <xdr:sp macro="" textlink="">
      <xdr:nvSpPr>
        <xdr:cNvPr id="135" name="テキスト ボックス 134"/>
        <xdr:cNvSpPr txBox="1"/>
      </xdr:nvSpPr>
      <xdr:spPr>
        <a:xfrm>
          <a:off x="3924300" y="697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334556</xdr:rowOff>
    </xdr:from>
    <xdr:to>
      <xdr:col>19</xdr:col>
      <xdr:colOff>38100</xdr:colOff>
      <xdr:row>36</xdr:row>
      <xdr:rowOff>93256</xdr:rowOff>
    </xdr:to>
    <xdr:sp macro="" textlink="">
      <xdr:nvSpPr>
        <xdr:cNvPr id="136" name="楕円 135"/>
        <xdr:cNvSpPr/>
      </xdr:nvSpPr>
      <xdr:spPr bwMode="auto">
        <a:xfrm>
          <a:off x="3556000" y="694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78033</xdr:rowOff>
    </xdr:from>
    <xdr:ext cx="762000" cy="259045"/>
    <xdr:sp macro="" textlink="">
      <xdr:nvSpPr>
        <xdr:cNvPr id="137" name="テキスト ボックス 136"/>
        <xdr:cNvSpPr txBox="1"/>
      </xdr:nvSpPr>
      <xdr:spPr>
        <a:xfrm>
          <a:off x="3225800" y="703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129349</xdr:rowOff>
    </xdr:from>
    <xdr:to>
      <xdr:col>15</xdr:col>
      <xdr:colOff>101600</xdr:colOff>
      <xdr:row>35</xdr:row>
      <xdr:rowOff>230949</xdr:rowOff>
    </xdr:to>
    <xdr:sp macro="" textlink="">
      <xdr:nvSpPr>
        <xdr:cNvPr id="138" name="楕円 137"/>
        <xdr:cNvSpPr/>
      </xdr:nvSpPr>
      <xdr:spPr bwMode="auto">
        <a:xfrm>
          <a:off x="2857500" y="6739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215726</xdr:rowOff>
    </xdr:from>
    <xdr:ext cx="762000" cy="259045"/>
    <xdr:sp macro="" textlink="">
      <xdr:nvSpPr>
        <xdr:cNvPr id="139" name="テキスト ボックス 138"/>
        <xdr:cNvSpPr txBox="1"/>
      </xdr:nvSpPr>
      <xdr:spPr>
        <a:xfrm>
          <a:off x="2527300" y="682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137,432
134,511
79.35
45,220,712
42,901,734
2,142,652
28,706,679
41,602,180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62858</xdr:rowOff>
    </xdr:from>
    <xdr:to>
      <xdr:col>24</xdr:col>
      <xdr:colOff>63500</xdr:colOff>
      <xdr:row>37</xdr:row>
      <xdr:rowOff>65372</xdr:rowOff>
    </xdr:to>
    <xdr:cxnSp macro="">
      <xdr:nvCxnSpPr>
        <xdr:cNvPr id="63" name="直線コネクタ 62"/>
        <xdr:cNvCxnSpPr/>
      </xdr:nvCxnSpPr>
      <xdr:spPr>
        <a:xfrm flipV="1">
          <a:off x="3797300" y="6406508"/>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58415</xdr:rowOff>
    </xdr:from>
    <xdr:ext cx="534377" cy="259045"/>
    <xdr:sp macro="" textlink="">
      <xdr:nvSpPr>
        <xdr:cNvPr id="64" name="人件費平均値テキスト"/>
        <xdr:cNvSpPr txBox="1"/>
      </xdr:nvSpPr>
      <xdr:spPr>
        <a:xfrm>
          <a:off x="4686300" y="6059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65372</xdr:rowOff>
    </xdr:from>
    <xdr:to>
      <xdr:col>19</xdr:col>
      <xdr:colOff>177800</xdr:colOff>
      <xdr:row>37</xdr:row>
      <xdr:rowOff>78533</xdr:rowOff>
    </xdr:to>
    <xdr:cxnSp macro="">
      <xdr:nvCxnSpPr>
        <xdr:cNvPr id="66" name="直線コネクタ 65"/>
        <xdr:cNvCxnSpPr/>
      </xdr:nvCxnSpPr>
      <xdr:spPr>
        <a:xfrm flipV="1">
          <a:off x="2908300" y="6409022"/>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167153</xdr:rowOff>
    </xdr:from>
    <xdr:ext cx="534377" cy="259045"/>
    <xdr:sp macro="" textlink="">
      <xdr:nvSpPr>
        <xdr:cNvPr id="68" name="テキスト ボックス 67"/>
        <xdr:cNvSpPr txBox="1"/>
      </xdr:nvSpPr>
      <xdr:spPr>
        <a:xfrm>
          <a:off x="3530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25531</xdr:rowOff>
    </xdr:from>
    <xdr:to>
      <xdr:col>15</xdr:col>
      <xdr:colOff>50800</xdr:colOff>
      <xdr:row>37</xdr:row>
      <xdr:rowOff>78533</xdr:rowOff>
    </xdr:to>
    <xdr:cxnSp macro="">
      <xdr:nvCxnSpPr>
        <xdr:cNvPr id="69" name="直線コネクタ 68"/>
        <xdr:cNvCxnSpPr/>
      </xdr:nvCxnSpPr>
      <xdr:spPr>
        <a:xfrm>
          <a:off x="2019300" y="6369181"/>
          <a:ext cx="889000" cy="5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46191</xdr:rowOff>
    </xdr:from>
    <xdr:ext cx="534377" cy="259045"/>
    <xdr:sp macro="" textlink="">
      <xdr:nvSpPr>
        <xdr:cNvPr id="71" name="テキスト ボックス 70"/>
        <xdr:cNvSpPr txBox="1"/>
      </xdr:nvSpPr>
      <xdr:spPr>
        <a:xfrm>
          <a:off x="2641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25531</xdr:rowOff>
    </xdr:from>
    <xdr:to>
      <xdr:col>10</xdr:col>
      <xdr:colOff>114300</xdr:colOff>
      <xdr:row>37</xdr:row>
      <xdr:rowOff>60441</xdr:rowOff>
    </xdr:to>
    <xdr:cxnSp macro="">
      <xdr:nvCxnSpPr>
        <xdr:cNvPr id="72" name="直線コネクタ 71"/>
        <xdr:cNvCxnSpPr/>
      </xdr:nvCxnSpPr>
      <xdr:spPr>
        <a:xfrm flipV="1">
          <a:off x="1130300" y="6369181"/>
          <a:ext cx="889000" cy="3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74" name="テキスト ボックス 73"/>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12058</xdr:rowOff>
    </xdr:from>
    <xdr:to>
      <xdr:col>24</xdr:col>
      <xdr:colOff>114300</xdr:colOff>
      <xdr:row>37</xdr:row>
      <xdr:rowOff>113658</xdr:rowOff>
    </xdr:to>
    <xdr:sp macro="" textlink="">
      <xdr:nvSpPr>
        <xdr:cNvPr id="82" name="楕円 81"/>
        <xdr:cNvSpPr/>
      </xdr:nvSpPr>
      <xdr:spPr>
        <a:xfrm>
          <a:off x="4584700" y="63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161935</xdr:rowOff>
    </xdr:from>
    <xdr:ext cx="534377" cy="259045"/>
    <xdr:sp macro="" textlink="">
      <xdr:nvSpPr>
        <xdr:cNvPr id="83" name="人件費該当値テキスト"/>
        <xdr:cNvSpPr txBox="1"/>
      </xdr:nvSpPr>
      <xdr:spPr>
        <a:xfrm>
          <a:off x="4686300" y="633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14572</xdr:rowOff>
    </xdr:from>
    <xdr:to>
      <xdr:col>20</xdr:col>
      <xdr:colOff>38100</xdr:colOff>
      <xdr:row>37</xdr:row>
      <xdr:rowOff>116172</xdr:rowOff>
    </xdr:to>
    <xdr:sp macro="" textlink="">
      <xdr:nvSpPr>
        <xdr:cNvPr id="84" name="楕円 83"/>
        <xdr:cNvSpPr/>
      </xdr:nvSpPr>
      <xdr:spPr>
        <a:xfrm>
          <a:off x="3746500" y="63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107299</xdr:rowOff>
    </xdr:from>
    <xdr:ext cx="534377" cy="259045"/>
    <xdr:sp macro="" textlink="">
      <xdr:nvSpPr>
        <xdr:cNvPr id="85" name="テキスト ボックス 84"/>
        <xdr:cNvSpPr txBox="1"/>
      </xdr:nvSpPr>
      <xdr:spPr>
        <a:xfrm>
          <a:off x="3530111" y="64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27733</xdr:rowOff>
    </xdr:from>
    <xdr:to>
      <xdr:col>15</xdr:col>
      <xdr:colOff>101600</xdr:colOff>
      <xdr:row>37</xdr:row>
      <xdr:rowOff>129333</xdr:rowOff>
    </xdr:to>
    <xdr:sp macro="" textlink="">
      <xdr:nvSpPr>
        <xdr:cNvPr id="86" name="楕円 85"/>
        <xdr:cNvSpPr/>
      </xdr:nvSpPr>
      <xdr:spPr>
        <a:xfrm>
          <a:off x="2857500" y="637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120460</xdr:rowOff>
    </xdr:from>
    <xdr:ext cx="534377" cy="259045"/>
    <xdr:sp macro="" textlink="">
      <xdr:nvSpPr>
        <xdr:cNvPr id="87" name="テキスト ボックス 86"/>
        <xdr:cNvSpPr txBox="1"/>
      </xdr:nvSpPr>
      <xdr:spPr>
        <a:xfrm>
          <a:off x="2641111" y="646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146181</xdr:rowOff>
    </xdr:from>
    <xdr:to>
      <xdr:col>10</xdr:col>
      <xdr:colOff>165100</xdr:colOff>
      <xdr:row>37</xdr:row>
      <xdr:rowOff>76331</xdr:rowOff>
    </xdr:to>
    <xdr:sp macro="" textlink="">
      <xdr:nvSpPr>
        <xdr:cNvPr id="88" name="楕円 87"/>
        <xdr:cNvSpPr/>
      </xdr:nvSpPr>
      <xdr:spPr>
        <a:xfrm>
          <a:off x="1968500" y="63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67458</xdr:rowOff>
    </xdr:from>
    <xdr:ext cx="534377" cy="259045"/>
    <xdr:sp macro="" textlink="">
      <xdr:nvSpPr>
        <xdr:cNvPr id="89" name="テキスト ボックス 88"/>
        <xdr:cNvSpPr txBox="1"/>
      </xdr:nvSpPr>
      <xdr:spPr>
        <a:xfrm>
          <a:off x="1752111" y="641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9641</xdr:rowOff>
    </xdr:from>
    <xdr:to>
      <xdr:col>6</xdr:col>
      <xdr:colOff>38100</xdr:colOff>
      <xdr:row>37</xdr:row>
      <xdr:rowOff>111241</xdr:rowOff>
    </xdr:to>
    <xdr:sp macro="" textlink="">
      <xdr:nvSpPr>
        <xdr:cNvPr id="90" name="楕円 89"/>
        <xdr:cNvSpPr/>
      </xdr:nvSpPr>
      <xdr:spPr>
        <a:xfrm>
          <a:off x="1079500" y="635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102368</xdr:rowOff>
    </xdr:from>
    <xdr:ext cx="534377" cy="259045"/>
    <xdr:sp macro="" textlink="">
      <xdr:nvSpPr>
        <xdr:cNvPr id="91" name="テキスト ボックス 90"/>
        <xdr:cNvSpPr txBox="1"/>
      </xdr:nvSpPr>
      <xdr:spPr>
        <a:xfrm>
          <a:off x="863111" y="644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52408</xdr:rowOff>
    </xdr:from>
    <xdr:to>
      <xdr:col>24</xdr:col>
      <xdr:colOff>63500</xdr:colOff>
      <xdr:row>57</xdr:row>
      <xdr:rowOff>53485</xdr:rowOff>
    </xdr:to>
    <xdr:cxnSp macro="">
      <xdr:nvCxnSpPr>
        <xdr:cNvPr id="123" name="直線コネクタ 122"/>
        <xdr:cNvCxnSpPr/>
      </xdr:nvCxnSpPr>
      <xdr:spPr>
        <a:xfrm>
          <a:off x="3797300" y="9825058"/>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86599</xdr:rowOff>
    </xdr:from>
    <xdr:ext cx="534377" cy="259045"/>
    <xdr:sp macro="" textlink="">
      <xdr:nvSpPr>
        <xdr:cNvPr id="124" name="物件費平均値テキスト"/>
        <xdr:cNvSpPr txBox="1"/>
      </xdr:nvSpPr>
      <xdr:spPr>
        <a:xfrm>
          <a:off x="4686300" y="951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52408</xdr:rowOff>
    </xdr:from>
    <xdr:to>
      <xdr:col>19</xdr:col>
      <xdr:colOff>177800</xdr:colOff>
      <xdr:row>57</xdr:row>
      <xdr:rowOff>105802</xdr:rowOff>
    </xdr:to>
    <xdr:cxnSp macro="">
      <xdr:nvCxnSpPr>
        <xdr:cNvPr id="126" name="直線コネクタ 125"/>
        <xdr:cNvCxnSpPr/>
      </xdr:nvCxnSpPr>
      <xdr:spPr>
        <a:xfrm flipV="1">
          <a:off x="2908300" y="9825058"/>
          <a:ext cx="889000" cy="5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171072</xdr:rowOff>
    </xdr:from>
    <xdr:ext cx="534377" cy="259045"/>
    <xdr:sp macro="" textlink="">
      <xdr:nvSpPr>
        <xdr:cNvPr id="128" name="テキスト ボックス 127"/>
        <xdr:cNvSpPr txBox="1"/>
      </xdr:nvSpPr>
      <xdr:spPr>
        <a:xfrm>
          <a:off x="3530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97605</xdr:rowOff>
    </xdr:from>
    <xdr:to>
      <xdr:col>15</xdr:col>
      <xdr:colOff>50800</xdr:colOff>
      <xdr:row>57</xdr:row>
      <xdr:rowOff>105802</xdr:rowOff>
    </xdr:to>
    <xdr:cxnSp macro="">
      <xdr:nvCxnSpPr>
        <xdr:cNvPr id="129" name="直線コネクタ 128"/>
        <xdr:cNvCxnSpPr/>
      </xdr:nvCxnSpPr>
      <xdr:spPr>
        <a:xfrm>
          <a:off x="2019300" y="9870255"/>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79723</xdr:rowOff>
    </xdr:from>
    <xdr:to>
      <xdr:col>15</xdr:col>
      <xdr:colOff>101600</xdr:colOff>
      <xdr:row>57</xdr:row>
      <xdr:rowOff>9873</xdr:rowOff>
    </xdr:to>
    <xdr:sp macro="" textlink="">
      <xdr:nvSpPr>
        <xdr:cNvPr id="130" name="フローチャート: 判断 129"/>
        <xdr:cNvSpPr/>
      </xdr:nvSpPr>
      <xdr:spPr>
        <a:xfrm>
          <a:off x="2857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26400</xdr:rowOff>
    </xdr:from>
    <xdr:ext cx="534377" cy="259045"/>
    <xdr:sp macro="" textlink="">
      <xdr:nvSpPr>
        <xdr:cNvPr id="131" name="テキスト ボックス 130"/>
        <xdr:cNvSpPr txBox="1"/>
      </xdr:nvSpPr>
      <xdr:spPr>
        <a:xfrm>
          <a:off x="2641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97605</xdr:rowOff>
    </xdr:from>
    <xdr:to>
      <xdr:col>10</xdr:col>
      <xdr:colOff>114300</xdr:colOff>
      <xdr:row>58</xdr:row>
      <xdr:rowOff>75300</xdr:rowOff>
    </xdr:to>
    <xdr:cxnSp macro="">
      <xdr:nvCxnSpPr>
        <xdr:cNvPr id="132" name="直線コネクタ 131"/>
        <xdr:cNvCxnSpPr/>
      </xdr:nvCxnSpPr>
      <xdr:spPr>
        <a:xfrm flipV="1">
          <a:off x="1130300" y="9870255"/>
          <a:ext cx="889000" cy="14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88220</xdr:rowOff>
    </xdr:from>
    <xdr:ext cx="534377" cy="259045"/>
    <xdr:sp macro="" textlink="">
      <xdr:nvSpPr>
        <xdr:cNvPr id="136" name="テキスト ボックス 135"/>
        <xdr:cNvSpPr txBox="1"/>
      </xdr:nvSpPr>
      <xdr:spPr>
        <a:xfrm>
          <a:off x="863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2685</xdr:rowOff>
    </xdr:from>
    <xdr:to>
      <xdr:col>24</xdr:col>
      <xdr:colOff>114300</xdr:colOff>
      <xdr:row>57</xdr:row>
      <xdr:rowOff>104285</xdr:rowOff>
    </xdr:to>
    <xdr:sp macro="" textlink="">
      <xdr:nvSpPr>
        <xdr:cNvPr id="142" name="楕円 141"/>
        <xdr:cNvSpPr/>
      </xdr:nvSpPr>
      <xdr:spPr>
        <a:xfrm>
          <a:off x="4584700" y="97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152562</xdr:rowOff>
    </xdr:from>
    <xdr:ext cx="534377" cy="259045"/>
    <xdr:sp macro="" textlink="">
      <xdr:nvSpPr>
        <xdr:cNvPr id="143" name="物件費該当値テキスト"/>
        <xdr:cNvSpPr txBox="1"/>
      </xdr:nvSpPr>
      <xdr:spPr>
        <a:xfrm>
          <a:off x="4686300" y="975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1608</xdr:rowOff>
    </xdr:from>
    <xdr:to>
      <xdr:col>20</xdr:col>
      <xdr:colOff>38100</xdr:colOff>
      <xdr:row>57</xdr:row>
      <xdr:rowOff>103208</xdr:rowOff>
    </xdr:to>
    <xdr:sp macro="" textlink="">
      <xdr:nvSpPr>
        <xdr:cNvPr id="144" name="楕円 143"/>
        <xdr:cNvSpPr/>
      </xdr:nvSpPr>
      <xdr:spPr>
        <a:xfrm>
          <a:off x="3746500" y="97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94335</xdr:rowOff>
    </xdr:from>
    <xdr:ext cx="534377" cy="259045"/>
    <xdr:sp macro="" textlink="">
      <xdr:nvSpPr>
        <xdr:cNvPr id="145" name="テキスト ボックス 144"/>
        <xdr:cNvSpPr txBox="1"/>
      </xdr:nvSpPr>
      <xdr:spPr>
        <a:xfrm>
          <a:off x="3530111" y="98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55002</xdr:rowOff>
    </xdr:from>
    <xdr:to>
      <xdr:col>15</xdr:col>
      <xdr:colOff>101600</xdr:colOff>
      <xdr:row>57</xdr:row>
      <xdr:rowOff>156602</xdr:rowOff>
    </xdr:to>
    <xdr:sp macro="" textlink="">
      <xdr:nvSpPr>
        <xdr:cNvPr id="146" name="楕円 145"/>
        <xdr:cNvSpPr/>
      </xdr:nvSpPr>
      <xdr:spPr>
        <a:xfrm>
          <a:off x="2857500" y="982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147729</xdr:rowOff>
    </xdr:from>
    <xdr:ext cx="534377" cy="259045"/>
    <xdr:sp macro="" textlink="">
      <xdr:nvSpPr>
        <xdr:cNvPr id="147" name="テキスト ボックス 146"/>
        <xdr:cNvSpPr txBox="1"/>
      </xdr:nvSpPr>
      <xdr:spPr>
        <a:xfrm>
          <a:off x="2641111" y="992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46805</xdr:rowOff>
    </xdr:from>
    <xdr:to>
      <xdr:col>10</xdr:col>
      <xdr:colOff>165100</xdr:colOff>
      <xdr:row>57</xdr:row>
      <xdr:rowOff>148405</xdr:rowOff>
    </xdr:to>
    <xdr:sp macro="" textlink="">
      <xdr:nvSpPr>
        <xdr:cNvPr id="148" name="楕円 147"/>
        <xdr:cNvSpPr/>
      </xdr:nvSpPr>
      <xdr:spPr>
        <a:xfrm>
          <a:off x="1968500" y="98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164932</xdr:rowOff>
    </xdr:from>
    <xdr:ext cx="534377" cy="259045"/>
    <xdr:sp macro="" textlink="">
      <xdr:nvSpPr>
        <xdr:cNvPr id="149" name="テキスト ボックス 148"/>
        <xdr:cNvSpPr txBox="1"/>
      </xdr:nvSpPr>
      <xdr:spPr>
        <a:xfrm>
          <a:off x="1752111" y="959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24500</xdr:rowOff>
    </xdr:from>
    <xdr:to>
      <xdr:col>6</xdr:col>
      <xdr:colOff>38100</xdr:colOff>
      <xdr:row>58</xdr:row>
      <xdr:rowOff>126100</xdr:rowOff>
    </xdr:to>
    <xdr:sp macro="" textlink="">
      <xdr:nvSpPr>
        <xdr:cNvPr id="150" name="楕円 149"/>
        <xdr:cNvSpPr/>
      </xdr:nvSpPr>
      <xdr:spPr>
        <a:xfrm>
          <a:off x="1079500" y="99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117227</xdr:rowOff>
    </xdr:from>
    <xdr:ext cx="534377" cy="259045"/>
    <xdr:sp macro="" textlink="">
      <xdr:nvSpPr>
        <xdr:cNvPr id="151" name="テキスト ボックス 150"/>
        <xdr:cNvSpPr txBox="1"/>
      </xdr:nvSpPr>
      <xdr:spPr>
        <a:xfrm>
          <a:off x="863111" y="1006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907</xdr:rowOff>
    </xdr:from>
    <xdr:to>
      <xdr:col>24</xdr:col>
      <xdr:colOff>63500</xdr:colOff>
      <xdr:row>75</xdr:row>
      <xdr:rowOff>54628</xdr:rowOff>
    </xdr:to>
    <xdr:cxnSp macro="">
      <xdr:nvCxnSpPr>
        <xdr:cNvPr id="182" name="直線コネクタ 181"/>
        <xdr:cNvCxnSpPr/>
      </xdr:nvCxnSpPr>
      <xdr:spPr>
        <a:xfrm>
          <a:off x="3797300" y="12859657"/>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33853</xdr:rowOff>
    </xdr:from>
    <xdr:ext cx="469744" cy="259045"/>
    <xdr:sp macro="" textlink="">
      <xdr:nvSpPr>
        <xdr:cNvPr id="183" name="維持補修費平均値テキスト"/>
        <xdr:cNvSpPr txBox="1"/>
      </xdr:nvSpPr>
      <xdr:spPr>
        <a:xfrm>
          <a:off x="4686300" y="12892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907</xdr:rowOff>
    </xdr:from>
    <xdr:to>
      <xdr:col>19</xdr:col>
      <xdr:colOff>177800</xdr:colOff>
      <xdr:row>75</xdr:row>
      <xdr:rowOff>52015</xdr:rowOff>
    </xdr:to>
    <xdr:cxnSp macro="">
      <xdr:nvCxnSpPr>
        <xdr:cNvPr id="185" name="直線コネクタ 184"/>
        <xdr:cNvCxnSpPr/>
      </xdr:nvCxnSpPr>
      <xdr:spPr>
        <a:xfrm flipV="1">
          <a:off x="2908300" y="12859657"/>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134438</xdr:rowOff>
    </xdr:from>
    <xdr:ext cx="469744" cy="259045"/>
    <xdr:sp macro="" textlink="">
      <xdr:nvSpPr>
        <xdr:cNvPr id="187" name="テキスト ボックス 186"/>
        <xdr:cNvSpPr txBox="1"/>
      </xdr:nvSpPr>
      <xdr:spPr>
        <a:xfrm>
          <a:off x="3562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52015</xdr:rowOff>
    </xdr:from>
    <xdr:to>
      <xdr:col>15</xdr:col>
      <xdr:colOff>50800</xdr:colOff>
      <xdr:row>76</xdr:row>
      <xdr:rowOff>10215</xdr:rowOff>
    </xdr:to>
    <xdr:cxnSp macro="">
      <xdr:nvCxnSpPr>
        <xdr:cNvPr id="188" name="直線コネクタ 187"/>
        <xdr:cNvCxnSpPr/>
      </xdr:nvCxnSpPr>
      <xdr:spPr>
        <a:xfrm flipV="1">
          <a:off x="2019300" y="12910765"/>
          <a:ext cx="889000" cy="1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70448</xdr:rowOff>
    </xdr:from>
    <xdr:to>
      <xdr:col>15</xdr:col>
      <xdr:colOff>101600</xdr:colOff>
      <xdr:row>76</xdr:row>
      <xdr:rowOff>598</xdr:rowOff>
    </xdr:to>
    <xdr:sp macro="" textlink="">
      <xdr:nvSpPr>
        <xdr:cNvPr id="189" name="フローチャート: 判断 188"/>
        <xdr:cNvSpPr/>
      </xdr:nvSpPr>
      <xdr:spPr>
        <a:xfrm>
          <a:off x="2857500" y="129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163175</xdr:rowOff>
    </xdr:from>
    <xdr:ext cx="469744" cy="259045"/>
    <xdr:sp macro="" textlink="">
      <xdr:nvSpPr>
        <xdr:cNvPr id="190" name="テキスト ボックス 189"/>
        <xdr:cNvSpPr txBox="1"/>
      </xdr:nvSpPr>
      <xdr:spPr>
        <a:xfrm>
          <a:off x="2673428" y="1302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117983</xdr:rowOff>
    </xdr:from>
    <xdr:to>
      <xdr:col>10</xdr:col>
      <xdr:colOff>114300</xdr:colOff>
      <xdr:row>76</xdr:row>
      <xdr:rowOff>10215</xdr:rowOff>
    </xdr:to>
    <xdr:cxnSp macro="">
      <xdr:nvCxnSpPr>
        <xdr:cNvPr id="191" name="直線コネクタ 190"/>
        <xdr:cNvCxnSpPr/>
      </xdr:nvCxnSpPr>
      <xdr:spPr>
        <a:xfrm>
          <a:off x="1130300" y="12976733"/>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32311</xdr:rowOff>
    </xdr:from>
    <xdr:ext cx="469744" cy="259045"/>
    <xdr:sp macro="" textlink="">
      <xdr:nvSpPr>
        <xdr:cNvPr id="193" name="テキスト ボックス 192"/>
        <xdr:cNvSpPr txBox="1"/>
      </xdr:nvSpPr>
      <xdr:spPr>
        <a:xfrm>
          <a:off x="1784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43487</xdr:rowOff>
    </xdr:from>
    <xdr:ext cx="469744" cy="259045"/>
    <xdr:sp macro="" textlink="">
      <xdr:nvSpPr>
        <xdr:cNvPr id="195" name="テキスト ボックス 194"/>
        <xdr:cNvSpPr txBox="1"/>
      </xdr:nvSpPr>
      <xdr:spPr>
        <a:xfrm>
          <a:off x="895428"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3828</xdr:rowOff>
    </xdr:from>
    <xdr:to>
      <xdr:col>24</xdr:col>
      <xdr:colOff>114300</xdr:colOff>
      <xdr:row>75</xdr:row>
      <xdr:rowOff>105428</xdr:rowOff>
    </xdr:to>
    <xdr:sp macro="" textlink="">
      <xdr:nvSpPr>
        <xdr:cNvPr id="201" name="楕円 200"/>
        <xdr:cNvSpPr/>
      </xdr:nvSpPr>
      <xdr:spPr>
        <a:xfrm>
          <a:off x="4584700" y="128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26705</xdr:rowOff>
    </xdr:from>
    <xdr:ext cx="469744" cy="259045"/>
    <xdr:sp macro="" textlink="">
      <xdr:nvSpPr>
        <xdr:cNvPr id="202" name="維持補修費該当値テキスト"/>
        <xdr:cNvSpPr txBox="1"/>
      </xdr:nvSpPr>
      <xdr:spPr>
        <a:xfrm>
          <a:off x="4686300" y="1271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121557</xdr:rowOff>
    </xdr:from>
    <xdr:to>
      <xdr:col>20</xdr:col>
      <xdr:colOff>38100</xdr:colOff>
      <xdr:row>75</xdr:row>
      <xdr:rowOff>51707</xdr:rowOff>
    </xdr:to>
    <xdr:sp macro="" textlink="">
      <xdr:nvSpPr>
        <xdr:cNvPr id="203" name="楕円 202"/>
        <xdr:cNvSpPr/>
      </xdr:nvSpPr>
      <xdr:spPr>
        <a:xfrm>
          <a:off x="3746500" y="128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68234</xdr:rowOff>
    </xdr:from>
    <xdr:ext cx="469744" cy="259045"/>
    <xdr:sp macro="" textlink="">
      <xdr:nvSpPr>
        <xdr:cNvPr id="204" name="テキスト ボックス 203"/>
        <xdr:cNvSpPr txBox="1"/>
      </xdr:nvSpPr>
      <xdr:spPr>
        <a:xfrm>
          <a:off x="3562428" y="1258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1215</xdr:rowOff>
    </xdr:from>
    <xdr:to>
      <xdr:col>15</xdr:col>
      <xdr:colOff>101600</xdr:colOff>
      <xdr:row>75</xdr:row>
      <xdr:rowOff>102815</xdr:rowOff>
    </xdr:to>
    <xdr:sp macro="" textlink="">
      <xdr:nvSpPr>
        <xdr:cNvPr id="205" name="楕円 204"/>
        <xdr:cNvSpPr/>
      </xdr:nvSpPr>
      <xdr:spPr>
        <a:xfrm>
          <a:off x="2857500" y="128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119342</xdr:rowOff>
    </xdr:from>
    <xdr:ext cx="469744" cy="259045"/>
    <xdr:sp macro="" textlink="">
      <xdr:nvSpPr>
        <xdr:cNvPr id="206" name="テキスト ボックス 205"/>
        <xdr:cNvSpPr txBox="1"/>
      </xdr:nvSpPr>
      <xdr:spPr>
        <a:xfrm>
          <a:off x="2673428" y="1263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130864</xdr:rowOff>
    </xdr:from>
    <xdr:to>
      <xdr:col>10</xdr:col>
      <xdr:colOff>165100</xdr:colOff>
      <xdr:row>76</xdr:row>
      <xdr:rowOff>61013</xdr:rowOff>
    </xdr:to>
    <xdr:sp macro="" textlink="">
      <xdr:nvSpPr>
        <xdr:cNvPr id="207" name="楕円 206"/>
        <xdr:cNvSpPr/>
      </xdr:nvSpPr>
      <xdr:spPr>
        <a:xfrm>
          <a:off x="1968500" y="129896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52142</xdr:rowOff>
    </xdr:from>
    <xdr:ext cx="469744" cy="259045"/>
    <xdr:sp macro="" textlink="">
      <xdr:nvSpPr>
        <xdr:cNvPr id="208" name="テキスト ボックス 207"/>
        <xdr:cNvSpPr txBox="1"/>
      </xdr:nvSpPr>
      <xdr:spPr>
        <a:xfrm>
          <a:off x="1784428" y="1308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67183</xdr:rowOff>
    </xdr:from>
    <xdr:to>
      <xdr:col>6</xdr:col>
      <xdr:colOff>38100</xdr:colOff>
      <xdr:row>75</xdr:row>
      <xdr:rowOff>168783</xdr:rowOff>
    </xdr:to>
    <xdr:sp macro="" textlink="">
      <xdr:nvSpPr>
        <xdr:cNvPr id="209" name="楕円 208"/>
        <xdr:cNvSpPr/>
      </xdr:nvSpPr>
      <xdr:spPr>
        <a:xfrm>
          <a:off x="1079500" y="129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13860</xdr:rowOff>
    </xdr:from>
    <xdr:ext cx="469744" cy="259045"/>
    <xdr:sp macro="" textlink="">
      <xdr:nvSpPr>
        <xdr:cNvPr id="210" name="テキスト ボックス 209"/>
        <xdr:cNvSpPr txBox="1"/>
      </xdr:nvSpPr>
      <xdr:spPr>
        <a:xfrm>
          <a:off x="895428" y="1270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34697</xdr:rowOff>
    </xdr:from>
    <xdr:to>
      <xdr:col>24</xdr:col>
      <xdr:colOff>63500</xdr:colOff>
      <xdr:row>96</xdr:row>
      <xdr:rowOff>72797</xdr:rowOff>
    </xdr:to>
    <xdr:cxnSp macro="">
      <xdr:nvCxnSpPr>
        <xdr:cNvPr id="240" name="直線コネクタ 239"/>
        <xdr:cNvCxnSpPr/>
      </xdr:nvCxnSpPr>
      <xdr:spPr>
        <a:xfrm flipV="1">
          <a:off x="3797300" y="16493897"/>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116464</xdr:rowOff>
    </xdr:from>
    <xdr:ext cx="534377" cy="259045"/>
    <xdr:sp macro="" textlink="">
      <xdr:nvSpPr>
        <xdr:cNvPr id="241" name="扶助費平均値テキスト"/>
        <xdr:cNvSpPr txBox="1"/>
      </xdr:nvSpPr>
      <xdr:spPr>
        <a:xfrm>
          <a:off x="4686300" y="1606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72797</xdr:rowOff>
    </xdr:from>
    <xdr:to>
      <xdr:col>19</xdr:col>
      <xdr:colOff>177800</xdr:colOff>
      <xdr:row>97</xdr:row>
      <xdr:rowOff>61137</xdr:rowOff>
    </xdr:to>
    <xdr:cxnSp macro="">
      <xdr:nvCxnSpPr>
        <xdr:cNvPr id="243" name="直線コネクタ 242"/>
        <xdr:cNvCxnSpPr/>
      </xdr:nvCxnSpPr>
      <xdr:spPr>
        <a:xfrm flipV="1">
          <a:off x="2908300" y="16531997"/>
          <a:ext cx="889000" cy="15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60265</xdr:rowOff>
    </xdr:from>
    <xdr:ext cx="534377" cy="259045"/>
    <xdr:sp macro="" textlink="">
      <xdr:nvSpPr>
        <xdr:cNvPr id="245" name="テキスト ボックス 244"/>
        <xdr:cNvSpPr txBox="1"/>
      </xdr:nvSpPr>
      <xdr:spPr>
        <a:xfrm>
          <a:off x="3530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61137</xdr:rowOff>
    </xdr:from>
    <xdr:to>
      <xdr:col>15</xdr:col>
      <xdr:colOff>50800</xdr:colOff>
      <xdr:row>97</xdr:row>
      <xdr:rowOff>86627</xdr:rowOff>
    </xdr:to>
    <xdr:cxnSp macro="">
      <xdr:nvCxnSpPr>
        <xdr:cNvPr id="246" name="直線コネクタ 245"/>
        <xdr:cNvCxnSpPr/>
      </xdr:nvCxnSpPr>
      <xdr:spPr>
        <a:xfrm flipV="1">
          <a:off x="2019300" y="16691787"/>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89</xdr:row>
      <xdr:rowOff>77088</xdr:rowOff>
    </xdr:from>
    <xdr:to>
      <xdr:col>15</xdr:col>
      <xdr:colOff>101600</xdr:colOff>
      <xdr:row>90</xdr:row>
      <xdr:rowOff>7238</xdr:rowOff>
    </xdr:to>
    <xdr:sp macro="" textlink="">
      <xdr:nvSpPr>
        <xdr:cNvPr id="247" name="フローチャート: 判断 246"/>
        <xdr:cNvSpPr/>
      </xdr:nvSpPr>
      <xdr:spPr>
        <a:xfrm>
          <a:off x="2857500" y="153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23765</xdr:rowOff>
    </xdr:from>
    <xdr:ext cx="599010" cy="259045"/>
    <xdr:sp macro="" textlink="">
      <xdr:nvSpPr>
        <xdr:cNvPr id="248" name="テキスト ボックス 247"/>
        <xdr:cNvSpPr txBox="1"/>
      </xdr:nvSpPr>
      <xdr:spPr>
        <a:xfrm>
          <a:off x="2608795" y="151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86627</xdr:rowOff>
    </xdr:from>
    <xdr:to>
      <xdr:col>10</xdr:col>
      <xdr:colOff>114300</xdr:colOff>
      <xdr:row>98</xdr:row>
      <xdr:rowOff>158445</xdr:rowOff>
    </xdr:to>
    <xdr:cxnSp macro="">
      <xdr:nvCxnSpPr>
        <xdr:cNvPr id="249" name="直線コネクタ 248"/>
        <xdr:cNvCxnSpPr/>
      </xdr:nvCxnSpPr>
      <xdr:spPr>
        <a:xfrm flipV="1">
          <a:off x="1130300" y="16717277"/>
          <a:ext cx="889000" cy="24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1" name="テキスト ボックス 250"/>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32910</xdr:rowOff>
    </xdr:from>
    <xdr:ext cx="534377" cy="259045"/>
    <xdr:sp macro="" textlink="">
      <xdr:nvSpPr>
        <xdr:cNvPr id="253" name="テキスト ボックス 252"/>
        <xdr:cNvSpPr txBox="1"/>
      </xdr:nvSpPr>
      <xdr:spPr>
        <a:xfrm>
          <a:off x="863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155347</xdr:rowOff>
    </xdr:from>
    <xdr:to>
      <xdr:col>24</xdr:col>
      <xdr:colOff>114300</xdr:colOff>
      <xdr:row>96</xdr:row>
      <xdr:rowOff>85497</xdr:rowOff>
    </xdr:to>
    <xdr:sp macro="" textlink="">
      <xdr:nvSpPr>
        <xdr:cNvPr id="259" name="楕円 258"/>
        <xdr:cNvSpPr/>
      </xdr:nvSpPr>
      <xdr:spPr>
        <a:xfrm>
          <a:off x="4584700" y="164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133774</xdr:rowOff>
    </xdr:from>
    <xdr:ext cx="534377" cy="259045"/>
    <xdr:sp macro="" textlink="">
      <xdr:nvSpPr>
        <xdr:cNvPr id="260" name="扶助費該当値テキスト"/>
        <xdr:cNvSpPr txBox="1"/>
      </xdr:nvSpPr>
      <xdr:spPr>
        <a:xfrm>
          <a:off x="4686300" y="1642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21997</xdr:rowOff>
    </xdr:from>
    <xdr:to>
      <xdr:col>20</xdr:col>
      <xdr:colOff>38100</xdr:colOff>
      <xdr:row>96</xdr:row>
      <xdr:rowOff>123597</xdr:rowOff>
    </xdr:to>
    <xdr:sp macro="" textlink="">
      <xdr:nvSpPr>
        <xdr:cNvPr id="261" name="楕円 260"/>
        <xdr:cNvSpPr/>
      </xdr:nvSpPr>
      <xdr:spPr>
        <a:xfrm>
          <a:off x="3746500" y="1648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114724</xdr:rowOff>
    </xdr:from>
    <xdr:ext cx="534377" cy="259045"/>
    <xdr:sp macro="" textlink="">
      <xdr:nvSpPr>
        <xdr:cNvPr id="262" name="テキスト ボックス 261"/>
        <xdr:cNvSpPr txBox="1"/>
      </xdr:nvSpPr>
      <xdr:spPr>
        <a:xfrm>
          <a:off x="3530111" y="1657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10337</xdr:rowOff>
    </xdr:from>
    <xdr:to>
      <xdr:col>15</xdr:col>
      <xdr:colOff>101600</xdr:colOff>
      <xdr:row>97</xdr:row>
      <xdr:rowOff>111937</xdr:rowOff>
    </xdr:to>
    <xdr:sp macro="" textlink="">
      <xdr:nvSpPr>
        <xdr:cNvPr id="263" name="楕円 262"/>
        <xdr:cNvSpPr/>
      </xdr:nvSpPr>
      <xdr:spPr>
        <a:xfrm>
          <a:off x="2857500" y="166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103064</xdr:rowOff>
    </xdr:from>
    <xdr:ext cx="534377" cy="259045"/>
    <xdr:sp macro="" textlink="">
      <xdr:nvSpPr>
        <xdr:cNvPr id="264" name="テキスト ボックス 263"/>
        <xdr:cNvSpPr txBox="1"/>
      </xdr:nvSpPr>
      <xdr:spPr>
        <a:xfrm>
          <a:off x="2641111" y="1673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35827</xdr:rowOff>
    </xdr:from>
    <xdr:to>
      <xdr:col>10</xdr:col>
      <xdr:colOff>165100</xdr:colOff>
      <xdr:row>97</xdr:row>
      <xdr:rowOff>137427</xdr:rowOff>
    </xdr:to>
    <xdr:sp macro="" textlink="">
      <xdr:nvSpPr>
        <xdr:cNvPr id="265" name="楕円 264"/>
        <xdr:cNvSpPr/>
      </xdr:nvSpPr>
      <xdr:spPr>
        <a:xfrm>
          <a:off x="1968500" y="166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128554</xdr:rowOff>
    </xdr:from>
    <xdr:ext cx="534377" cy="259045"/>
    <xdr:sp macro="" textlink="">
      <xdr:nvSpPr>
        <xdr:cNvPr id="266" name="テキスト ボックス 265"/>
        <xdr:cNvSpPr txBox="1"/>
      </xdr:nvSpPr>
      <xdr:spPr>
        <a:xfrm>
          <a:off x="1752111" y="167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107645</xdr:rowOff>
    </xdr:from>
    <xdr:to>
      <xdr:col>6</xdr:col>
      <xdr:colOff>38100</xdr:colOff>
      <xdr:row>99</xdr:row>
      <xdr:rowOff>37795</xdr:rowOff>
    </xdr:to>
    <xdr:sp macro="" textlink="">
      <xdr:nvSpPr>
        <xdr:cNvPr id="267" name="楕円 266"/>
        <xdr:cNvSpPr/>
      </xdr:nvSpPr>
      <xdr:spPr>
        <a:xfrm>
          <a:off x="1079500" y="1690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28922</xdr:rowOff>
    </xdr:from>
    <xdr:ext cx="534377" cy="259045"/>
    <xdr:sp macro="" textlink="">
      <xdr:nvSpPr>
        <xdr:cNvPr id="268" name="テキスト ボックス 267"/>
        <xdr:cNvSpPr txBox="1"/>
      </xdr:nvSpPr>
      <xdr:spPr>
        <a:xfrm>
          <a:off x="863111" y="17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28601</xdr:rowOff>
    </xdr:from>
    <xdr:to>
      <xdr:col>55</xdr:col>
      <xdr:colOff>0</xdr:colOff>
      <xdr:row>36</xdr:row>
      <xdr:rowOff>65996</xdr:rowOff>
    </xdr:to>
    <xdr:cxnSp macro="">
      <xdr:nvCxnSpPr>
        <xdr:cNvPr id="297" name="直線コネクタ 296"/>
        <xdr:cNvCxnSpPr/>
      </xdr:nvCxnSpPr>
      <xdr:spPr>
        <a:xfrm flipV="1">
          <a:off x="9639300" y="6200801"/>
          <a:ext cx="838200" cy="3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18642</xdr:rowOff>
    </xdr:from>
    <xdr:ext cx="534377" cy="259045"/>
    <xdr:sp macro="" textlink="">
      <xdr:nvSpPr>
        <xdr:cNvPr id="298" name="補助費等平均値テキスト"/>
        <xdr:cNvSpPr txBox="1"/>
      </xdr:nvSpPr>
      <xdr:spPr>
        <a:xfrm>
          <a:off x="10528300" y="584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17590</xdr:rowOff>
    </xdr:from>
    <xdr:to>
      <xdr:col>50</xdr:col>
      <xdr:colOff>114300</xdr:colOff>
      <xdr:row>36</xdr:row>
      <xdr:rowOff>65996</xdr:rowOff>
    </xdr:to>
    <xdr:cxnSp macro="">
      <xdr:nvCxnSpPr>
        <xdr:cNvPr id="300" name="直線コネクタ 299"/>
        <xdr:cNvCxnSpPr/>
      </xdr:nvCxnSpPr>
      <xdr:spPr>
        <a:xfrm>
          <a:off x="8750300" y="6018340"/>
          <a:ext cx="889000" cy="2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112539</xdr:rowOff>
    </xdr:from>
    <xdr:ext cx="534377" cy="259045"/>
    <xdr:sp macro="" textlink="">
      <xdr:nvSpPr>
        <xdr:cNvPr id="302" name="テキスト ボックス 301"/>
        <xdr:cNvSpPr txBox="1"/>
      </xdr:nvSpPr>
      <xdr:spPr>
        <a:xfrm>
          <a:off x="9372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17590</xdr:rowOff>
    </xdr:from>
    <xdr:to>
      <xdr:col>45</xdr:col>
      <xdr:colOff>177800</xdr:colOff>
      <xdr:row>35</xdr:row>
      <xdr:rowOff>144710</xdr:rowOff>
    </xdr:to>
    <xdr:cxnSp macro="">
      <xdr:nvCxnSpPr>
        <xdr:cNvPr id="303" name="直線コネクタ 302"/>
        <xdr:cNvCxnSpPr/>
      </xdr:nvCxnSpPr>
      <xdr:spPr>
        <a:xfrm flipV="1">
          <a:off x="7861300" y="6018340"/>
          <a:ext cx="889000" cy="12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65887</xdr:rowOff>
    </xdr:from>
    <xdr:to>
      <xdr:col>46</xdr:col>
      <xdr:colOff>38100</xdr:colOff>
      <xdr:row>34</xdr:row>
      <xdr:rowOff>167487</xdr:rowOff>
    </xdr:to>
    <xdr:sp macro="" textlink="">
      <xdr:nvSpPr>
        <xdr:cNvPr id="304" name="フローチャート: 判断 303"/>
        <xdr:cNvSpPr/>
      </xdr:nvSpPr>
      <xdr:spPr>
        <a:xfrm>
          <a:off x="8699500" y="589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12564</xdr:rowOff>
    </xdr:from>
    <xdr:ext cx="534377" cy="259045"/>
    <xdr:sp macro="" textlink="">
      <xdr:nvSpPr>
        <xdr:cNvPr id="305" name="テキスト ボックス 304"/>
        <xdr:cNvSpPr txBox="1"/>
      </xdr:nvSpPr>
      <xdr:spPr>
        <a:xfrm>
          <a:off x="8483111" y="567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144710</xdr:rowOff>
    </xdr:from>
    <xdr:to>
      <xdr:col>41</xdr:col>
      <xdr:colOff>50800</xdr:colOff>
      <xdr:row>36</xdr:row>
      <xdr:rowOff>86684</xdr:rowOff>
    </xdr:to>
    <xdr:cxnSp macro="">
      <xdr:nvCxnSpPr>
        <xdr:cNvPr id="306" name="直線コネクタ 305"/>
        <xdr:cNvCxnSpPr/>
      </xdr:nvCxnSpPr>
      <xdr:spPr>
        <a:xfrm flipV="1">
          <a:off x="6972300" y="6145460"/>
          <a:ext cx="889000" cy="1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14812</xdr:rowOff>
    </xdr:from>
    <xdr:ext cx="534377" cy="259045"/>
    <xdr:sp macro="" textlink="">
      <xdr:nvSpPr>
        <xdr:cNvPr id="308" name="テキスト ボックス 307"/>
        <xdr:cNvSpPr txBox="1"/>
      </xdr:nvSpPr>
      <xdr:spPr>
        <a:xfrm>
          <a:off x="7594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12793</xdr:rowOff>
    </xdr:from>
    <xdr:ext cx="534377" cy="259045"/>
    <xdr:sp macro="" textlink="">
      <xdr:nvSpPr>
        <xdr:cNvPr id="310" name="テキスト ボックス 309"/>
        <xdr:cNvSpPr txBox="1"/>
      </xdr:nvSpPr>
      <xdr:spPr>
        <a:xfrm>
          <a:off x="6705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149251</xdr:rowOff>
    </xdr:from>
    <xdr:to>
      <xdr:col>55</xdr:col>
      <xdr:colOff>50800</xdr:colOff>
      <xdr:row>36</xdr:row>
      <xdr:rowOff>79401</xdr:rowOff>
    </xdr:to>
    <xdr:sp macro="" textlink="">
      <xdr:nvSpPr>
        <xdr:cNvPr id="316" name="楕円 315"/>
        <xdr:cNvSpPr/>
      </xdr:nvSpPr>
      <xdr:spPr>
        <a:xfrm>
          <a:off x="10426700" y="61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127678</xdr:rowOff>
    </xdr:from>
    <xdr:ext cx="534377" cy="259045"/>
    <xdr:sp macro="" textlink="">
      <xdr:nvSpPr>
        <xdr:cNvPr id="317" name="補助費等該当値テキスト"/>
        <xdr:cNvSpPr txBox="1"/>
      </xdr:nvSpPr>
      <xdr:spPr>
        <a:xfrm>
          <a:off x="10528300" y="61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15196</xdr:rowOff>
    </xdr:from>
    <xdr:to>
      <xdr:col>50</xdr:col>
      <xdr:colOff>165100</xdr:colOff>
      <xdr:row>36</xdr:row>
      <xdr:rowOff>116796</xdr:rowOff>
    </xdr:to>
    <xdr:sp macro="" textlink="">
      <xdr:nvSpPr>
        <xdr:cNvPr id="318" name="楕円 317"/>
        <xdr:cNvSpPr/>
      </xdr:nvSpPr>
      <xdr:spPr>
        <a:xfrm>
          <a:off x="9588500" y="61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107923</xdr:rowOff>
    </xdr:from>
    <xdr:ext cx="534377" cy="259045"/>
    <xdr:sp macro="" textlink="">
      <xdr:nvSpPr>
        <xdr:cNvPr id="319" name="テキスト ボックス 318"/>
        <xdr:cNvSpPr txBox="1"/>
      </xdr:nvSpPr>
      <xdr:spPr>
        <a:xfrm>
          <a:off x="9372111" y="628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138240</xdr:rowOff>
    </xdr:from>
    <xdr:to>
      <xdr:col>46</xdr:col>
      <xdr:colOff>38100</xdr:colOff>
      <xdr:row>35</xdr:row>
      <xdr:rowOff>68390</xdr:rowOff>
    </xdr:to>
    <xdr:sp macro="" textlink="">
      <xdr:nvSpPr>
        <xdr:cNvPr id="320" name="楕円 319"/>
        <xdr:cNvSpPr/>
      </xdr:nvSpPr>
      <xdr:spPr>
        <a:xfrm>
          <a:off x="8699500" y="596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59517</xdr:rowOff>
    </xdr:from>
    <xdr:ext cx="534377" cy="259045"/>
    <xdr:sp macro="" textlink="">
      <xdr:nvSpPr>
        <xdr:cNvPr id="321" name="テキスト ボックス 320"/>
        <xdr:cNvSpPr txBox="1"/>
      </xdr:nvSpPr>
      <xdr:spPr>
        <a:xfrm>
          <a:off x="8483111" y="606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93910</xdr:rowOff>
    </xdr:from>
    <xdr:to>
      <xdr:col>41</xdr:col>
      <xdr:colOff>101600</xdr:colOff>
      <xdr:row>36</xdr:row>
      <xdr:rowOff>24060</xdr:rowOff>
    </xdr:to>
    <xdr:sp macro="" textlink="">
      <xdr:nvSpPr>
        <xdr:cNvPr id="322" name="楕円 321"/>
        <xdr:cNvSpPr/>
      </xdr:nvSpPr>
      <xdr:spPr>
        <a:xfrm>
          <a:off x="7810500" y="60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15187</xdr:rowOff>
    </xdr:from>
    <xdr:ext cx="534377" cy="259045"/>
    <xdr:sp macro="" textlink="">
      <xdr:nvSpPr>
        <xdr:cNvPr id="323" name="テキスト ボックス 322"/>
        <xdr:cNvSpPr txBox="1"/>
      </xdr:nvSpPr>
      <xdr:spPr>
        <a:xfrm>
          <a:off x="7594111" y="61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35884</xdr:rowOff>
    </xdr:from>
    <xdr:to>
      <xdr:col>36</xdr:col>
      <xdr:colOff>165100</xdr:colOff>
      <xdr:row>36</xdr:row>
      <xdr:rowOff>137484</xdr:rowOff>
    </xdr:to>
    <xdr:sp macro="" textlink="">
      <xdr:nvSpPr>
        <xdr:cNvPr id="324" name="楕円 323"/>
        <xdr:cNvSpPr/>
      </xdr:nvSpPr>
      <xdr:spPr>
        <a:xfrm>
          <a:off x="6921500" y="620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128611</xdr:rowOff>
    </xdr:from>
    <xdr:ext cx="534377" cy="259045"/>
    <xdr:sp macro="" textlink="">
      <xdr:nvSpPr>
        <xdr:cNvPr id="325" name="テキスト ボックス 324"/>
        <xdr:cNvSpPr txBox="1"/>
      </xdr:nvSpPr>
      <xdr:spPr>
        <a:xfrm>
          <a:off x="6705111" y="630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36289</xdr:rowOff>
    </xdr:from>
    <xdr:to>
      <xdr:col>55</xdr:col>
      <xdr:colOff>0</xdr:colOff>
      <xdr:row>58</xdr:row>
      <xdr:rowOff>103973</xdr:rowOff>
    </xdr:to>
    <xdr:cxnSp macro="">
      <xdr:nvCxnSpPr>
        <xdr:cNvPr id="354" name="直線コネクタ 353"/>
        <xdr:cNvCxnSpPr/>
      </xdr:nvCxnSpPr>
      <xdr:spPr>
        <a:xfrm>
          <a:off x="9639300" y="9980389"/>
          <a:ext cx="838200" cy="6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160134</xdr:rowOff>
    </xdr:from>
    <xdr:ext cx="534377" cy="259045"/>
    <xdr:sp macro="" textlink="">
      <xdr:nvSpPr>
        <xdr:cNvPr id="355" name="普通建設事業費平均値テキスト"/>
        <xdr:cNvSpPr txBox="1"/>
      </xdr:nvSpPr>
      <xdr:spPr>
        <a:xfrm>
          <a:off x="10528300" y="976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124662</xdr:rowOff>
    </xdr:from>
    <xdr:to>
      <xdr:col>50</xdr:col>
      <xdr:colOff>114300</xdr:colOff>
      <xdr:row>58</xdr:row>
      <xdr:rowOff>36289</xdr:rowOff>
    </xdr:to>
    <xdr:cxnSp macro="">
      <xdr:nvCxnSpPr>
        <xdr:cNvPr id="357" name="直線コネクタ 356"/>
        <xdr:cNvCxnSpPr/>
      </xdr:nvCxnSpPr>
      <xdr:spPr>
        <a:xfrm>
          <a:off x="8750300" y="9897312"/>
          <a:ext cx="889000" cy="8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124662</xdr:rowOff>
    </xdr:from>
    <xdr:to>
      <xdr:col>45</xdr:col>
      <xdr:colOff>177800</xdr:colOff>
      <xdr:row>58</xdr:row>
      <xdr:rowOff>32235</xdr:rowOff>
    </xdr:to>
    <xdr:cxnSp macro="">
      <xdr:nvCxnSpPr>
        <xdr:cNvPr id="360" name="直線コネクタ 359"/>
        <xdr:cNvCxnSpPr/>
      </xdr:nvCxnSpPr>
      <xdr:spPr>
        <a:xfrm flipV="1">
          <a:off x="7861300" y="9897312"/>
          <a:ext cx="889000" cy="7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115376</xdr:rowOff>
    </xdr:from>
    <xdr:to>
      <xdr:col>46</xdr:col>
      <xdr:colOff>38100</xdr:colOff>
      <xdr:row>58</xdr:row>
      <xdr:rowOff>45526</xdr:rowOff>
    </xdr:to>
    <xdr:sp macro="" textlink="">
      <xdr:nvSpPr>
        <xdr:cNvPr id="361" name="フローチャート: 判断 360"/>
        <xdr:cNvSpPr/>
      </xdr:nvSpPr>
      <xdr:spPr>
        <a:xfrm>
          <a:off x="8699500" y="98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36653</xdr:rowOff>
    </xdr:from>
    <xdr:ext cx="534377" cy="259045"/>
    <xdr:sp macro="" textlink="">
      <xdr:nvSpPr>
        <xdr:cNvPr id="362" name="テキスト ボックス 361"/>
        <xdr:cNvSpPr txBox="1"/>
      </xdr:nvSpPr>
      <xdr:spPr>
        <a:xfrm>
          <a:off x="8483111" y="99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32235</xdr:rowOff>
    </xdr:from>
    <xdr:to>
      <xdr:col>41</xdr:col>
      <xdr:colOff>50800</xdr:colOff>
      <xdr:row>58</xdr:row>
      <xdr:rowOff>75422</xdr:rowOff>
    </xdr:to>
    <xdr:cxnSp macro="">
      <xdr:nvCxnSpPr>
        <xdr:cNvPr id="363" name="直線コネクタ 362"/>
        <xdr:cNvCxnSpPr/>
      </xdr:nvCxnSpPr>
      <xdr:spPr>
        <a:xfrm flipV="1">
          <a:off x="6972300" y="9976335"/>
          <a:ext cx="889000" cy="4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78992</xdr:rowOff>
    </xdr:from>
    <xdr:ext cx="534377" cy="259045"/>
    <xdr:sp macro="" textlink="">
      <xdr:nvSpPr>
        <xdr:cNvPr id="365" name="テキスト ボックス 364"/>
        <xdr:cNvSpPr txBox="1"/>
      </xdr:nvSpPr>
      <xdr:spPr>
        <a:xfrm>
          <a:off x="7594111" y="96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89526</xdr:rowOff>
    </xdr:from>
    <xdr:ext cx="534377" cy="259045"/>
    <xdr:sp macro="" textlink="">
      <xdr:nvSpPr>
        <xdr:cNvPr id="367" name="テキスト ボックス 366"/>
        <xdr:cNvSpPr txBox="1"/>
      </xdr:nvSpPr>
      <xdr:spPr>
        <a:xfrm>
          <a:off x="6705111" y="96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53173</xdr:rowOff>
    </xdr:from>
    <xdr:to>
      <xdr:col>55</xdr:col>
      <xdr:colOff>50800</xdr:colOff>
      <xdr:row>58</xdr:row>
      <xdr:rowOff>154773</xdr:rowOff>
    </xdr:to>
    <xdr:sp macro="" textlink="">
      <xdr:nvSpPr>
        <xdr:cNvPr id="373" name="楕円 372"/>
        <xdr:cNvSpPr/>
      </xdr:nvSpPr>
      <xdr:spPr>
        <a:xfrm>
          <a:off x="10426700" y="999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139550</xdr:rowOff>
    </xdr:from>
    <xdr:ext cx="534377" cy="259045"/>
    <xdr:sp macro="" textlink="">
      <xdr:nvSpPr>
        <xdr:cNvPr id="374" name="普通建設事業費該当値テキスト"/>
        <xdr:cNvSpPr txBox="1"/>
      </xdr:nvSpPr>
      <xdr:spPr>
        <a:xfrm>
          <a:off x="10528300" y="99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156939</xdr:rowOff>
    </xdr:from>
    <xdr:to>
      <xdr:col>50</xdr:col>
      <xdr:colOff>165100</xdr:colOff>
      <xdr:row>58</xdr:row>
      <xdr:rowOff>87089</xdr:rowOff>
    </xdr:to>
    <xdr:sp macro="" textlink="">
      <xdr:nvSpPr>
        <xdr:cNvPr id="375" name="楕円 374"/>
        <xdr:cNvSpPr/>
      </xdr:nvSpPr>
      <xdr:spPr>
        <a:xfrm>
          <a:off x="9588500" y="99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78216</xdr:rowOff>
    </xdr:from>
    <xdr:ext cx="534377" cy="259045"/>
    <xdr:sp macro="" textlink="">
      <xdr:nvSpPr>
        <xdr:cNvPr id="376" name="テキスト ボックス 375"/>
        <xdr:cNvSpPr txBox="1"/>
      </xdr:nvSpPr>
      <xdr:spPr>
        <a:xfrm>
          <a:off x="9372111" y="1002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73862</xdr:rowOff>
    </xdr:from>
    <xdr:to>
      <xdr:col>46</xdr:col>
      <xdr:colOff>38100</xdr:colOff>
      <xdr:row>58</xdr:row>
      <xdr:rowOff>4012</xdr:rowOff>
    </xdr:to>
    <xdr:sp macro="" textlink="">
      <xdr:nvSpPr>
        <xdr:cNvPr id="377" name="楕円 376"/>
        <xdr:cNvSpPr/>
      </xdr:nvSpPr>
      <xdr:spPr>
        <a:xfrm>
          <a:off x="8699500" y="98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20539</xdr:rowOff>
    </xdr:from>
    <xdr:ext cx="534377" cy="259045"/>
    <xdr:sp macro="" textlink="">
      <xdr:nvSpPr>
        <xdr:cNvPr id="378" name="テキスト ボックス 377"/>
        <xdr:cNvSpPr txBox="1"/>
      </xdr:nvSpPr>
      <xdr:spPr>
        <a:xfrm>
          <a:off x="8483111" y="962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152885</xdr:rowOff>
    </xdr:from>
    <xdr:to>
      <xdr:col>41</xdr:col>
      <xdr:colOff>101600</xdr:colOff>
      <xdr:row>58</xdr:row>
      <xdr:rowOff>83035</xdr:rowOff>
    </xdr:to>
    <xdr:sp macro="" textlink="">
      <xdr:nvSpPr>
        <xdr:cNvPr id="379" name="楕円 378"/>
        <xdr:cNvSpPr/>
      </xdr:nvSpPr>
      <xdr:spPr>
        <a:xfrm>
          <a:off x="7810500" y="992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74162</xdr:rowOff>
    </xdr:from>
    <xdr:ext cx="534377" cy="259045"/>
    <xdr:sp macro="" textlink="">
      <xdr:nvSpPr>
        <xdr:cNvPr id="380" name="テキスト ボックス 379"/>
        <xdr:cNvSpPr txBox="1"/>
      </xdr:nvSpPr>
      <xdr:spPr>
        <a:xfrm>
          <a:off x="7594111" y="1001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24622</xdr:rowOff>
    </xdr:from>
    <xdr:to>
      <xdr:col>36</xdr:col>
      <xdr:colOff>165100</xdr:colOff>
      <xdr:row>58</xdr:row>
      <xdr:rowOff>126222</xdr:rowOff>
    </xdr:to>
    <xdr:sp macro="" textlink="">
      <xdr:nvSpPr>
        <xdr:cNvPr id="381" name="楕円 380"/>
        <xdr:cNvSpPr/>
      </xdr:nvSpPr>
      <xdr:spPr>
        <a:xfrm>
          <a:off x="6921500" y="996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117349</xdr:rowOff>
    </xdr:from>
    <xdr:ext cx="534377" cy="259045"/>
    <xdr:sp macro="" textlink="">
      <xdr:nvSpPr>
        <xdr:cNvPr id="382" name="テキスト ボックス 381"/>
        <xdr:cNvSpPr txBox="1"/>
      </xdr:nvSpPr>
      <xdr:spPr>
        <a:xfrm>
          <a:off x="6705111" y="1006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69318</xdr:rowOff>
    </xdr:from>
    <xdr:to>
      <xdr:col>55</xdr:col>
      <xdr:colOff>0</xdr:colOff>
      <xdr:row>78</xdr:row>
      <xdr:rowOff>93769</xdr:rowOff>
    </xdr:to>
    <xdr:cxnSp macro="">
      <xdr:nvCxnSpPr>
        <xdr:cNvPr id="409" name="直線コネクタ 408"/>
        <xdr:cNvCxnSpPr/>
      </xdr:nvCxnSpPr>
      <xdr:spPr>
        <a:xfrm>
          <a:off x="9639300" y="13442418"/>
          <a:ext cx="8382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64997</xdr:rowOff>
    </xdr:from>
    <xdr:ext cx="534377" cy="259045"/>
    <xdr:sp macro="" textlink="">
      <xdr:nvSpPr>
        <xdr:cNvPr id="410" name="普通建設事業費 （ うち新規整備　）平均値テキスト"/>
        <xdr:cNvSpPr txBox="1"/>
      </xdr:nvSpPr>
      <xdr:spPr>
        <a:xfrm>
          <a:off x="10528300" y="132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53102</xdr:rowOff>
    </xdr:from>
    <xdr:to>
      <xdr:col>50</xdr:col>
      <xdr:colOff>114300</xdr:colOff>
      <xdr:row>78</xdr:row>
      <xdr:rowOff>69318</xdr:rowOff>
    </xdr:to>
    <xdr:cxnSp macro="">
      <xdr:nvCxnSpPr>
        <xdr:cNvPr id="412" name="直線コネクタ 411"/>
        <xdr:cNvCxnSpPr/>
      </xdr:nvCxnSpPr>
      <xdr:spPr>
        <a:xfrm>
          <a:off x="8750300" y="13426202"/>
          <a:ext cx="889000" cy="1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53102</xdr:rowOff>
    </xdr:from>
    <xdr:to>
      <xdr:col>45</xdr:col>
      <xdr:colOff>177800</xdr:colOff>
      <xdr:row>78</xdr:row>
      <xdr:rowOff>66914</xdr:rowOff>
    </xdr:to>
    <xdr:cxnSp macro="">
      <xdr:nvCxnSpPr>
        <xdr:cNvPr id="415" name="直線コネクタ 414"/>
        <xdr:cNvCxnSpPr/>
      </xdr:nvCxnSpPr>
      <xdr:spPr>
        <a:xfrm flipV="1">
          <a:off x="7861300" y="13426202"/>
          <a:ext cx="889000" cy="1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157663</xdr:rowOff>
    </xdr:from>
    <xdr:to>
      <xdr:col>46</xdr:col>
      <xdr:colOff>38100</xdr:colOff>
      <xdr:row>78</xdr:row>
      <xdr:rowOff>87813</xdr:rowOff>
    </xdr:to>
    <xdr:sp macro="" textlink="">
      <xdr:nvSpPr>
        <xdr:cNvPr id="416" name="フローチャート: 判断 415"/>
        <xdr:cNvSpPr/>
      </xdr:nvSpPr>
      <xdr:spPr>
        <a:xfrm>
          <a:off x="8699500" y="1335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104340</xdr:rowOff>
    </xdr:from>
    <xdr:ext cx="534377" cy="259045"/>
    <xdr:sp macro="" textlink="">
      <xdr:nvSpPr>
        <xdr:cNvPr id="417" name="テキスト ボックス 416"/>
        <xdr:cNvSpPr txBox="1"/>
      </xdr:nvSpPr>
      <xdr:spPr>
        <a:xfrm>
          <a:off x="8483111" y="1313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109827</xdr:rowOff>
    </xdr:from>
    <xdr:ext cx="534377" cy="259045"/>
    <xdr:sp macro="" textlink="">
      <xdr:nvSpPr>
        <xdr:cNvPr id="419" name="テキスト ボックス 418"/>
        <xdr:cNvSpPr txBox="1"/>
      </xdr:nvSpPr>
      <xdr:spPr>
        <a:xfrm>
          <a:off x="7594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42969</xdr:rowOff>
    </xdr:from>
    <xdr:to>
      <xdr:col>55</xdr:col>
      <xdr:colOff>50800</xdr:colOff>
      <xdr:row>78</xdr:row>
      <xdr:rowOff>144569</xdr:rowOff>
    </xdr:to>
    <xdr:sp macro="" textlink="">
      <xdr:nvSpPr>
        <xdr:cNvPr id="425" name="楕円 424"/>
        <xdr:cNvSpPr/>
      </xdr:nvSpPr>
      <xdr:spPr>
        <a:xfrm>
          <a:off x="10426700" y="1341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20546</xdr:rowOff>
    </xdr:from>
    <xdr:ext cx="534377" cy="259045"/>
    <xdr:sp macro="" textlink="">
      <xdr:nvSpPr>
        <xdr:cNvPr id="426" name="普通建設事業費 （ うち新規整備　）該当値テキスト"/>
        <xdr:cNvSpPr txBox="1"/>
      </xdr:nvSpPr>
      <xdr:spPr>
        <a:xfrm>
          <a:off x="10528300" y="1339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18518</xdr:rowOff>
    </xdr:from>
    <xdr:to>
      <xdr:col>50</xdr:col>
      <xdr:colOff>165100</xdr:colOff>
      <xdr:row>78</xdr:row>
      <xdr:rowOff>120118</xdr:rowOff>
    </xdr:to>
    <xdr:sp macro="" textlink="">
      <xdr:nvSpPr>
        <xdr:cNvPr id="427" name="楕円 426"/>
        <xdr:cNvSpPr/>
      </xdr:nvSpPr>
      <xdr:spPr>
        <a:xfrm>
          <a:off x="9588500" y="133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111245</xdr:rowOff>
    </xdr:from>
    <xdr:ext cx="534377" cy="259045"/>
    <xdr:sp macro="" textlink="">
      <xdr:nvSpPr>
        <xdr:cNvPr id="428" name="テキスト ボックス 427"/>
        <xdr:cNvSpPr txBox="1"/>
      </xdr:nvSpPr>
      <xdr:spPr>
        <a:xfrm>
          <a:off x="9372111" y="134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2302</xdr:rowOff>
    </xdr:from>
    <xdr:to>
      <xdr:col>46</xdr:col>
      <xdr:colOff>38100</xdr:colOff>
      <xdr:row>78</xdr:row>
      <xdr:rowOff>103902</xdr:rowOff>
    </xdr:to>
    <xdr:sp macro="" textlink="">
      <xdr:nvSpPr>
        <xdr:cNvPr id="429" name="楕円 428"/>
        <xdr:cNvSpPr/>
      </xdr:nvSpPr>
      <xdr:spPr>
        <a:xfrm>
          <a:off x="8699500" y="1337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95029</xdr:rowOff>
    </xdr:from>
    <xdr:ext cx="534377" cy="259045"/>
    <xdr:sp macro="" textlink="">
      <xdr:nvSpPr>
        <xdr:cNvPr id="430" name="テキスト ボックス 429"/>
        <xdr:cNvSpPr txBox="1"/>
      </xdr:nvSpPr>
      <xdr:spPr>
        <a:xfrm>
          <a:off x="8483111" y="1346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16114</xdr:rowOff>
    </xdr:from>
    <xdr:to>
      <xdr:col>41</xdr:col>
      <xdr:colOff>101600</xdr:colOff>
      <xdr:row>78</xdr:row>
      <xdr:rowOff>117714</xdr:rowOff>
    </xdr:to>
    <xdr:sp macro="" textlink="">
      <xdr:nvSpPr>
        <xdr:cNvPr id="431" name="楕円 430"/>
        <xdr:cNvSpPr/>
      </xdr:nvSpPr>
      <xdr:spPr>
        <a:xfrm>
          <a:off x="7810500" y="1338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108841</xdr:rowOff>
    </xdr:from>
    <xdr:ext cx="534377" cy="259045"/>
    <xdr:sp macro="" textlink="">
      <xdr:nvSpPr>
        <xdr:cNvPr id="432" name="テキスト ボックス 431"/>
        <xdr:cNvSpPr txBox="1"/>
      </xdr:nvSpPr>
      <xdr:spPr>
        <a:xfrm>
          <a:off x="7594111" y="13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10933</xdr:rowOff>
    </xdr:from>
    <xdr:to>
      <xdr:col>55</xdr:col>
      <xdr:colOff>0</xdr:colOff>
      <xdr:row>98</xdr:row>
      <xdr:rowOff>56800</xdr:rowOff>
    </xdr:to>
    <xdr:cxnSp macro="">
      <xdr:nvCxnSpPr>
        <xdr:cNvPr id="463" name="直線コネクタ 462"/>
        <xdr:cNvCxnSpPr/>
      </xdr:nvCxnSpPr>
      <xdr:spPr>
        <a:xfrm>
          <a:off x="9639300" y="16641583"/>
          <a:ext cx="838200" cy="2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4" name="普通建設事業費 （ うち更新整備　）平均値テキスト"/>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83007</xdr:rowOff>
    </xdr:from>
    <xdr:to>
      <xdr:col>50</xdr:col>
      <xdr:colOff>114300</xdr:colOff>
      <xdr:row>97</xdr:row>
      <xdr:rowOff>10933</xdr:rowOff>
    </xdr:to>
    <xdr:cxnSp macro="">
      <xdr:nvCxnSpPr>
        <xdr:cNvPr id="466" name="直線コネクタ 465"/>
        <xdr:cNvCxnSpPr/>
      </xdr:nvCxnSpPr>
      <xdr:spPr>
        <a:xfrm>
          <a:off x="8750300" y="16370757"/>
          <a:ext cx="889000" cy="27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56942</xdr:rowOff>
    </xdr:from>
    <xdr:ext cx="534377" cy="259045"/>
    <xdr:sp macro="" textlink="">
      <xdr:nvSpPr>
        <xdr:cNvPr id="468" name="テキスト ボックス 467"/>
        <xdr:cNvSpPr txBox="1"/>
      </xdr:nvSpPr>
      <xdr:spPr>
        <a:xfrm>
          <a:off x="9372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83007</xdr:rowOff>
    </xdr:from>
    <xdr:to>
      <xdr:col>45</xdr:col>
      <xdr:colOff>177800</xdr:colOff>
      <xdr:row>96</xdr:row>
      <xdr:rowOff>150558</xdr:rowOff>
    </xdr:to>
    <xdr:cxnSp macro="">
      <xdr:nvCxnSpPr>
        <xdr:cNvPr id="469" name="直線コネクタ 468"/>
        <xdr:cNvCxnSpPr/>
      </xdr:nvCxnSpPr>
      <xdr:spPr>
        <a:xfrm flipV="1">
          <a:off x="7861300" y="16370757"/>
          <a:ext cx="889000" cy="23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70" name="フローチャート: 判断 469"/>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117113</xdr:rowOff>
    </xdr:from>
    <xdr:ext cx="534377" cy="259045"/>
    <xdr:sp macro="" textlink="">
      <xdr:nvSpPr>
        <xdr:cNvPr id="471" name="テキスト ボックス 470"/>
        <xdr:cNvSpPr txBox="1"/>
      </xdr:nvSpPr>
      <xdr:spPr>
        <a:xfrm>
          <a:off x="8483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3" name="テキスト ボックス 472"/>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6000</xdr:rowOff>
    </xdr:from>
    <xdr:to>
      <xdr:col>55</xdr:col>
      <xdr:colOff>50800</xdr:colOff>
      <xdr:row>98</xdr:row>
      <xdr:rowOff>107600</xdr:rowOff>
    </xdr:to>
    <xdr:sp macro="" textlink="">
      <xdr:nvSpPr>
        <xdr:cNvPr id="479" name="楕円 478"/>
        <xdr:cNvSpPr/>
      </xdr:nvSpPr>
      <xdr:spPr>
        <a:xfrm>
          <a:off x="10426700" y="168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155877</xdr:rowOff>
    </xdr:from>
    <xdr:ext cx="534377" cy="259045"/>
    <xdr:sp macro="" textlink="">
      <xdr:nvSpPr>
        <xdr:cNvPr id="480" name="普通建設事業費 （ うち更新整備　）該当値テキスト"/>
        <xdr:cNvSpPr txBox="1"/>
      </xdr:nvSpPr>
      <xdr:spPr>
        <a:xfrm>
          <a:off x="10528300" y="1678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131583</xdr:rowOff>
    </xdr:from>
    <xdr:to>
      <xdr:col>50</xdr:col>
      <xdr:colOff>165100</xdr:colOff>
      <xdr:row>97</xdr:row>
      <xdr:rowOff>61733</xdr:rowOff>
    </xdr:to>
    <xdr:sp macro="" textlink="">
      <xdr:nvSpPr>
        <xdr:cNvPr id="481" name="楕円 480"/>
        <xdr:cNvSpPr/>
      </xdr:nvSpPr>
      <xdr:spPr>
        <a:xfrm>
          <a:off x="9588500" y="1659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78260</xdr:rowOff>
    </xdr:from>
    <xdr:ext cx="534377" cy="259045"/>
    <xdr:sp macro="" textlink="">
      <xdr:nvSpPr>
        <xdr:cNvPr id="482" name="テキスト ボックス 481"/>
        <xdr:cNvSpPr txBox="1"/>
      </xdr:nvSpPr>
      <xdr:spPr>
        <a:xfrm>
          <a:off x="9372111" y="163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32207</xdr:rowOff>
    </xdr:from>
    <xdr:to>
      <xdr:col>46</xdr:col>
      <xdr:colOff>38100</xdr:colOff>
      <xdr:row>95</xdr:row>
      <xdr:rowOff>133807</xdr:rowOff>
    </xdr:to>
    <xdr:sp macro="" textlink="">
      <xdr:nvSpPr>
        <xdr:cNvPr id="483" name="楕円 482"/>
        <xdr:cNvSpPr/>
      </xdr:nvSpPr>
      <xdr:spPr>
        <a:xfrm>
          <a:off x="8699500" y="163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150334</xdr:rowOff>
    </xdr:from>
    <xdr:ext cx="534377" cy="259045"/>
    <xdr:sp macro="" textlink="">
      <xdr:nvSpPr>
        <xdr:cNvPr id="484" name="テキスト ボックス 483"/>
        <xdr:cNvSpPr txBox="1"/>
      </xdr:nvSpPr>
      <xdr:spPr>
        <a:xfrm>
          <a:off x="8483111" y="1609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99758</xdr:rowOff>
    </xdr:from>
    <xdr:to>
      <xdr:col>41</xdr:col>
      <xdr:colOff>101600</xdr:colOff>
      <xdr:row>97</xdr:row>
      <xdr:rowOff>29908</xdr:rowOff>
    </xdr:to>
    <xdr:sp macro="" textlink="">
      <xdr:nvSpPr>
        <xdr:cNvPr id="485" name="楕円 484"/>
        <xdr:cNvSpPr/>
      </xdr:nvSpPr>
      <xdr:spPr>
        <a:xfrm>
          <a:off x="7810500" y="165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46435</xdr:rowOff>
    </xdr:from>
    <xdr:ext cx="534377" cy="259045"/>
    <xdr:sp macro="" textlink="">
      <xdr:nvSpPr>
        <xdr:cNvPr id="486" name="テキスト ボックス 485"/>
        <xdr:cNvSpPr txBox="1"/>
      </xdr:nvSpPr>
      <xdr:spPr>
        <a:xfrm>
          <a:off x="7594111" y="163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150279</xdr:rowOff>
    </xdr:from>
    <xdr:to>
      <xdr:col>76</xdr:col>
      <xdr:colOff>165100</xdr:colOff>
      <xdr:row>39</xdr:row>
      <xdr:rowOff>80429</xdr:rowOff>
    </xdr:to>
    <xdr:sp macro="" textlink="">
      <xdr:nvSpPr>
        <xdr:cNvPr id="522" name="フローチャート: 判断 521"/>
        <xdr:cNvSpPr/>
      </xdr:nvSpPr>
      <xdr:spPr>
        <a:xfrm>
          <a:off x="14541500" y="6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96956</xdr:rowOff>
    </xdr:from>
    <xdr:ext cx="378565" cy="259045"/>
    <xdr:sp macro="" textlink="">
      <xdr:nvSpPr>
        <xdr:cNvPr id="523" name="テキスト ボックス 522"/>
        <xdr:cNvSpPr txBox="1"/>
      </xdr:nvSpPr>
      <xdr:spPr>
        <a:xfrm>
          <a:off x="14403017" y="644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26" name="テキスト ボックス 525"/>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28" name="テキスト ボックス 527"/>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249299" cy="259045"/>
    <xdr:sp macro="" textlink="">
      <xdr:nvSpPr>
        <xdr:cNvPr id="535" name="災害復旧事業費該当値テキスト"/>
        <xdr:cNvSpPr txBox="1"/>
      </xdr:nvSpPr>
      <xdr:spPr>
        <a:xfrm>
          <a:off x="16370300" y="6649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156228</xdr:rowOff>
    </xdr:from>
    <xdr:to>
      <xdr:col>85</xdr:col>
      <xdr:colOff>127000</xdr:colOff>
      <xdr:row>74</xdr:row>
      <xdr:rowOff>165235</xdr:rowOff>
    </xdr:to>
    <xdr:cxnSp macro="">
      <xdr:nvCxnSpPr>
        <xdr:cNvPr id="619" name="直線コネクタ 618"/>
        <xdr:cNvCxnSpPr/>
      </xdr:nvCxnSpPr>
      <xdr:spPr>
        <a:xfrm flipV="1">
          <a:off x="15481300" y="12843528"/>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158480</xdr:rowOff>
    </xdr:from>
    <xdr:ext cx="534377" cy="259045"/>
    <xdr:sp macro="" textlink="">
      <xdr:nvSpPr>
        <xdr:cNvPr id="620" name="公債費平均値テキスト"/>
        <xdr:cNvSpPr txBox="1"/>
      </xdr:nvSpPr>
      <xdr:spPr>
        <a:xfrm>
          <a:off x="16370300" y="1250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165235</xdr:rowOff>
    </xdr:from>
    <xdr:to>
      <xdr:col>81</xdr:col>
      <xdr:colOff>50800</xdr:colOff>
      <xdr:row>75</xdr:row>
      <xdr:rowOff>21423</xdr:rowOff>
    </xdr:to>
    <xdr:cxnSp macro="">
      <xdr:nvCxnSpPr>
        <xdr:cNvPr id="622" name="直線コネクタ 621"/>
        <xdr:cNvCxnSpPr/>
      </xdr:nvCxnSpPr>
      <xdr:spPr>
        <a:xfrm flipV="1">
          <a:off x="14592300" y="12852535"/>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59100</xdr:rowOff>
    </xdr:from>
    <xdr:ext cx="534377" cy="259045"/>
    <xdr:sp macro="" textlink="">
      <xdr:nvSpPr>
        <xdr:cNvPr id="624" name="テキスト ボックス 623"/>
        <xdr:cNvSpPr txBox="1"/>
      </xdr:nvSpPr>
      <xdr:spPr>
        <a:xfrm>
          <a:off x="15214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129870</xdr:rowOff>
    </xdr:from>
    <xdr:to>
      <xdr:col>76</xdr:col>
      <xdr:colOff>114300</xdr:colOff>
      <xdr:row>75</xdr:row>
      <xdr:rowOff>21423</xdr:rowOff>
    </xdr:to>
    <xdr:cxnSp macro="">
      <xdr:nvCxnSpPr>
        <xdr:cNvPr id="625" name="直線コネクタ 624"/>
        <xdr:cNvCxnSpPr/>
      </xdr:nvCxnSpPr>
      <xdr:spPr>
        <a:xfrm>
          <a:off x="13703300" y="12817170"/>
          <a:ext cx="889000" cy="6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44231</xdr:rowOff>
    </xdr:from>
    <xdr:to>
      <xdr:col>76</xdr:col>
      <xdr:colOff>165100</xdr:colOff>
      <xdr:row>73</xdr:row>
      <xdr:rowOff>145831</xdr:rowOff>
    </xdr:to>
    <xdr:sp macro="" textlink="">
      <xdr:nvSpPr>
        <xdr:cNvPr id="626" name="フローチャート: 判断 625"/>
        <xdr:cNvSpPr/>
      </xdr:nvSpPr>
      <xdr:spPr>
        <a:xfrm>
          <a:off x="14541500" y="1256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162358</xdr:rowOff>
    </xdr:from>
    <xdr:ext cx="534377" cy="259045"/>
    <xdr:sp macro="" textlink="">
      <xdr:nvSpPr>
        <xdr:cNvPr id="627" name="テキスト ボックス 626"/>
        <xdr:cNvSpPr txBox="1"/>
      </xdr:nvSpPr>
      <xdr:spPr>
        <a:xfrm>
          <a:off x="14325111" y="123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70183</xdr:rowOff>
    </xdr:from>
    <xdr:to>
      <xdr:col>71</xdr:col>
      <xdr:colOff>177800</xdr:colOff>
      <xdr:row>74</xdr:row>
      <xdr:rowOff>129870</xdr:rowOff>
    </xdr:to>
    <xdr:cxnSp macro="">
      <xdr:nvCxnSpPr>
        <xdr:cNvPr id="628" name="直線コネクタ 627"/>
        <xdr:cNvCxnSpPr/>
      </xdr:nvCxnSpPr>
      <xdr:spPr>
        <a:xfrm>
          <a:off x="12814300" y="12757483"/>
          <a:ext cx="889000" cy="5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29" name="フローチャート: 判断 628"/>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11871</xdr:rowOff>
    </xdr:from>
    <xdr:ext cx="534377" cy="259045"/>
    <xdr:sp macro="" textlink="">
      <xdr:nvSpPr>
        <xdr:cNvPr id="630" name="テキスト ボックス 629"/>
        <xdr:cNvSpPr txBox="1"/>
      </xdr:nvSpPr>
      <xdr:spPr>
        <a:xfrm>
          <a:off x="13436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1" name="フローチャート: 判断 630"/>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170702</xdr:rowOff>
    </xdr:from>
    <xdr:ext cx="534377" cy="259045"/>
    <xdr:sp macro="" textlink="">
      <xdr:nvSpPr>
        <xdr:cNvPr id="632" name="テキスト ボックス 631"/>
        <xdr:cNvSpPr txBox="1"/>
      </xdr:nvSpPr>
      <xdr:spPr>
        <a:xfrm>
          <a:off x="12547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105428</xdr:rowOff>
    </xdr:from>
    <xdr:to>
      <xdr:col>85</xdr:col>
      <xdr:colOff>177800</xdr:colOff>
      <xdr:row>75</xdr:row>
      <xdr:rowOff>35578</xdr:rowOff>
    </xdr:to>
    <xdr:sp macro="" textlink="">
      <xdr:nvSpPr>
        <xdr:cNvPr id="638" name="楕円 637"/>
        <xdr:cNvSpPr/>
      </xdr:nvSpPr>
      <xdr:spPr>
        <a:xfrm>
          <a:off x="16268700" y="127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83855</xdr:rowOff>
    </xdr:from>
    <xdr:ext cx="534377" cy="259045"/>
    <xdr:sp macro="" textlink="">
      <xdr:nvSpPr>
        <xdr:cNvPr id="639" name="公債費該当値テキスト"/>
        <xdr:cNvSpPr txBox="1"/>
      </xdr:nvSpPr>
      <xdr:spPr>
        <a:xfrm>
          <a:off x="16370300" y="1277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114435</xdr:rowOff>
    </xdr:from>
    <xdr:to>
      <xdr:col>81</xdr:col>
      <xdr:colOff>101600</xdr:colOff>
      <xdr:row>75</xdr:row>
      <xdr:rowOff>44585</xdr:rowOff>
    </xdr:to>
    <xdr:sp macro="" textlink="">
      <xdr:nvSpPr>
        <xdr:cNvPr id="640" name="楕円 639"/>
        <xdr:cNvSpPr/>
      </xdr:nvSpPr>
      <xdr:spPr>
        <a:xfrm>
          <a:off x="15430500" y="1280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35712</xdr:rowOff>
    </xdr:from>
    <xdr:ext cx="534377" cy="259045"/>
    <xdr:sp macro="" textlink="">
      <xdr:nvSpPr>
        <xdr:cNvPr id="641" name="テキスト ボックス 640"/>
        <xdr:cNvSpPr txBox="1"/>
      </xdr:nvSpPr>
      <xdr:spPr>
        <a:xfrm>
          <a:off x="15214111" y="1289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142073</xdr:rowOff>
    </xdr:from>
    <xdr:to>
      <xdr:col>76</xdr:col>
      <xdr:colOff>165100</xdr:colOff>
      <xdr:row>75</xdr:row>
      <xdr:rowOff>72223</xdr:rowOff>
    </xdr:to>
    <xdr:sp macro="" textlink="">
      <xdr:nvSpPr>
        <xdr:cNvPr id="642" name="楕円 641"/>
        <xdr:cNvSpPr/>
      </xdr:nvSpPr>
      <xdr:spPr>
        <a:xfrm>
          <a:off x="14541500" y="1282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63350</xdr:rowOff>
    </xdr:from>
    <xdr:ext cx="534377" cy="259045"/>
    <xdr:sp macro="" textlink="">
      <xdr:nvSpPr>
        <xdr:cNvPr id="643" name="テキスト ボックス 642"/>
        <xdr:cNvSpPr txBox="1"/>
      </xdr:nvSpPr>
      <xdr:spPr>
        <a:xfrm>
          <a:off x="14325111" y="12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79070</xdr:rowOff>
    </xdr:from>
    <xdr:to>
      <xdr:col>72</xdr:col>
      <xdr:colOff>38100</xdr:colOff>
      <xdr:row>75</xdr:row>
      <xdr:rowOff>9220</xdr:rowOff>
    </xdr:to>
    <xdr:sp macro="" textlink="">
      <xdr:nvSpPr>
        <xdr:cNvPr id="644" name="楕円 643"/>
        <xdr:cNvSpPr/>
      </xdr:nvSpPr>
      <xdr:spPr>
        <a:xfrm>
          <a:off x="13652500" y="127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xdr:rowOff>
    </xdr:from>
    <xdr:ext cx="534377" cy="259045"/>
    <xdr:sp macro="" textlink="">
      <xdr:nvSpPr>
        <xdr:cNvPr id="645" name="テキスト ボックス 644"/>
        <xdr:cNvSpPr txBox="1"/>
      </xdr:nvSpPr>
      <xdr:spPr>
        <a:xfrm>
          <a:off x="13436111" y="1285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19383</xdr:rowOff>
    </xdr:from>
    <xdr:to>
      <xdr:col>67</xdr:col>
      <xdr:colOff>101600</xdr:colOff>
      <xdr:row>74</xdr:row>
      <xdr:rowOff>120983</xdr:rowOff>
    </xdr:to>
    <xdr:sp macro="" textlink="">
      <xdr:nvSpPr>
        <xdr:cNvPr id="646" name="楕円 645"/>
        <xdr:cNvSpPr/>
      </xdr:nvSpPr>
      <xdr:spPr>
        <a:xfrm>
          <a:off x="12763500" y="127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112110</xdr:rowOff>
    </xdr:from>
    <xdr:ext cx="534377" cy="259045"/>
    <xdr:sp macro="" textlink="">
      <xdr:nvSpPr>
        <xdr:cNvPr id="647" name="テキスト ボックス 646"/>
        <xdr:cNvSpPr txBox="1"/>
      </xdr:nvSpPr>
      <xdr:spPr>
        <a:xfrm>
          <a:off x="12547111" y="1279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97436</xdr:rowOff>
    </xdr:from>
    <xdr:to>
      <xdr:col>85</xdr:col>
      <xdr:colOff>127000</xdr:colOff>
      <xdr:row>98</xdr:row>
      <xdr:rowOff>104121</xdr:rowOff>
    </xdr:to>
    <xdr:cxnSp macro="">
      <xdr:nvCxnSpPr>
        <xdr:cNvPr id="674" name="直線コネクタ 673"/>
        <xdr:cNvCxnSpPr/>
      </xdr:nvCxnSpPr>
      <xdr:spPr>
        <a:xfrm>
          <a:off x="15481300" y="16899536"/>
          <a:ext cx="8382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57951</xdr:rowOff>
    </xdr:from>
    <xdr:ext cx="534377" cy="259045"/>
    <xdr:sp macro="" textlink="">
      <xdr:nvSpPr>
        <xdr:cNvPr id="675" name="積立金平均値テキスト"/>
        <xdr:cNvSpPr txBox="1"/>
      </xdr:nvSpPr>
      <xdr:spPr>
        <a:xfrm>
          <a:off x="16370300" y="1668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97436</xdr:rowOff>
    </xdr:from>
    <xdr:to>
      <xdr:col>81</xdr:col>
      <xdr:colOff>50800</xdr:colOff>
      <xdr:row>98</xdr:row>
      <xdr:rowOff>125028</xdr:rowOff>
    </xdr:to>
    <xdr:cxnSp macro="">
      <xdr:nvCxnSpPr>
        <xdr:cNvPr id="677" name="直線コネクタ 676"/>
        <xdr:cNvCxnSpPr/>
      </xdr:nvCxnSpPr>
      <xdr:spPr>
        <a:xfrm flipV="1">
          <a:off x="14592300" y="16899536"/>
          <a:ext cx="8890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79" name="テキスト ボックス 678"/>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125028</xdr:rowOff>
    </xdr:from>
    <xdr:to>
      <xdr:col>76</xdr:col>
      <xdr:colOff>114300</xdr:colOff>
      <xdr:row>98</xdr:row>
      <xdr:rowOff>130336</xdr:rowOff>
    </xdr:to>
    <xdr:cxnSp macro="">
      <xdr:nvCxnSpPr>
        <xdr:cNvPr id="680" name="直線コネクタ 679"/>
        <xdr:cNvCxnSpPr/>
      </xdr:nvCxnSpPr>
      <xdr:spPr>
        <a:xfrm flipV="1">
          <a:off x="13703300" y="16927128"/>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28339</xdr:rowOff>
    </xdr:from>
    <xdr:to>
      <xdr:col>76</xdr:col>
      <xdr:colOff>165100</xdr:colOff>
      <xdr:row>98</xdr:row>
      <xdr:rowOff>129939</xdr:rowOff>
    </xdr:to>
    <xdr:sp macro="" textlink="">
      <xdr:nvSpPr>
        <xdr:cNvPr id="681" name="フローチャート: 判断 680"/>
        <xdr:cNvSpPr/>
      </xdr:nvSpPr>
      <xdr:spPr>
        <a:xfrm>
          <a:off x="14541500" y="1683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146466</xdr:rowOff>
    </xdr:from>
    <xdr:ext cx="534377" cy="259045"/>
    <xdr:sp macro="" textlink="">
      <xdr:nvSpPr>
        <xdr:cNvPr id="682" name="テキスト ボックス 681"/>
        <xdr:cNvSpPr txBox="1"/>
      </xdr:nvSpPr>
      <xdr:spPr>
        <a:xfrm>
          <a:off x="14325111" y="1660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80169</xdr:rowOff>
    </xdr:from>
    <xdr:to>
      <xdr:col>71</xdr:col>
      <xdr:colOff>177800</xdr:colOff>
      <xdr:row>98</xdr:row>
      <xdr:rowOff>130336</xdr:rowOff>
    </xdr:to>
    <xdr:cxnSp macro="">
      <xdr:nvCxnSpPr>
        <xdr:cNvPr id="683" name="直線コネクタ 682"/>
        <xdr:cNvCxnSpPr/>
      </xdr:nvCxnSpPr>
      <xdr:spPr>
        <a:xfrm>
          <a:off x="12814300" y="16882269"/>
          <a:ext cx="889000" cy="5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4" name="フローチャート: 判断 683"/>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160603</xdr:rowOff>
    </xdr:from>
    <xdr:ext cx="534377" cy="259045"/>
    <xdr:sp macro="" textlink="">
      <xdr:nvSpPr>
        <xdr:cNvPr id="685" name="テキスト ボックス 684"/>
        <xdr:cNvSpPr txBox="1"/>
      </xdr:nvSpPr>
      <xdr:spPr>
        <a:xfrm>
          <a:off x="13436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6" name="フローチャート: 判断 685"/>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124801</xdr:rowOff>
    </xdr:from>
    <xdr:ext cx="534377" cy="259045"/>
    <xdr:sp macro="" textlink="">
      <xdr:nvSpPr>
        <xdr:cNvPr id="687" name="テキスト ボックス 686"/>
        <xdr:cNvSpPr txBox="1"/>
      </xdr:nvSpPr>
      <xdr:spPr>
        <a:xfrm>
          <a:off x="12547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53321</xdr:rowOff>
    </xdr:from>
    <xdr:to>
      <xdr:col>85</xdr:col>
      <xdr:colOff>177800</xdr:colOff>
      <xdr:row>98</xdr:row>
      <xdr:rowOff>154921</xdr:rowOff>
    </xdr:to>
    <xdr:sp macro="" textlink="">
      <xdr:nvSpPr>
        <xdr:cNvPr id="693" name="楕円 692"/>
        <xdr:cNvSpPr/>
      </xdr:nvSpPr>
      <xdr:spPr>
        <a:xfrm>
          <a:off x="16268700" y="168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13501</xdr:rowOff>
    </xdr:from>
    <xdr:ext cx="469744" cy="259045"/>
    <xdr:sp macro="" textlink="">
      <xdr:nvSpPr>
        <xdr:cNvPr id="694" name="積立金該当値テキスト"/>
        <xdr:cNvSpPr txBox="1"/>
      </xdr:nvSpPr>
      <xdr:spPr>
        <a:xfrm>
          <a:off x="16370300" y="1681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46636</xdr:rowOff>
    </xdr:from>
    <xdr:to>
      <xdr:col>81</xdr:col>
      <xdr:colOff>101600</xdr:colOff>
      <xdr:row>98</xdr:row>
      <xdr:rowOff>148236</xdr:rowOff>
    </xdr:to>
    <xdr:sp macro="" textlink="">
      <xdr:nvSpPr>
        <xdr:cNvPr id="695" name="楕円 694"/>
        <xdr:cNvSpPr/>
      </xdr:nvSpPr>
      <xdr:spPr>
        <a:xfrm>
          <a:off x="15430500" y="168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139363</xdr:rowOff>
    </xdr:from>
    <xdr:ext cx="469744" cy="259045"/>
    <xdr:sp macro="" textlink="">
      <xdr:nvSpPr>
        <xdr:cNvPr id="696" name="テキスト ボックス 695"/>
        <xdr:cNvSpPr txBox="1"/>
      </xdr:nvSpPr>
      <xdr:spPr>
        <a:xfrm>
          <a:off x="15246428" y="1694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74228</xdr:rowOff>
    </xdr:from>
    <xdr:to>
      <xdr:col>76</xdr:col>
      <xdr:colOff>165100</xdr:colOff>
      <xdr:row>99</xdr:row>
      <xdr:rowOff>4378</xdr:rowOff>
    </xdr:to>
    <xdr:sp macro="" textlink="">
      <xdr:nvSpPr>
        <xdr:cNvPr id="697" name="楕円 696"/>
        <xdr:cNvSpPr/>
      </xdr:nvSpPr>
      <xdr:spPr>
        <a:xfrm>
          <a:off x="14541500" y="1687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166955</xdr:rowOff>
    </xdr:from>
    <xdr:ext cx="469744" cy="259045"/>
    <xdr:sp macro="" textlink="">
      <xdr:nvSpPr>
        <xdr:cNvPr id="698" name="テキスト ボックス 697"/>
        <xdr:cNvSpPr txBox="1"/>
      </xdr:nvSpPr>
      <xdr:spPr>
        <a:xfrm>
          <a:off x="14357428" y="1696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79536</xdr:rowOff>
    </xdr:from>
    <xdr:to>
      <xdr:col>72</xdr:col>
      <xdr:colOff>38100</xdr:colOff>
      <xdr:row>99</xdr:row>
      <xdr:rowOff>9686</xdr:rowOff>
    </xdr:to>
    <xdr:sp macro="" textlink="">
      <xdr:nvSpPr>
        <xdr:cNvPr id="699" name="楕円 698"/>
        <xdr:cNvSpPr/>
      </xdr:nvSpPr>
      <xdr:spPr>
        <a:xfrm>
          <a:off x="13652500" y="168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813</xdr:rowOff>
    </xdr:from>
    <xdr:ext cx="469744" cy="259045"/>
    <xdr:sp macro="" textlink="">
      <xdr:nvSpPr>
        <xdr:cNvPr id="700" name="テキスト ボックス 699"/>
        <xdr:cNvSpPr txBox="1"/>
      </xdr:nvSpPr>
      <xdr:spPr>
        <a:xfrm>
          <a:off x="13468428" y="169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29369</xdr:rowOff>
    </xdr:from>
    <xdr:to>
      <xdr:col>67</xdr:col>
      <xdr:colOff>101600</xdr:colOff>
      <xdr:row>98</xdr:row>
      <xdr:rowOff>130969</xdr:rowOff>
    </xdr:to>
    <xdr:sp macro="" textlink="">
      <xdr:nvSpPr>
        <xdr:cNvPr id="701" name="楕円 700"/>
        <xdr:cNvSpPr/>
      </xdr:nvSpPr>
      <xdr:spPr>
        <a:xfrm>
          <a:off x="12763500" y="1683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147496</xdr:rowOff>
    </xdr:from>
    <xdr:ext cx="534377" cy="259045"/>
    <xdr:sp macro="" textlink="">
      <xdr:nvSpPr>
        <xdr:cNvPr id="702" name="テキスト ボックス 701"/>
        <xdr:cNvSpPr txBox="1"/>
      </xdr:nvSpPr>
      <xdr:spPr>
        <a:xfrm>
          <a:off x="12547111" y="1660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114554</xdr:rowOff>
    </xdr:from>
    <xdr:to>
      <xdr:col>116</xdr:col>
      <xdr:colOff>63500</xdr:colOff>
      <xdr:row>37</xdr:row>
      <xdr:rowOff>38373</xdr:rowOff>
    </xdr:to>
    <xdr:cxnSp macro="">
      <xdr:nvCxnSpPr>
        <xdr:cNvPr id="727" name="直線コネクタ 726"/>
        <xdr:cNvCxnSpPr/>
      </xdr:nvCxnSpPr>
      <xdr:spPr>
        <a:xfrm flipV="1">
          <a:off x="21323300" y="6286754"/>
          <a:ext cx="838200" cy="9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152480</xdr:rowOff>
    </xdr:from>
    <xdr:ext cx="469744" cy="259045"/>
    <xdr:sp macro="" textlink="">
      <xdr:nvSpPr>
        <xdr:cNvPr id="728" name="投資及び出資金平均値テキスト"/>
        <xdr:cNvSpPr txBox="1"/>
      </xdr:nvSpPr>
      <xdr:spPr>
        <a:xfrm>
          <a:off x="22212300" y="6324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38373</xdr:rowOff>
    </xdr:from>
    <xdr:to>
      <xdr:col>111</xdr:col>
      <xdr:colOff>177800</xdr:colOff>
      <xdr:row>37</xdr:row>
      <xdr:rowOff>120098</xdr:rowOff>
    </xdr:to>
    <xdr:cxnSp macro="">
      <xdr:nvCxnSpPr>
        <xdr:cNvPr id="730" name="直線コネクタ 729"/>
        <xdr:cNvCxnSpPr/>
      </xdr:nvCxnSpPr>
      <xdr:spPr>
        <a:xfrm flipV="1">
          <a:off x="20434300" y="6382023"/>
          <a:ext cx="889000" cy="8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132135</xdr:rowOff>
    </xdr:from>
    <xdr:ext cx="469744" cy="259045"/>
    <xdr:sp macro="" textlink="">
      <xdr:nvSpPr>
        <xdr:cNvPr id="732" name="テキスト ボックス 731"/>
        <xdr:cNvSpPr txBox="1"/>
      </xdr:nvSpPr>
      <xdr:spPr>
        <a:xfrm>
          <a:off x="21088428" y="647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112840</xdr:rowOff>
    </xdr:from>
    <xdr:to>
      <xdr:col>107</xdr:col>
      <xdr:colOff>50800</xdr:colOff>
      <xdr:row>37</xdr:row>
      <xdr:rowOff>120098</xdr:rowOff>
    </xdr:to>
    <xdr:cxnSp macro="">
      <xdr:nvCxnSpPr>
        <xdr:cNvPr id="733" name="直線コネクタ 732"/>
        <xdr:cNvCxnSpPr/>
      </xdr:nvCxnSpPr>
      <xdr:spPr>
        <a:xfrm>
          <a:off x="19545300" y="5942140"/>
          <a:ext cx="889000" cy="5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89357</xdr:rowOff>
    </xdr:from>
    <xdr:to>
      <xdr:col>107</xdr:col>
      <xdr:colOff>101600</xdr:colOff>
      <xdr:row>38</xdr:row>
      <xdr:rowOff>19507</xdr:rowOff>
    </xdr:to>
    <xdr:sp macro="" textlink="">
      <xdr:nvSpPr>
        <xdr:cNvPr id="734" name="フローチャート: 判断 733"/>
        <xdr:cNvSpPr/>
      </xdr:nvSpPr>
      <xdr:spPr>
        <a:xfrm>
          <a:off x="20383500" y="643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10634</xdr:rowOff>
    </xdr:from>
    <xdr:ext cx="378565" cy="259045"/>
    <xdr:sp macro="" textlink="">
      <xdr:nvSpPr>
        <xdr:cNvPr id="735" name="テキスト ボックス 734"/>
        <xdr:cNvSpPr txBox="1"/>
      </xdr:nvSpPr>
      <xdr:spPr>
        <a:xfrm>
          <a:off x="20245017" y="6525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109182</xdr:rowOff>
    </xdr:from>
    <xdr:to>
      <xdr:col>102</xdr:col>
      <xdr:colOff>114300</xdr:colOff>
      <xdr:row>34</xdr:row>
      <xdr:rowOff>112840</xdr:rowOff>
    </xdr:to>
    <xdr:cxnSp macro="">
      <xdr:nvCxnSpPr>
        <xdr:cNvPr id="736" name="直線コネクタ 735"/>
        <xdr:cNvCxnSpPr/>
      </xdr:nvCxnSpPr>
      <xdr:spPr>
        <a:xfrm>
          <a:off x="18656300" y="593848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7" name="フローチャート: 判断 736"/>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8005</xdr:rowOff>
    </xdr:from>
    <xdr:ext cx="469744" cy="259045"/>
    <xdr:sp macro="" textlink="">
      <xdr:nvSpPr>
        <xdr:cNvPr id="738" name="テキスト ボックス 737"/>
        <xdr:cNvSpPr txBox="1"/>
      </xdr:nvSpPr>
      <xdr:spPr>
        <a:xfrm>
          <a:off x="19310428" y="65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39" name="フローチャート: 判断 738"/>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153281</xdr:rowOff>
    </xdr:from>
    <xdr:ext cx="469744" cy="259045"/>
    <xdr:sp macro="" textlink="">
      <xdr:nvSpPr>
        <xdr:cNvPr id="740" name="テキスト ボックス 739"/>
        <xdr:cNvSpPr txBox="1"/>
      </xdr:nvSpPr>
      <xdr:spPr>
        <a:xfrm>
          <a:off x="18421428" y="649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63754</xdr:rowOff>
    </xdr:from>
    <xdr:to>
      <xdr:col>116</xdr:col>
      <xdr:colOff>114300</xdr:colOff>
      <xdr:row>36</xdr:row>
      <xdr:rowOff>165354</xdr:rowOff>
    </xdr:to>
    <xdr:sp macro="" textlink="">
      <xdr:nvSpPr>
        <xdr:cNvPr id="746" name="楕円 745"/>
        <xdr:cNvSpPr/>
      </xdr:nvSpPr>
      <xdr:spPr>
        <a:xfrm>
          <a:off x="221107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86631</xdr:rowOff>
    </xdr:from>
    <xdr:ext cx="469744" cy="259045"/>
    <xdr:sp macro="" textlink="">
      <xdr:nvSpPr>
        <xdr:cNvPr id="747" name="投資及び出資金該当値テキスト"/>
        <xdr:cNvSpPr txBox="1"/>
      </xdr:nvSpPr>
      <xdr:spPr>
        <a:xfrm>
          <a:off x="22212300" y="608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159023</xdr:rowOff>
    </xdr:from>
    <xdr:to>
      <xdr:col>112</xdr:col>
      <xdr:colOff>38100</xdr:colOff>
      <xdr:row>37</xdr:row>
      <xdr:rowOff>89173</xdr:rowOff>
    </xdr:to>
    <xdr:sp macro="" textlink="">
      <xdr:nvSpPr>
        <xdr:cNvPr id="748" name="楕円 747"/>
        <xdr:cNvSpPr/>
      </xdr:nvSpPr>
      <xdr:spPr>
        <a:xfrm>
          <a:off x="21272500" y="633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105700</xdr:rowOff>
    </xdr:from>
    <xdr:ext cx="469744" cy="259045"/>
    <xdr:sp macro="" textlink="">
      <xdr:nvSpPr>
        <xdr:cNvPr id="749" name="テキスト ボックス 748"/>
        <xdr:cNvSpPr txBox="1"/>
      </xdr:nvSpPr>
      <xdr:spPr>
        <a:xfrm>
          <a:off x="21088428" y="610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69298</xdr:rowOff>
    </xdr:from>
    <xdr:to>
      <xdr:col>107</xdr:col>
      <xdr:colOff>101600</xdr:colOff>
      <xdr:row>37</xdr:row>
      <xdr:rowOff>170898</xdr:rowOff>
    </xdr:to>
    <xdr:sp macro="" textlink="">
      <xdr:nvSpPr>
        <xdr:cNvPr id="750" name="楕円 749"/>
        <xdr:cNvSpPr/>
      </xdr:nvSpPr>
      <xdr:spPr>
        <a:xfrm>
          <a:off x="20383500" y="641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15975</xdr:rowOff>
    </xdr:from>
    <xdr:ext cx="469744" cy="259045"/>
    <xdr:sp macro="" textlink="">
      <xdr:nvSpPr>
        <xdr:cNvPr id="751" name="テキスト ボックス 750"/>
        <xdr:cNvSpPr txBox="1"/>
      </xdr:nvSpPr>
      <xdr:spPr>
        <a:xfrm>
          <a:off x="20199428" y="618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62040</xdr:rowOff>
    </xdr:from>
    <xdr:to>
      <xdr:col>102</xdr:col>
      <xdr:colOff>165100</xdr:colOff>
      <xdr:row>34</xdr:row>
      <xdr:rowOff>163640</xdr:rowOff>
    </xdr:to>
    <xdr:sp macro="" textlink="">
      <xdr:nvSpPr>
        <xdr:cNvPr id="752" name="楕円 751"/>
        <xdr:cNvSpPr/>
      </xdr:nvSpPr>
      <xdr:spPr>
        <a:xfrm>
          <a:off x="19494500" y="589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8717</xdr:rowOff>
    </xdr:from>
    <xdr:ext cx="534377" cy="259045"/>
    <xdr:sp macro="" textlink="">
      <xdr:nvSpPr>
        <xdr:cNvPr id="753" name="テキスト ボックス 752"/>
        <xdr:cNvSpPr txBox="1"/>
      </xdr:nvSpPr>
      <xdr:spPr>
        <a:xfrm>
          <a:off x="19278111" y="56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58382</xdr:rowOff>
    </xdr:from>
    <xdr:to>
      <xdr:col>98</xdr:col>
      <xdr:colOff>38100</xdr:colOff>
      <xdr:row>34</xdr:row>
      <xdr:rowOff>159982</xdr:rowOff>
    </xdr:to>
    <xdr:sp macro="" textlink="">
      <xdr:nvSpPr>
        <xdr:cNvPr id="754" name="楕円 753"/>
        <xdr:cNvSpPr/>
      </xdr:nvSpPr>
      <xdr:spPr>
        <a:xfrm>
          <a:off x="18605500" y="588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5059</xdr:rowOff>
    </xdr:from>
    <xdr:ext cx="534377" cy="259045"/>
    <xdr:sp macro="" textlink="">
      <xdr:nvSpPr>
        <xdr:cNvPr id="755" name="テキスト ボックス 754"/>
        <xdr:cNvSpPr txBox="1"/>
      </xdr:nvSpPr>
      <xdr:spPr>
        <a:xfrm>
          <a:off x="18389111" y="566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5835</xdr:rowOff>
    </xdr:from>
    <xdr:to>
      <xdr:col>116</xdr:col>
      <xdr:colOff>63500</xdr:colOff>
      <xdr:row>59</xdr:row>
      <xdr:rowOff>7912</xdr:rowOff>
    </xdr:to>
    <xdr:cxnSp macro="">
      <xdr:nvCxnSpPr>
        <xdr:cNvPr id="784" name="直線コネクタ 783"/>
        <xdr:cNvCxnSpPr/>
      </xdr:nvCxnSpPr>
      <xdr:spPr>
        <a:xfrm flipV="1">
          <a:off x="21323300" y="10121385"/>
          <a:ext cx="8382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5"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7912</xdr:rowOff>
    </xdr:from>
    <xdr:to>
      <xdr:col>111</xdr:col>
      <xdr:colOff>177800</xdr:colOff>
      <xdr:row>59</xdr:row>
      <xdr:rowOff>9379</xdr:rowOff>
    </xdr:to>
    <xdr:cxnSp macro="">
      <xdr:nvCxnSpPr>
        <xdr:cNvPr id="787" name="直線コネクタ 786"/>
        <xdr:cNvCxnSpPr/>
      </xdr:nvCxnSpPr>
      <xdr:spPr>
        <a:xfrm flipV="1">
          <a:off x="20434300" y="10123462"/>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89" name="テキスト ボックス 788"/>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97866</xdr:rowOff>
    </xdr:from>
    <xdr:to>
      <xdr:col>107</xdr:col>
      <xdr:colOff>50800</xdr:colOff>
      <xdr:row>59</xdr:row>
      <xdr:rowOff>9379</xdr:rowOff>
    </xdr:to>
    <xdr:cxnSp macro="">
      <xdr:nvCxnSpPr>
        <xdr:cNvPr id="790" name="直線コネクタ 789"/>
        <xdr:cNvCxnSpPr/>
      </xdr:nvCxnSpPr>
      <xdr:spPr>
        <a:xfrm>
          <a:off x="19545300" y="10041966"/>
          <a:ext cx="889000" cy="8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31864</xdr:rowOff>
    </xdr:from>
    <xdr:to>
      <xdr:col>107</xdr:col>
      <xdr:colOff>101600</xdr:colOff>
      <xdr:row>58</xdr:row>
      <xdr:rowOff>133464</xdr:rowOff>
    </xdr:to>
    <xdr:sp macro="" textlink="">
      <xdr:nvSpPr>
        <xdr:cNvPr id="791" name="フローチャート: 判断 790"/>
        <xdr:cNvSpPr/>
      </xdr:nvSpPr>
      <xdr:spPr>
        <a:xfrm>
          <a:off x="20383500" y="997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149991</xdr:rowOff>
    </xdr:from>
    <xdr:ext cx="469744" cy="259045"/>
    <xdr:sp macro="" textlink="">
      <xdr:nvSpPr>
        <xdr:cNvPr id="792" name="テキスト ボックス 791"/>
        <xdr:cNvSpPr txBox="1"/>
      </xdr:nvSpPr>
      <xdr:spPr>
        <a:xfrm>
          <a:off x="20199428" y="97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97866</xdr:rowOff>
    </xdr:from>
    <xdr:to>
      <xdr:col>102</xdr:col>
      <xdr:colOff>114300</xdr:colOff>
      <xdr:row>59</xdr:row>
      <xdr:rowOff>8445</xdr:rowOff>
    </xdr:to>
    <xdr:cxnSp macro="">
      <xdr:nvCxnSpPr>
        <xdr:cNvPr id="793" name="直線コネクタ 792"/>
        <xdr:cNvCxnSpPr/>
      </xdr:nvCxnSpPr>
      <xdr:spPr>
        <a:xfrm flipV="1">
          <a:off x="18656300" y="10041966"/>
          <a:ext cx="889000" cy="8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4" name="フローチャート: 判断 793"/>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144575</xdr:rowOff>
    </xdr:from>
    <xdr:ext cx="469744" cy="259045"/>
    <xdr:sp macro="" textlink="">
      <xdr:nvSpPr>
        <xdr:cNvPr id="795" name="テキスト ボックス 794"/>
        <xdr:cNvSpPr txBox="1"/>
      </xdr:nvSpPr>
      <xdr:spPr>
        <a:xfrm>
          <a:off x="19310428" y="100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6" name="フローチャート: 判断 795"/>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162298</xdr:rowOff>
    </xdr:from>
    <xdr:ext cx="469744" cy="259045"/>
    <xdr:sp macro="" textlink="">
      <xdr:nvSpPr>
        <xdr:cNvPr id="797" name="テキスト ボックス 796"/>
        <xdr:cNvSpPr txBox="1"/>
      </xdr:nvSpPr>
      <xdr:spPr>
        <a:xfrm>
          <a:off x="18421428" y="97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126485</xdr:rowOff>
    </xdr:from>
    <xdr:to>
      <xdr:col>116</xdr:col>
      <xdr:colOff>114300</xdr:colOff>
      <xdr:row>59</xdr:row>
      <xdr:rowOff>56635</xdr:rowOff>
    </xdr:to>
    <xdr:sp macro="" textlink="">
      <xdr:nvSpPr>
        <xdr:cNvPr id="803" name="楕円 802"/>
        <xdr:cNvSpPr/>
      </xdr:nvSpPr>
      <xdr:spPr>
        <a:xfrm>
          <a:off x="22110700" y="100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41412</xdr:rowOff>
    </xdr:from>
    <xdr:ext cx="469744" cy="259045"/>
    <xdr:sp macro="" textlink="">
      <xdr:nvSpPr>
        <xdr:cNvPr id="804" name="貸付金該当値テキスト"/>
        <xdr:cNvSpPr txBox="1"/>
      </xdr:nvSpPr>
      <xdr:spPr>
        <a:xfrm>
          <a:off x="22212300" y="998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128562</xdr:rowOff>
    </xdr:from>
    <xdr:to>
      <xdr:col>112</xdr:col>
      <xdr:colOff>38100</xdr:colOff>
      <xdr:row>59</xdr:row>
      <xdr:rowOff>58712</xdr:rowOff>
    </xdr:to>
    <xdr:sp macro="" textlink="">
      <xdr:nvSpPr>
        <xdr:cNvPr id="805" name="楕円 804"/>
        <xdr:cNvSpPr/>
      </xdr:nvSpPr>
      <xdr:spPr>
        <a:xfrm>
          <a:off x="21272500" y="1007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49839</xdr:rowOff>
    </xdr:from>
    <xdr:ext cx="469744" cy="259045"/>
    <xdr:sp macro="" textlink="">
      <xdr:nvSpPr>
        <xdr:cNvPr id="806" name="テキスト ボックス 805"/>
        <xdr:cNvSpPr txBox="1"/>
      </xdr:nvSpPr>
      <xdr:spPr>
        <a:xfrm>
          <a:off x="21088428" y="1016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130029</xdr:rowOff>
    </xdr:from>
    <xdr:to>
      <xdr:col>107</xdr:col>
      <xdr:colOff>101600</xdr:colOff>
      <xdr:row>59</xdr:row>
      <xdr:rowOff>60179</xdr:rowOff>
    </xdr:to>
    <xdr:sp macro="" textlink="">
      <xdr:nvSpPr>
        <xdr:cNvPr id="807" name="楕円 806"/>
        <xdr:cNvSpPr/>
      </xdr:nvSpPr>
      <xdr:spPr>
        <a:xfrm>
          <a:off x="20383500" y="100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51306</xdr:rowOff>
    </xdr:from>
    <xdr:ext cx="469744" cy="259045"/>
    <xdr:sp macro="" textlink="">
      <xdr:nvSpPr>
        <xdr:cNvPr id="808" name="テキスト ボックス 807"/>
        <xdr:cNvSpPr txBox="1"/>
      </xdr:nvSpPr>
      <xdr:spPr>
        <a:xfrm>
          <a:off x="20199428" y="1016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47066</xdr:rowOff>
    </xdr:from>
    <xdr:to>
      <xdr:col>102</xdr:col>
      <xdr:colOff>165100</xdr:colOff>
      <xdr:row>58</xdr:row>
      <xdr:rowOff>148666</xdr:rowOff>
    </xdr:to>
    <xdr:sp macro="" textlink="">
      <xdr:nvSpPr>
        <xdr:cNvPr id="809" name="楕円 808"/>
        <xdr:cNvSpPr/>
      </xdr:nvSpPr>
      <xdr:spPr>
        <a:xfrm>
          <a:off x="19494500" y="9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165193</xdr:rowOff>
    </xdr:from>
    <xdr:ext cx="469744" cy="259045"/>
    <xdr:sp macro="" textlink="">
      <xdr:nvSpPr>
        <xdr:cNvPr id="810" name="テキスト ボックス 809"/>
        <xdr:cNvSpPr txBox="1"/>
      </xdr:nvSpPr>
      <xdr:spPr>
        <a:xfrm>
          <a:off x="19310428" y="976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129095</xdr:rowOff>
    </xdr:from>
    <xdr:to>
      <xdr:col>98</xdr:col>
      <xdr:colOff>38100</xdr:colOff>
      <xdr:row>59</xdr:row>
      <xdr:rowOff>59245</xdr:rowOff>
    </xdr:to>
    <xdr:sp macro="" textlink="">
      <xdr:nvSpPr>
        <xdr:cNvPr id="811" name="楕円 810"/>
        <xdr:cNvSpPr/>
      </xdr:nvSpPr>
      <xdr:spPr>
        <a:xfrm>
          <a:off x="18605500" y="100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50372</xdr:rowOff>
    </xdr:from>
    <xdr:ext cx="469744" cy="259045"/>
    <xdr:sp macro="" textlink="">
      <xdr:nvSpPr>
        <xdr:cNvPr id="812" name="テキスト ボックス 811"/>
        <xdr:cNvSpPr txBox="1"/>
      </xdr:nvSpPr>
      <xdr:spPr>
        <a:xfrm>
          <a:off x="18421428" y="1016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118352</xdr:rowOff>
    </xdr:from>
    <xdr:to>
      <xdr:col>116</xdr:col>
      <xdr:colOff>63500</xdr:colOff>
      <xdr:row>77</xdr:row>
      <xdr:rowOff>126811</xdr:rowOff>
    </xdr:to>
    <xdr:cxnSp macro="">
      <xdr:nvCxnSpPr>
        <xdr:cNvPr id="843" name="直線コネクタ 842"/>
        <xdr:cNvCxnSpPr/>
      </xdr:nvCxnSpPr>
      <xdr:spPr>
        <a:xfrm flipV="1">
          <a:off x="21323300" y="13320002"/>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4" name="繰出金平均値テキスト"/>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126811</xdr:rowOff>
    </xdr:from>
    <xdr:to>
      <xdr:col>111</xdr:col>
      <xdr:colOff>177800</xdr:colOff>
      <xdr:row>77</xdr:row>
      <xdr:rowOff>140615</xdr:rowOff>
    </xdr:to>
    <xdr:cxnSp macro="">
      <xdr:nvCxnSpPr>
        <xdr:cNvPr id="846" name="直線コネクタ 845"/>
        <xdr:cNvCxnSpPr/>
      </xdr:nvCxnSpPr>
      <xdr:spPr>
        <a:xfrm flipV="1">
          <a:off x="20434300" y="13328461"/>
          <a:ext cx="889000" cy="1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48" name="テキスト ボックス 847"/>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140615</xdr:rowOff>
    </xdr:from>
    <xdr:to>
      <xdr:col>107</xdr:col>
      <xdr:colOff>50800</xdr:colOff>
      <xdr:row>77</xdr:row>
      <xdr:rowOff>168199</xdr:rowOff>
    </xdr:to>
    <xdr:cxnSp macro="">
      <xdr:nvCxnSpPr>
        <xdr:cNvPr id="849" name="直線コネクタ 848"/>
        <xdr:cNvCxnSpPr/>
      </xdr:nvCxnSpPr>
      <xdr:spPr>
        <a:xfrm flipV="1">
          <a:off x="19545300" y="13342265"/>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88954</xdr:rowOff>
    </xdr:from>
    <xdr:to>
      <xdr:col>107</xdr:col>
      <xdr:colOff>101600</xdr:colOff>
      <xdr:row>77</xdr:row>
      <xdr:rowOff>19104</xdr:rowOff>
    </xdr:to>
    <xdr:sp macro="" textlink="">
      <xdr:nvSpPr>
        <xdr:cNvPr id="850" name="フローチャート: 判断 849"/>
        <xdr:cNvSpPr/>
      </xdr:nvSpPr>
      <xdr:spPr>
        <a:xfrm>
          <a:off x="20383500" y="1311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35631</xdr:rowOff>
    </xdr:from>
    <xdr:ext cx="534377" cy="259045"/>
    <xdr:sp macro="" textlink="">
      <xdr:nvSpPr>
        <xdr:cNvPr id="851" name="テキスト ボックス 850"/>
        <xdr:cNvSpPr txBox="1"/>
      </xdr:nvSpPr>
      <xdr:spPr>
        <a:xfrm>
          <a:off x="20167111" y="1289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167536</xdr:rowOff>
    </xdr:from>
    <xdr:to>
      <xdr:col>102</xdr:col>
      <xdr:colOff>114300</xdr:colOff>
      <xdr:row>77</xdr:row>
      <xdr:rowOff>168199</xdr:rowOff>
    </xdr:to>
    <xdr:cxnSp macro="">
      <xdr:nvCxnSpPr>
        <xdr:cNvPr id="852" name="直線コネクタ 851"/>
        <xdr:cNvCxnSpPr/>
      </xdr:nvCxnSpPr>
      <xdr:spPr>
        <a:xfrm>
          <a:off x="18656300" y="13369186"/>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3" name="フローチャート: 判断 852"/>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77040</xdr:rowOff>
    </xdr:from>
    <xdr:ext cx="534377" cy="259045"/>
    <xdr:sp macro="" textlink="">
      <xdr:nvSpPr>
        <xdr:cNvPr id="854" name="テキスト ボックス 853"/>
        <xdr:cNvSpPr txBox="1"/>
      </xdr:nvSpPr>
      <xdr:spPr>
        <a:xfrm>
          <a:off x="19278111" y="1293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5" name="フローチャート: 判断 854"/>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86783</xdr:rowOff>
    </xdr:from>
    <xdr:ext cx="534377" cy="259045"/>
    <xdr:sp macro="" textlink="">
      <xdr:nvSpPr>
        <xdr:cNvPr id="856" name="テキスト ボックス 855"/>
        <xdr:cNvSpPr txBox="1"/>
      </xdr:nvSpPr>
      <xdr:spPr>
        <a:xfrm>
          <a:off x="18389111" y="129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67552</xdr:rowOff>
    </xdr:from>
    <xdr:to>
      <xdr:col>116</xdr:col>
      <xdr:colOff>114300</xdr:colOff>
      <xdr:row>77</xdr:row>
      <xdr:rowOff>169152</xdr:rowOff>
    </xdr:to>
    <xdr:sp macro="" textlink="">
      <xdr:nvSpPr>
        <xdr:cNvPr id="862" name="楕円 861"/>
        <xdr:cNvSpPr/>
      </xdr:nvSpPr>
      <xdr:spPr>
        <a:xfrm>
          <a:off x="22110700" y="1326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153929</xdr:rowOff>
    </xdr:from>
    <xdr:ext cx="534377" cy="259045"/>
    <xdr:sp macro="" textlink="">
      <xdr:nvSpPr>
        <xdr:cNvPr id="863" name="繰出金該当値テキスト"/>
        <xdr:cNvSpPr txBox="1"/>
      </xdr:nvSpPr>
      <xdr:spPr>
        <a:xfrm>
          <a:off x="22212300" y="131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76011</xdr:rowOff>
    </xdr:from>
    <xdr:to>
      <xdr:col>112</xdr:col>
      <xdr:colOff>38100</xdr:colOff>
      <xdr:row>78</xdr:row>
      <xdr:rowOff>6161</xdr:rowOff>
    </xdr:to>
    <xdr:sp macro="" textlink="">
      <xdr:nvSpPr>
        <xdr:cNvPr id="864" name="楕円 863"/>
        <xdr:cNvSpPr/>
      </xdr:nvSpPr>
      <xdr:spPr>
        <a:xfrm>
          <a:off x="21272500" y="132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168738</xdr:rowOff>
    </xdr:from>
    <xdr:ext cx="534377" cy="259045"/>
    <xdr:sp macro="" textlink="">
      <xdr:nvSpPr>
        <xdr:cNvPr id="865" name="テキスト ボックス 864"/>
        <xdr:cNvSpPr txBox="1"/>
      </xdr:nvSpPr>
      <xdr:spPr>
        <a:xfrm>
          <a:off x="21056111" y="133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89815</xdr:rowOff>
    </xdr:from>
    <xdr:to>
      <xdr:col>107</xdr:col>
      <xdr:colOff>101600</xdr:colOff>
      <xdr:row>78</xdr:row>
      <xdr:rowOff>19965</xdr:rowOff>
    </xdr:to>
    <xdr:sp macro="" textlink="">
      <xdr:nvSpPr>
        <xdr:cNvPr id="866" name="楕円 865"/>
        <xdr:cNvSpPr/>
      </xdr:nvSpPr>
      <xdr:spPr>
        <a:xfrm>
          <a:off x="20383500" y="132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11092</xdr:rowOff>
    </xdr:from>
    <xdr:ext cx="534377" cy="259045"/>
    <xdr:sp macro="" textlink="">
      <xdr:nvSpPr>
        <xdr:cNvPr id="867" name="テキスト ボックス 866"/>
        <xdr:cNvSpPr txBox="1"/>
      </xdr:nvSpPr>
      <xdr:spPr>
        <a:xfrm>
          <a:off x="20167111" y="1338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117399</xdr:rowOff>
    </xdr:from>
    <xdr:to>
      <xdr:col>102</xdr:col>
      <xdr:colOff>165100</xdr:colOff>
      <xdr:row>78</xdr:row>
      <xdr:rowOff>47549</xdr:rowOff>
    </xdr:to>
    <xdr:sp macro="" textlink="">
      <xdr:nvSpPr>
        <xdr:cNvPr id="868" name="楕円 867"/>
        <xdr:cNvSpPr/>
      </xdr:nvSpPr>
      <xdr:spPr>
        <a:xfrm>
          <a:off x="19494500" y="133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38676</xdr:rowOff>
    </xdr:from>
    <xdr:ext cx="534377" cy="259045"/>
    <xdr:sp macro="" textlink="">
      <xdr:nvSpPr>
        <xdr:cNvPr id="869" name="テキスト ボックス 868"/>
        <xdr:cNvSpPr txBox="1"/>
      </xdr:nvSpPr>
      <xdr:spPr>
        <a:xfrm>
          <a:off x="19278111" y="134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116736</xdr:rowOff>
    </xdr:from>
    <xdr:to>
      <xdr:col>98</xdr:col>
      <xdr:colOff>38100</xdr:colOff>
      <xdr:row>78</xdr:row>
      <xdr:rowOff>46886</xdr:rowOff>
    </xdr:to>
    <xdr:sp macro="" textlink="">
      <xdr:nvSpPr>
        <xdr:cNvPr id="870" name="楕円 869"/>
        <xdr:cNvSpPr/>
      </xdr:nvSpPr>
      <xdr:spPr>
        <a:xfrm>
          <a:off x="18605500" y="1331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38013</xdr:rowOff>
    </xdr:from>
    <xdr:ext cx="534377" cy="259045"/>
    <xdr:sp macro="" textlink="">
      <xdr:nvSpPr>
        <xdr:cNvPr id="871" name="テキスト ボックス 870"/>
        <xdr:cNvSpPr txBox="1"/>
      </xdr:nvSpPr>
      <xdr:spPr>
        <a:xfrm>
          <a:off x="18389111" y="1341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普通建設事業については、継続事業である平和中学校給食棟整備事業や稲沢西小学校校舎棟整備事業の皆減、平和らくらくプラザ改修事業や祖父江町体育館耐震化事業の皆減により、前年度の</a:t>
          </a:r>
          <a:r>
            <a:rPr kumimoji="1" lang="en-US" altLang="ja-JP" sz="1200">
              <a:latin typeface="ＭＳ Ｐゴシック" panose="020B0600070205080204" pitchFamily="50" charset="-128"/>
              <a:ea typeface="ＭＳ Ｐゴシック" panose="020B0600070205080204" pitchFamily="50" charset="-128"/>
            </a:rPr>
            <a:t>47,142</a:t>
          </a:r>
          <a:r>
            <a:rPr kumimoji="1" lang="ja-JP" altLang="en-US" sz="1200">
              <a:latin typeface="ＭＳ Ｐゴシック" panose="020B0600070205080204" pitchFamily="50" charset="-128"/>
              <a:ea typeface="ＭＳ Ｐゴシック" panose="020B0600070205080204" pitchFamily="50" charset="-128"/>
            </a:rPr>
            <a:t>円から</a:t>
          </a:r>
          <a:r>
            <a:rPr kumimoji="1" lang="en-US" altLang="ja-JP" sz="1200">
              <a:latin typeface="ＭＳ Ｐゴシック" panose="020B0600070205080204" pitchFamily="50" charset="-128"/>
              <a:ea typeface="ＭＳ Ｐゴシック" panose="020B0600070205080204" pitchFamily="50" charset="-128"/>
            </a:rPr>
            <a:t>29,377</a:t>
          </a:r>
          <a:r>
            <a:rPr kumimoji="1" lang="ja-JP" altLang="en-US" sz="1200">
              <a:latin typeface="ＭＳ Ｐゴシック" panose="020B0600070205080204" pitchFamily="50" charset="-128"/>
              <a:ea typeface="ＭＳ Ｐゴシック" panose="020B0600070205080204" pitchFamily="50" charset="-128"/>
            </a:rPr>
            <a:t>円と大幅減（前年度比</a:t>
          </a:r>
          <a:r>
            <a:rPr kumimoji="1" lang="en-US" altLang="ja-JP" sz="1200">
              <a:latin typeface="ＭＳ Ｐゴシック" panose="020B0600070205080204" pitchFamily="50" charset="-128"/>
              <a:ea typeface="ＭＳ Ｐゴシック" panose="020B0600070205080204" pitchFamily="50" charset="-128"/>
            </a:rPr>
            <a:t>62.3</a:t>
          </a:r>
          <a:r>
            <a:rPr kumimoji="1" lang="ja-JP" altLang="en-US" sz="1200">
              <a:latin typeface="ＭＳ Ｐゴシック" panose="020B0600070205080204" pitchFamily="50" charset="-128"/>
              <a:ea typeface="ＭＳ Ｐゴシック" panose="020B0600070205080204" pitchFamily="50" charset="-128"/>
            </a:rPr>
            <a:t>％）となっている。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義務的経費において、扶助費については、障害者自立支援給付費や生活扶助、保育園運営費委託料の増により、</a:t>
          </a:r>
          <a:r>
            <a:rPr kumimoji="1" lang="en-US" altLang="ja-JP" sz="1200">
              <a:latin typeface="ＭＳ Ｐゴシック" panose="020B0600070205080204" pitchFamily="50" charset="-128"/>
              <a:ea typeface="ＭＳ Ｐゴシック" panose="020B0600070205080204" pitchFamily="50" charset="-128"/>
            </a:rPr>
            <a:t>72,756</a:t>
          </a:r>
          <a:r>
            <a:rPr kumimoji="1" lang="ja-JP" altLang="en-US" sz="1200">
              <a:latin typeface="ＭＳ Ｐゴシック" panose="020B0600070205080204" pitchFamily="50" charset="-128"/>
              <a:ea typeface="ＭＳ Ｐゴシック" panose="020B0600070205080204" pitchFamily="50" charset="-128"/>
            </a:rPr>
            <a:t>円から</a:t>
          </a:r>
          <a:r>
            <a:rPr kumimoji="1" lang="en-US" altLang="ja-JP" sz="1200">
              <a:latin typeface="ＭＳ Ｐゴシック" panose="020B0600070205080204" pitchFamily="50" charset="-128"/>
              <a:ea typeface="ＭＳ Ｐゴシック" panose="020B0600070205080204" pitchFamily="50" charset="-128"/>
            </a:rPr>
            <a:t>73,756</a:t>
          </a:r>
          <a:r>
            <a:rPr kumimoji="1" lang="ja-JP" altLang="en-US" sz="1200">
              <a:latin typeface="ＭＳ Ｐゴシック" panose="020B0600070205080204" pitchFamily="50" charset="-128"/>
              <a:ea typeface="ＭＳ Ｐゴシック" panose="020B0600070205080204" pitchFamily="50" charset="-128"/>
            </a:rPr>
            <a:t>円の増（前年度比</a:t>
          </a:r>
          <a:r>
            <a:rPr kumimoji="1" lang="en-US" altLang="ja-JP" sz="1200">
              <a:latin typeface="ＭＳ Ｐゴシック" panose="020B0600070205080204" pitchFamily="50" charset="-128"/>
              <a:ea typeface="ＭＳ Ｐゴシック" panose="020B0600070205080204" pitchFamily="50" charset="-128"/>
            </a:rPr>
            <a:t>101.4</a:t>
          </a:r>
          <a:r>
            <a:rPr kumimoji="1" lang="ja-JP" altLang="en-US" sz="1200">
              <a:latin typeface="ＭＳ Ｐゴシック" panose="020B0600070205080204" pitchFamily="50" charset="-128"/>
              <a:ea typeface="ＭＳ Ｐゴシック" panose="020B0600070205080204" pitchFamily="50" charset="-128"/>
            </a:rPr>
            <a:t>％）となっており、公債費については合併特例債や臨時財政対策債の償還金の増により、</a:t>
          </a:r>
          <a:r>
            <a:rPr kumimoji="1" lang="en-US" altLang="ja-JP" sz="1200">
              <a:latin typeface="ＭＳ Ｐゴシック" panose="020B0600070205080204" pitchFamily="50" charset="-128"/>
              <a:ea typeface="ＭＳ Ｐゴシック" panose="020B0600070205080204" pitchFamily="50" charset="-128"/>
            </a:rPr>
            <a:t>28,883</a:t>
          </a:r>
          <a:r>
            <a:rPr kumimoji="1" lang="ja-JP" altLang="en-US" sz="1200">
              <a:latin typeface="ＭＳ Ｐゴシック" panose="020B0600070205080204" pitchFamily="50" charset="-128"/>
              <a:ea typeface="ＭＳ Ｐゴシック" panose="020B0600070205080204" pitchFamily="50" charset="-128"/>
            </a:rPr>
            <a:t>円から</a:t>
          </a:r>
          <a:r>
            <a:rPr kumimoji="1" lang="en-US" altLang="ja-JP" sz="1200">
              <a:latin typeface="ＭＳ Ｐゴシック" panose="020B0600070205080204" pitchFamily="50" charset="-128"/>
              <a:ea typeface="ＭＳ Ｐゴシック" panose="020B0600070205080204" pitchFamily="50" charset="-128"/>
            </a:rPr>
            <a:t>29,277</a:t>
          </a:r>
          <a:r>
            <a:rPr kumimoji="1" lang="ja-JP" altLang="en-US" sz="1200">
              <a:latin typeface="ＭＳ Ｐゴシック" panose="020B0600070205080204" pitchFamily="50" charset="-128"/>
              <a:ea typeface="ＭＳ Ｐゴシック" panose="020B0600070205080204" pitchFamily="50" charset="-128"/>
            </a:rPr>
            <a:t>円の増（前年度比</a:t>
          </a:r>
          <a:r>
            <a:rPr kumimoji="1" lang="en-US" altLang="ja-JP" sz="1200">
              <a:latin typeface="ＭＳ Ｐゴシック" panose="020B0600070205080204" pitchFamily="50" charset="-128"/>
              <a:ea typeface="ＭＳ Ｐゴシック" panose="020B0600070205080204" pitchFamily="50" charset="-128"/>
            </a:rPr>
            <a:t>101.4</a:t>
          </a:r>
          <a:r>
            <a:rPr kumimoji="1" lang="ja-JP" altLang="en-US" sz="1200">
              <a:latin typeface="ＭＳ Ｐゴシック" panose="020B0600070205080204" pitchFamily="50" charset="-128"/>
              <a:ea typeface="ＭＳ Ｐゴシック" panose="020B0600070205080204" pitchFamily="50" charset="-128"/>
            </a:rPr>
            <a:t>％）となっている。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その他の経費において、積立金については、財政調整基金の積立額の減などにより、</a:t>
          </a:r>
          <a:r>
            <a:rPr kumimoji="1" lang="en-US" altLang="ja-JP" sz="1200">
              <a:latin typeface="ＭＳ Ｐゴシック" panose="020B0600070205080204" pitchFamily="50" charset="-128"/>
              <a:ea typeface="ＭＳ Ｐゴシック" panose="020B0600070205080204" pitchFamily="50" charset="-128"/>
            </a:rPr>
            <a:t>9,244</a:t>
          </a:r>
          <a:r>
            <a:rPr kumimoji="1" lang="ja-JP" altLang="en-US" sz="1200">
              <a:latin typeface="ＭＳ Ｐゴシック" panose="020B0600070205080204" pitchFamily="50" charset="-128"/>
              <a:ea typeface="ＭＳ Ｐゴシック" panose="020B0600070205080204" pitchFamily="50" charset="-128"/>
            </a:rPr>
            <a:t>円から</a:t>
          </a:r>
          <a:r>
            <a:rPr kumimoji="1" lang="en-US" altLang="ja-JP" sz="1200">
              <a:latin typeface="ＭＳ Ｐゴシック" panose="020B0600070205080204" pitchFamily="50" charset="-128"/>
              <a:ea typeface="ＭＳ Ｐゴシック" panose="020B0600070205080204" pitchFamily="50" charset="-128"/>
            </a:rPr>
            <a:t>7,782</a:t>
          </a:r>
          <a:r>
            <a:rPr kumimoji="1" lang="ja-JP" altLang="en-US" sz="1200">
              <a:latin typeface="ＭＳ Ｐゴシック" panose="020B0600070205080204" pitchFamily="50" charset="-128"/>
              <a:ea typeface="ＭＳ Ｐゴシック" panose="020B0600070205080204" pitchFamily="50" charset="-128"/>
            </a:rPr>
            <a:t>円の減（前年度比</a:t>
          </a:r>
          <a:r>
            <a:rPr kumimoji="1" lang="en-US" altLang="ja-JP" sz="1200">
              <a:latin typeface="ＭＳ Ｐゴシック" panose="020B0600070205080204" pitchFamily="50" charset="-128"/>
              <a:ea typeface="ＭＳ Ｐゴシック" panose="020B0600070205080204" pitchFamily="50" charset="-128"/>
            </a:rPr>
            <a:t>84.2</a:t>
          </a:r>
          <a:r>
            <a:rPr kumimoji="1" lang="ja-JP" altLang="en-US" sz="1200">
              <a:latin typeface="ＭＳ Ｐゴシック" panose="020B0600070205080204" pitchFamily="50" charset="-128"/>
              <a:ea typeface="ＭＳ Ｐゴシック" panose="020B0600070205080204" pitchFamily="50" charset="-128"/>
            </a:rPr>
            <a:t>％）となっており、繰出金については、高齢社会の進行に伴う後期高齢者医療特別会計や介護保険特別会計への繰出金の増により</a:t>
          </a:r>
          <a:r>
            <a:rPr kumimoji="1" lang="en-US" altLang="ja-JP" sz="1200">
              <a:latin typeface="ＭＳ Ｐゴシック" panose="020B0600070205080204" pitchFamily="50" charset="-128"/>
              <a:ea typeface="ＭＳ Ｐゴシック" panose="020B0600070205080204" pitchFamily="50" charset="-128"/>
            </a:rPr>
            <a:t>28,934</a:t>
          </a:r>
          <a:r>
            <a:rPr kumimoji="1" lang="ja-JP" altLang="en-US" sz="1200">
              <a:latin typeface="ＭＳ Ｐゴシック" panose="020B0600070205080204" pitchFamily="50" charset="-128"/>
              <a:ea typeface="ＭＳ Ｐゴシック" panose="020B0600070205080204" pitchFamily="50" charset="-128"/>
            </a:rPr>
            <a:t>円から</a:t>
          </a:r>
          <a:r>
            <a:rPr kumimoji="1" lang="en-US" altLang="ja-JP" sz="1200">
              <a:latin typeface="ＭＳ Ｐゴシック" panose="020B0600070205080204" pitchFamily="50" charset="-128"/>
              <a:ea typeface="ＭＳ Ｐゴシック" panose="020B0600070205080204" pitchFamily="50" charset="-128"/>
            </a:rPr>
            <a:t>29,711</a:t>
          </a:r>
          <a:r>
            <a:rPr kumimoji="1" lang="ja-JP" altLang="en-US" sz="1200">
              <a:latin typeface="ＭＳ Ｐゴシック" panose="020B0600070205080204" pitchFamily="50" charset="-128"/>
              <a:ea typeface="ＭＳ Ｐゴシック" panose="020B0600070205080204" pitchFamily="50" charset="-128"/>
            </a:rPr>
            <a:t>円の増（前年度比</a:t>
          </a:r>
          <a:r>
            <a:rPr kumimoji="1" lang="en-US" altLang="ja-JP" sz="1200">
              <a:latin typeface="ＭＳ Ｐゴシック" panose="020B0600070205080204" pitchFamily="50" charset="-128"/>
              <a:ea typeface="ＭＳ Ｐゴシック" panose="020B0600070205080204" pitchFamily="50" charset="-128"/>
            </a:rPr>
            <a:t>102.7</a:t>
          </a:r>
          <a:r>
            <a:rPr kumimoji="1" lang="ja-JP" altLang="en-US" sz="1200">
              <a:latin typeface="ＭＳ Ｐゴシック" panose="020B0600070205080204" pitchFamily="50" charset="-128"/>
              <a:ea typeface="ＭＳ Ｐゴシック" panose="020B0600070205080204" pitchFamily="50" charset="-128"/>
            </a:rPr>
            <a:t>％）となっている。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近年の合併特例債を活用した事業の実施に伴う償還金の増及び臨時財政対策債の償還金の増による公債費の増や、少子高齢社会の進行に伴う扶助費及び後期高齢者医療特別会計や介護保険特別会計などへの繰出金の増加が見込まれるが、事務事業の見直しや公共施設等の再編を推進するなどし、住民一人あたりのコストを削減していく必要が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137,432
134,511
79.35
45,220,712
42,901,734
2,142,652
28,706,679
41,602,180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149497</xdr:rowOff>
    </xdr:from>
    <xdr:to>
      <xdr:col>24</xdr:col>
      <xdr:colOff>63500</xdr:colOff>
      <xdr:row>36</xdr:row>
      <xdr:rowOff>46083</xdr:rowOff>
    </xdr:to>
    <xdr:cxnSp macro="">
      <xdr:nvCxnSpPr>
        <xdr:cNvPr id="63" name="直線コネクタ 62"/>
        <xdr:cNvCxnSpPr/>
      </xdr:nvCxnSpPr>
      <xdr:spPr>
        <a:xfrm>
          <a:off x="3797300" y="5978797"/>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33944</xdr:rowOff>
    </xdr:from>
    <xdr:ext cx="469744" cy="259045"/>
    <xdr:sp macro="" textlink="">
      <xdr:nvSpPr>
        <xdr:cNvPr id="64" name="議会費平均値テキスト"/>
        <xdr:cNvSpPr txBox="1"/>
      </xdr:nvSpPr>
      <xdr:spPr>
        <a:xfrm>
          <a:off x="4686300" y="5863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10160</xdr:rowOff>
    </xdr:from>
    <xdr:to>
      <xdr:col>19</xdr:col>
      <xdr:colOff>177800</xdr:colOff>
      <xdr:row>34</xdr:row>
      <xdr:rowOff>149497</xdr:rowOff>
    </xdr:to>
    <xdr:cxnSp macro="">
      <xdr:nvCxnSpPr>
        <xdr:cNvPr id="66" name="直線コネクタ 65"/>
        <xdr:cNvCxnSpPr/>
      </xdr:nvCxnSpPr>
      <xdr:spPr>
        <a:xfrm>
          <a:off x="2908300" y="5496560"/>
          <a:ext cx="889000" cy="48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62428</xdr:rowOff>
    </xdr:from>
    <xdr:ext cx="469744" cy="259045"/>
    <xdr:sp macro="" textlink="">
      <xdr:nvSpPr>
        <xdr:cNvPr id="68" name="テキスト ボックス 67"/>
        <xdr:cNvSpPr txBox="1"/>
      </xdr:nvSpPr>
      <xdr:spPr>
        <a:xfrm>
          <a:off x="3562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10160</xdr:rowOff>
    </xdr:from>
    <xdr:to>
      <xdr:col>15</xdr:col>
      <xdr:colOff>50800</xdr:colOff>
      <xdr:row>32</xdr:row>
      <xdr:rowOff>30843</xdr:rowOff>
    </xdr:to>
    <xdr:cxnSp macro="">
      <xdr:nvCxnSpPr>
        <xdr:cNvPr id="69" name="直線コネクタ 68"/>
        <xdr:cNvCxnSpPr/>
      </xdr:nvCxnSpPr>
      <xdr:spPr>
        <a:xfrm flipV="1">
          <a:off x="2019300" y="549656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93799</xdr:rowOff>
    </xdr:from>
    <xdr:to>
      <xdr:col>15</xdr:col>
      <xdr:colOff>101600</xdr:colOff>
      <xdr:row>32</xdr:row>
      <xdr:rowOff>23949</xdr:rowOff>
    </xdr:to>
    <xdr:sp macro="" textlink="">
      <xdr:nvSpPr>
        <xdr:cNvPr id="70" name="フローチャート: 判断 69"/>
        <xdr:cNvSpPr/>
      </xdr:nvSpPr>
      <xdr:spPr>
        <a:xfrm>
          <a:off x="2857500" y="540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40476</xdr:rowOff>
    </xdr:from>
    <xdr:ext cx="469744" cy="259045"/>
    <xdr:sp macro="" textlink="">
      <xdr:nvSpPr>
        <xdr:cNvPr id="71" name="テキスト ボックス 70"/>
        <xdr:cNvSpPr txBox="1"/>
      </xdr:nvSpPr>
      <xdr:spPr>
        <a:xfrm>
          <a:off x="2673428" y="51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30843</xdr:rowOff>
    </xdr:from>
    <xdr:to>
      <xdr:col>10</xdr:col>
      <xdr:colOff>114300</xdr:colOff>
      <xdr:row>32</xdr:row>
      <xdr:rowOff>41728</xdr:rowOff>
    </xdr:to>
    <xdr:cxnSp macro="">
      <xdr:nvCxnSpPr>
        <xdr:cNvPr id="72" name="直線コネクタ 71"/>
        <xdr:cNvCxnSpPr/>
      </xdr:nvCxnSpPr>
      <xdr:spPr>
        <a:xfrm flipV="1">
          <a:off x="1130300" y="5517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26505</xdr:rowOff>
    </xdr:from>
    <xdr:ext cx="469744" cy="259045"/>
    <xdr:sp macro="" textlink="">
      <xdr:nvSpPr>
        <xdr:cNvPr id="74" name="テキスト ボックス 73"/>
        <xdr:cNvSpPr txBox="1"/>
      </xdr:nvSpPr>
      <xdr:spPr>
        <a:xfrm>
          <a:off x="1784428"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80934</xdr:rowOff>
    </xdr:from>
    <xdr:ext cx="469744" cy="259045"/>
    <xdr:sp macro="" textlink="">
      <xdr:nvSpPr>
        <xdr:cNvPr id="76" name="テキスト ボックス 75"/>
        <xdr:cNvSpPr txBox="1"/>
      </xdr:nvSpPr>
      <xdr:spPr>
        <a:xfrm>
          <a:off x="895428"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166733</xdr:rowOff>
    </xdr:from>
    <xdr:to>
      <xdr:col>24</xdr:col>
      <xdr:colOff>114300</xdr:colOff>
      <xdr:row>36</xdr:row>
      <xdr:rowOff>96883</xdr:rowOff>
    </xdr:to>
    <xdr:sp macro="" textlink="">
      <xdr:nvSpPr>
        <xdr:cNvPr id="82" name="楕円 81"/>
        <xdr:cNvSpPr/>
      </xdr:nvSpPr>
      <xdr:spPr>
        <a:xfrm>
          <a:off x="4584700" y="61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145160</xdr:rowOff>
    </xdr:from>
    <xdr:ext cx="469744" cy="259045"/>
    <xdr:sp macro="" textlink="">
      <xdr:nvSpPr>
        <xdr:cNvPr id="83" name="議会費該当値テキスト"/>
        <xdr:cNvSpPr txBox="1"/>
      </xdr:nvSpPr>
      <xdr:spPr>
        <a:xfrm>
          <a:off x="4686300" y="614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98697</xdr:rowOff>
    </xdr:from>
    <xdr:to>
      <xdr:col>20</xdr:col>
      <xdr:colOff>38100</xdr:colOff>
      <xdr:row>35</xdr:row>
      <xdr:rowOff>28847</xdr:rowOff>
    </xdr:to>
    <xdr:sp macro="" textlink="">
      <xdr:nvSpPr>
        <xdr:cNvPr id="84" name="楕円 83"/>
        <xdr:cNvSpPr/>
      </xdr:nvSpPr>
      <xdr:spPr>
        <a:xfrm>
          <a:off x="3746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45374</xdr:rowOff>
    </xdr:from>
    <xdr:ext cx="469744" cy="259045"/>
    <xdr:sp macro="" textlink="">
      <xdr:nvSpPr>
        <xdr:cNvPr id="85" name="テキスト ボックス 84"/>
        <xdr:cNvSpPr txBox="1"/>
      </xdr:nvSpPr>
      <xdr:spPr>
        <a:xfrm>
          <a:off x="3562428"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130810</xdr:rowOff>
    </xdr:from>
    <xdr:to>
      <xdr:col>15</xdr:col>
      <xdr:colOff>101600</xdr:colOff>
      <xdr:row>32</xdr:row>
      <xdr:rowOff>60960</xdr:rowOff>
    </xdr:to>
    <xdr:sp macro="" textlink="">
      <xdr:nvSpPr>
        <xdr:cNvPr id="86" name="楕円 85"/>
        <xdr:cNvSpPr/>
      </xdr:nvSpPr>
      <xdr:spPr>
        <a:xfrm>
          <a:off x="2857500" y="54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52087</xdr:rowOff>
    </xdr:from>
    <xdr:ext cx="469744" cy="259045"/>
    <xdr:sp macro="" textlink="">
      <xdr:nvSpPr>
        <xdr:cNvPr id="87" name="テキスト ボックス 86"/>
        <xdr:cNvSpPr txBox="1"/>
      </xdr:nvSpPr>
      <xdr:spPr>
        <a:xfrm>
          <a:off x="2673428"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151493</xdr:rowOff>
    </xdr:from>
    <xdr:to>
      <xdr:col>10</xdr:col>
      <xdr:colOff>165100</xdr:colOff>
      <xdr:row>32</xdr:row>
      <xdr:rowOff>81643</xdr:rowOff>
    </xdr:to>
    <xdr:sp macro="" textlink="">
      <xdr:nvSpPr>
        <xdr:cNvPr id="88" name="楕円 87"/>
        <xdr:cNvSpPr/>
      </xdr:nvSpPr>
      <xdr:spPr>
        <a:xfrm>
          <a:off x="1968500" y="54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98170</xdr:rowOff>
    </xdr:from>
    <xdr:ext cx="469744" cy="259045"/>
    <xdr:sp macro="" textlink="">
      <xdr:nvSpPr>
        <xdr:cNvPr id="89" name="テキスト ボックス 88"/>
        <xdr:cNvSpPr txBox="1"/>
      </xdr:nvSpPr>
      <xdr:spPr>
        <a:xfrm>
          <a:off x="1784428" y="52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162378</xdr:rowOff>
    </xdr:from>
    <xdr:to>
      <xdr:col>6</xdr:col>
      <xdr:colOff>38100</xdr:colOff>
      <xdr:row>32</xdr:row>
      <xdr:rowOff>92528</xdr:rowOff>
    </xdr:to>
    <xdr:sp macro="" textlink="">
      <xdr:nvSpPr>
        <xdr:cNvPr id="90" name="楕円 89"/>
        <xdr:cNvSpPr/>
      </xdr:nvSpPr>
      <xdr:spPr>
        <a:xfrm>
          <a:off x="1079500" y="54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109055</xdr:rowOff>
    </xdr:from>
    <xdr:ext cx="469744" cy="259045"/>
    <xdr:sp macro="" textlink="">
      <xdr:nvSpPr>
        <xdr:cNvPr id="91" name="テキスト ボックス 90"/>
        <xdr:cNvSpPr txBox="1"/>
      </xdr:nvSpPr>
      <xdr:spPr>
        <a:xfrm>
          <a:off x="895428" y="525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120804</xdr:rowOff>
    </xdr:from>
    <xdr:to>
      <xdr:col>24</xdr:col>
      <xdr:colOff>63500</xdr:colOff>
      <xdr:row>57</xdr:row>
      <xdr:rowOff>157700</xdr:rowOff>
    </xdr:to>
    <xdr:cxnSp macro="">
      <xdr:nvCxnSpPr>
        <xdr:cNvPr id="118" name="直線コネクタ 117"/>
        <xdr:cNvCxnSpPr/>
      </xdr:nvCxnSpPr>
      <xdr:spPr>
        <a:xfrm>
          <a:off x="3797300" y="9893454"/>
          <a:ext cx="8382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71232</xdr:rowOff>
    </xdr:from>
    <xdr:ext cx="534377" cy="259045"/>
    <xdr:sp macro="" textlink="">
      <xdr:nvSpPr>
        <xdr:cNvPr id="119" name="総務費平均値テキスト"/>
        <xdr:cNvSpPr txBox="1"/>
      </xdr:nvSpPr>
      <xdr:spPr>
        <a:xfrm>
          <a:off x="4686300" y="967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120804</xdr:rowOff>
    </xdr:from>
    <xdr:to>
      <xdr:col>19</xdr:col>
      <xdr:colOff>177800</xdr:colOff>
      <xdr:row>57</xdr:row>
      <xdr:rowOff>145644</xdr:rowOff>
    </xdr:to>
    <xdr:cxnSp macro="">
      <xdr:nvCxnSpPr>
        <xdr:cNvPr id="121" name="直線コネクタ 120"/>
        <xdr:cNvCxnSpPr/>
      </xdr:nvCxnSpPr>
      <xdr:spPr>
        <a:xfrm flipV="1">
          <a:off x="2908300" y="9893454"/>
          <a:ext cx="8890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145644</xdr:rowOff>
    </xdr:from>
    <xdr:to>
      <xdr:col>15</xdr:col>
      <xdr:colOff>50800</xdr:colOff>
      <xdr:row>57</xdr:row>
      <xdr:rowOff>149406</xdr:rowOff>
    </xdr:to>
    <xdr:cxnSp macro="">
      <xdr:nvCxnSpPr>
        <xdr:cNvPr id="124" name="直線コネクタ 123"/>
        <xdr:cNvCxnSpPr/>
      </xdr:nvCxnSpPr>
      <xdr:spPr>
        <a:xfrm flipV="1">
          <a:off x="2019300" y="9918294"/>
          <a:ext cx="889000" cy="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21627</xdr:rowOff>
    </xdr:from>
    <xdr:to>
      <xdr:col>15</xdr:col>
      <xdr:colOff>101600</xdr:colOff>
      <xdr:row>57</xdr:row>
      <xdr:rowOff>123227</xdr:rowOff>
    </xdr:to>
    <xdr:sp macro="" textlink="">
      <xdr:nvSpPr>
        <xdr:cNvPr id="125" name="フローチャート: 判断 124"/>
        <xdr:cNvSpPr/>
      </xdr:nvSpPr>
      <xdr:spPr>
        <a:xfrm>
          <a:off x="2857500" y="979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139754</xdr:rowOff>
    </xdr:from>
    <xdr:ext cx="534377" cy="259045"/>
    <xdr:sp macro="" textlink="">
      <xdr:nvSpPr>
        <xdr:cNvPr id="126" name="テキスト ボックス 125"/>
        <xdr:cNvSpPr txBox="1"/>
      </xdr:nvSpPr>
      <xdr:spPr>
        <a:xfrm>
          <a:off x="2641111" y="956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129975</xdr:rowOff>
    </xdr:from>
    <xdr:to>
      <xdr:col>10</xdr:col>
      <xdr:colOff>114300</xdr:colOff>
      <xdr:row>57</xdr:row>
      <xdr:rowOff>149406</xdr:rowOff>
    </xdr:to>
    <xdr:cxnSp macro="">
      <xdr:nvCxnSpPr>
        <xdr:cNvPr id="127" name="直線コネクタ 126"/>
        <xdr:cNvCxnSpPr/>
      </xdr:nvCxnSpPr>
      <xdr:spPr>
        <a:xfrm>
          <a:off x="1130300" y="990262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9" name="テキスト ボックス 128"/>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31" name="テキスト ボックス 130"/>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106900</xdr:rowOff>
    </xdr:from>
    <xdr:to>
      <xdr:col>24</xdr:col>
      <xdr:colOff>114300</xdr:colOff>
      <xdr:row>58</xdr:row>
      <xdr:rowOff>37050</xdr:rowOff>
    </xdr:to>
    <xdr:sp macro="" textlink="">
      <xdr:nvSpPr>
        <xdr:cNvPr id="137" name="楕円 136"/>
        <xdr:cNvSpPr/>
      </xdr:nvSpPr>
      <xdr:spPr>
        <a:xfrm>
          <a:off x="4584700" y="98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26783</xdr:rowOff>
    </xdr:from>
    <xdr:ext cx="534377" cy="259045"/>
    <xdr:sp macro="" textlink="">
      <xdr:nvSpPr>
        <xdr:cNvPr id="138" name="総務費該当値テキスト"/>
        <xdr:cNvSpPr txBox="1"/>
      </xdr:nvSpPr>
      <xdr:spPr>
        <a:xfrm>
          <a:off x="4686300" y="979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70004</xdr:rowOff>
    </xdr:from>
    <xdr:to>
      <xdr:col>20</xdr:col>
      <xdr:colOff>38100</xdr:colOff>
      <xdr:row>58</xdr:row>
      <xdr:rowOff>154</xdr:rowOff>
    </xdr:to>
    <xdr:sp macro="" textlink="">
      <xdr:nvSpPr>
        <xdr:cNvPr id="139" name="楕円 138"/>
        <xdr:cNvSpPr/>
      </xdr:nvSpPr>
      <xdr:spPr>
        <a:xfrm>
          <a:off x="3746500" y="984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162731</xdr:rowOff>
    </xdr:from>
    <xdr:ext cx="534377" cy="259045"/>
    <xdr:sp macro="" textlink="">
      <xdr:nvSpPr>
        <xdr:cNvPr id="140" name="テキスト ボックス 139"/>
        <xdr:cNvSpPr txBox="1"/>
      </xdr:nvSpPr>
      <xdr:spPr>
        <a:xfrm>
          <a:off x="3530111" y="99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94844</xdr:rowOff>
    </xdr:from>
    <xdr:to>
      <xdr:col>15</xdr:col>
      <xdr:colOff>101600</xdr:colOff>
      <xdr:row>58</xdr:row>
      <xdr:rowOff>24994</xdr:rowOff>
    </xdr:to>
    <xdr:sp macro="" textlink="">
      <xdr:nvSpPr>
        <xdr:cNvPr id="141" name="楕円 140"/>
        <xdr:cNvSpPr/>
      </xdr:nvSpPr>
      <xdr:spPr>
        <a:xfrm>
          <a:off x="2857500" y="98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16121</xdr:rowOff>
    </xdr:from>
    <xdr:ext cx="534377" cy="259045"/>
    <xdr:sp macro="" textlink="">
      <xdr:nvSpPr>
        <xdr:cNvPr id="142" name="テキスト ボックス 141"/>
        <xdr:cNvSpPr txBox="1"/>
      </xdr:nvSpPr>
      <xdr:spPr>
        <a:xfrm>
          <a:off x="2641111" y="99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98606</xdr:rowOff>
    </xdr:from>
    <xdr:to>
      <xdr:col>10</xdr:col>
      <xdr:colOff>165100</xdr:colOff>
      <xdr:row>58</xdr:row>
      <xdr:rowOff>28756</xdr:rowOff>
    </xdr:to>
    <xdr:sp macro="" textlink="">
      <xdr:nvSpPr>
        <xdr:cNvPr id="143" name="楕円 142"/>
        <xdr:cNvSpPr/>
      </xdr:nvSpPr>
      <xdr:spPr>
        <a:xfrm>
          <a:off x="1968500" y="987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19883</xdr:rowOff>
    </xdr:from>
    <xdr:ext cx="534377" cy="259045"/>
    <xdr:sp macro="" textlink="">
      <xdr:nvSpPr>
        <xdr:cNvPr id="144" name="テキスト ボックス 143"/>
        <xdr:cNvSpPr txBox="1"/>
      </xdr:nvSpPr>
      <xdr:spPr>
        <a:xfrm>
          <a:off x="1752111" y="996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79175</xdr:rowOff>
    </xdr:from>
    <xdr:to>
      <xdr:col>6</xdr:col>
      <xdr:colOff>38100</xdr:colOff>
      <xdr:row>58</xdr:row>
      <xdr:rowOff>9325</xdr:rowOff>
    </xdr:to>
    <xdr:sp macro="" textlink="">
      <xdr:nvSpPr>
        <xdr:cNvPr id="145" name="楕円 144"/>
        <xdr:cNvSpPr/>
      </xdr:nvSpPr>
      <xdr:spPr>
        <a:xfrm>
          <a:off x="1079500" y="985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452</xdr:rowOff>
    </xdr:from>
    <xdr:ext cx="534377" cy="259045"/>
    <xdr:sp macro="" textlink="">
      <xdr:nvSpPr>
        <xdr:cNvPr id="146" name="テキスト ボックス 145"/>
        <xdr:cNvSpPr txBox="1"/>
      </xdr:nvSpPr>
      <xdr:spPr>
        <a:xfrm>
          <a:off x="863111" y="994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121011</xdr:rowOff>
    </xdr:from>
    <xdr:to>
      <xdr:col>24</xdr:col>
      <xdr:colOff>63500</xdr:colOff>
      <xdr:row>76</xdr:row>
      <xdr:rowOff>132899</xdr:rowOff>
    </xdr:to>
    <xdr:cxnSp macro="">
      <xdr:nvCxnSpPr>
        <xdr:cNvPr id="176" name="直線コネクタ 175"/>
        <xdr:cNvCxnSpPr/>
      </xdr:nvCxnSpPr>
      <xdr:spPr>
        <a:xfrm>
          <a:off x="3797300" y="13151211"/>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78630</xdr:rowOff>
    </xdr:from>
    <xdr:ext cx="599010" cy="259045"/>
    <xdr:sp macro="" textlink="">
      <xdr:nvSpPr>
        <xdr:cNvPr id="177" name="民生費平均値テキスト"/>
        <xdr:cNvSpPr txBox="1"/>
      </xdr:nvSpPr>
      <xdr:spPr>
        <a:xfrm>
          <a:off x="4686300" y="127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121011</xdr:rowOff>
    </xdr:from>
    <xdr:to>
      <xdr:col>19</xdr:col>
      <xdr:colOff>177800</xdr:colOff>
      <xdr:row>77</xdr:row>
      <xdr:rowOff>16218</xdr:rowOff>
    </xdr:to>
    <xdr:cxnSp macro="">
      <xdr:nvCxnSpPr>
        <xdr:cNvPr id="179" name="直線コネクタ 178"/>
        <xdr:cNvCxnSpPr/>
      </xdr:nvCxnSpPr>
      <xdr:spPr>
        <a:xfrm flipV="1">
          <a:off x="2908300" y="13151211"/>
          <a:ext cx="889000" cy="6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150887</xdr:rowOff>
    </xdr:from>
    <xdr:ext cx="599010" cy="259045"/>
    <xdr:sp macro="" textlink="">
      <xdr:nvSpPr>
        <xdr:cNvPr id="181" name="テキスト ボックス 180"/>
        <xdr:cNvSpPr txBox="1"/>
      </xdr:nvSpPr>
      <xdr:spPr>
        <a:xfrm>
          <a:off x="3497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16218</xdr:rowOff>
    </xdr:from>
    <xdr:to>
      <xdr:col>15</xdr:col>
      <xdr:colOff>50800</xdr:colOff>
      <xdr:row>77</xdr:row>
      <xdr:rowOff>145377</xdr:rowOff>
    </xdr:to>
    <xdr:cxnSp macro="">
      <xdr:nvCxnSpPr>
        <xdr:cNvPr id="182" name="直線コネクタ 181"/>
        <xdr:cNvCxnSpPr/>
      </xdr:nvCxnSpPr>
      <xdr:spPr>
        <a:xfrm flipV="1">
          <a:off x="2019300" y="13217868"/>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71</xdr:row>
      <xdr:rowOff>151727</xdr:rowOff>
    </xdr:from>
    <xdr:to>
      <xdr:col>15</xdr:col>
      <xdr:colOff>101600</xdr:colOff>
      <xdr:row>72</xdr:row>
      <xdr:rowOff>81877</xdr:rowOff>
    </xdr:to>
    <xdr:sp macro="" textlink="">
      <xdr:nvSpPr>
        <xdr:cNvPr id="183" name="フローチャート: 判断 182"/>
        <xdr:cNvSpPr/>
      </xdr:nvSpPr>
      <xdr:spPr>
        <a:xfrm>
          <a:off x="2857500" y="1232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98404</xdr:rowOff>
    </xdr:from>
    <xdr:ext cx="599010" cy="259045"/>
    <xdr:sp macro="" textlink="">
      <xdr:nvSpPr>
        <xdr:cNvPr id="184" name="テキスト ボックス 183"/>
        <xdr:cNvSpPr txBox="1"/>
      </xdr:nvSpPr>
      <xdr:spPr>
        <a:xfrm>
          <a:off x="2608795" y="1209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145377</xdr:rowOff>
    </xdr:from>
    <xdr:to>
      <xdr:col>10</xdr:col>
      <xdr:colOff>114300</xdr:colOff>
      <xdr:row>78</xdr:row>
      <xdr:rowOff>101181</xdr:rowOff>
    </xdr:to>
    <xdr:cxnSp macro="">
      <xdr:nvCxnSpPr>
        <xdr:cNvPr id="185" name="直線コネクタ 184"/>
        <xdr:cNvCxnSpPr/>
      </xdr:nvCxnSpPr>
      <xdr:spPr>
        <a:xfrm flipV="1">
          <a:off x="1130300" y="13347027"/>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9403</xdr:rowOff>
    </xdr:from>
    <xdr:ext cx="599010" cy="259045"/>
    <xdr:sp macro="" textlink="">
      <xdr:nvSpPr>
        <xdr:cNvPr id="187" name="テキスト ボックス 186"/>
        <xdr:cNvSpPr txBox="1"/>
      </xdr:nvSpPr>
      <xdr:spPr>
        <a:xfrm>
          <a:off x="1719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15727</xdr:rowOff>
    </xdr:from>
    <xdr:ext cx="599010" cy="259045"/>
    <xdr:sp macro="" textlink="">
      <xdr:nvSpPr>
        <xdr:cNvPr id="189" name="テキスト ボックス 188"/>
        <xdr:cNvSpPr txBox="1"/>
      </xdr:nvSpPr>
      <xdr:spPr>
        <a:xfrm>
          <a:off x="830795"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82099</xdr:rowOff>
    </xdr:from>
    <xdr:to>
      <xdr:col>24</xdr:col>
      <xdr:colOff>114300</xdr:colOff>
      <xdr:row>77</xdr:row>
      <xdr:rowOff>12249</xdr:rowOff>
    </xdr:to>
    <xdr:sp macro="" textlink="">
      <xdr:nvSpPr>
        <xdr:cNvPr id="195" name="楕円 194"/>
        <xdr:cNvSpPr/>
      </xdr:nvSpPr>
      <xdr:spPr>
        <a:xfrm>
          <a:off x="4584700" y="131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60526</xdr:rowOff>
    </xdr:from>
    <xdr:ext cx="599010" cy="259045"/>
    <xdr:sp macro="" textlink="">
      <xdr:nvSpPr>
        <xdr:cNvPr id="196" name="民生費該当値テキスト"/>
        <xdr:cNvSpPr txBox="1"/>
      </xdr:nvSpPr>
      <xdr:spPr>
        <a:xfrm>
          <a:off x="4686300" y="1309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70211</xdr:rowOff>
    </xdr:from>
    <xdr:to>
      <xdr:col>20</xdr:col>
      <xdr:colOff>38100</xdr:colOff>
      <xdr:row>77</xdr:row>
      <xdr:rowOff>361</xdr:rowOff>
    </xdr:to>
    <xdr:sp macro="" textlink="">
      <xdr:nvSpPr>
        <xdr:cNvPr id="197" name="楕円 196"/>
        <xdr:cNvSpPr/>
      </xdr:nvSpPr>
      <xdr:spPr>
        <a:xfrm>
          <a:off x="3746500" y="131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162938</xdr:rowOff>
    </xdr:from>
    <xdr:ext cx="599010" cy="259045"/>
    <xdr:sp macro="" textlink="">
      <xdr:nvSpPr>
        <xdr:cNvPr id="198" name="テキスト ボックス 197"/>
        <xdr:cNvSpPr txBox="1"/>
      </xdr:nvSpPr>
      <xdr:spPr>
        <a:xfrm>
          <a:off x="3497795" y="1319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136868</xdr:rowOff>
    </xdr:from>
    <xdr:to>
      <xdr:col>15</xdr:col>
      <xdr:colOff>101600</xdr:colOff>
      <xdr:row>77</xdr:row>
      <xdr:rowOff>67018</xdr:rowOff>
    </xdr:to>
    <xdr:sp macro="" textlink="">
      <xdr:nvSpPr>
        <xdr:cNvPr id="199" name="楕円 198"/>
        <xdr:cNvSpPr/>
      </xdr:nvSpPr>
      <xdr:spPr>
        <a:xfrm>
          <a:off x="2857500" y="131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58145</xdr:rowOff>
    </xdr:from>
    <xdr:ext cx="599010" cy="259045"/>
    <xdr:sp macro="" textlink="">
      <xdr:nvSpPr>
        <xdr:cNvPr id="200" name="テキスト ボックス 199"/>
        <xdr:cNvSpPr txBox="1"/>
      </xdr:nvSpPr>
      <xdr:spPr>
        <a:xfrm>
          <a:off x="2608795" y="1325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94577</xdr:rowOff>
    </xdr:from>
    <xdr:to>
      <xdr:col>10</xdr:col>
      <xdr:colOff>165100</xdr:colOff>
      <xdr:row>78</xdr:row>
      <xdr:rowOff>24727</xdr:rowOff>
    </xdr:to>
    <xdr:sp macro="" textlink="">
      <xdr:nvSpPr>
        <xdr:cNvPr id="201" name="楕円 200"/>
        <xdr:cNvSpPr/>
      </xdr:nvSpPr>
      <xdr:spPr>
        <a:xfrm>
          <a:off x="1968500" y="132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15854</xdr:rowOff>
    </xdr:from>
    <xdr:ext cx="599010" cy="259045"/>
    <xdr:sp macro="" textlink="">
      <xdr:nvSpPr>
        <xdr:cNvPr id="202" name="テキスト ボックス 201"/>
        <xdr:cNvSpPr txBox="1"/>
      </xdr:nvSpPr>
      <xdr:spPr>
        <a:xfrm>
          <a:off x="1719795" y="1338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50381</xdr:rowOff>
    </xdr:from>
    <xdr:to>
      <xdr:col>6</xdr:col>
      <xdr:colOff>38100</xdr:colOff>
      <xdr:row>78</xdr:row>
      <xdr:rowOff>151981</xdr:rowOff>
    </xdr:to>
    <xdr:sp macro="" textlink="">
      <xdr:nvSpPr>
        <xdr:cNvPr id="203" name="楕円 202"/>
        <xdr:cNvSpPr/>
      </xdr:nvSpPr>
      <xdr:spPr>
        <a:xfrm>
          <a:off x="1079500" y="1342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143108</xdr:rowOff>
    </xdr:from>
    <xdr:ext cx="599010" cy="259045"/>
    <xdr:sp macro="" textlink="">
      <xdr:nvSpPr>
        <xdr:cNvPr id="204" name="テキスト ボックス 203"/>
        <xdr:cNvSpPr txBox="1"/>
      </xdr:nvSpPr>
      <xdr:spPr>
        <a:xfrm>
          <a:off x="830795" y="1351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67157</xdr:rowOff>
    </xdr:from>
    <xdr:to>
      <xdr:col>24</xdr:col>
      <xdr:colOff>63500</xdr:colOff>
      <xdr:row>99</xdr:row>
      <xdr:rowOff>74143</xdr:rowOff>
    </xdr:to>
    <xdr:cxnSp macro="">
      <xdr:nvCxnSpPr>
        <xdr:cNvPr id="234" name="直線コネクタ 233"/>
        <xdr:cNvCxnSpPr/>
      </xdr:nvCxnSpPr>
      <xdr:spPr>
        <a:xfrm flipV="1">
          <a:off x="3797300" y="17040707"/>
          <a:ext cx="8382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54918</xdr:rowOff>
    </xdr:from>
    <xdr:ext cx="534377" cy="259045"/>
    <xdr:sp macro="" textlink="">
      <xdr:nvSpPr>
        <xdr:cNvPr id="235" name="衛生費平均値テキスト"/>
        <xdr:cNvSpPr txBox="1"/>
      </xdr:nvSpPr>
      <xdr:spPr>
        <a:xfrm>
          <a:off x="4686300" y="1668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169799</xdr:rowOff>
    </xdr:from>
    <xdr:to>
      <xdr:col>19</xdr:col>
      <xdr:colOff>177800</xdr:colOff>
      <xdr:row>99</xdr:row>
      <xdr:rowOff>74143</xdr:rowOff>
    </xdr:to>
    <xdr:cxnSp macro="">
      <xdr:nvCxnSpPr>
        <xdr:cNvPr id="237" name="直線コネクタ 236"/>
        <xdr:cNvCxnSpPr/>
      </xdr:nvCxnSpPr>
      <xdr:spPr>
        <a:xfrm>
          <a:off x="2908300" y="16800449"/>
          <a:ext cx="889000" cy="2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51579</xdr:rowOff>
    </xdr:from>
    <xdr:ext cx="534377" cy="259045"/>
    <xdr:sp macro="" textlink="">
      <xdr:nvSpPr>
        <xdr:cNvPr id="239" name="テキスト ボックス 238"/>
        <xdr:cNvSpPr txBox="1"/>
      </xdr:nvSpPr>
      <xdr:spPr>
        <a:xfrm>
          <a:off x="3530111" y="166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134328</xdr:rowOff>
    </xdr:from>
    <xdr:to>
      <xdr:col>15</xdr:col>
      <xdr:colOff>50800</xdr:colOff>
      <xdr:row>97</xdr:row>
      <xdr:rowOff>169799</xdr:rowOff>
    </xdr:to>
    <xdr:cxnSp macro="">
      <xdr:nvCxnSpPr>
        <xdr:cNvPr id="240" name="直線コネクタ 239"/>
        <xdr:cNvCxnSpPr/>
      </xdr:nvCxnSpPr>
      <xdr:spPr>
        <a:xfrm>
          <a:off x="2019300" y="16764978"/>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120459</xdr:rowOff>
    </xdr:from>
    <xdr:to>
      <xdr:col>15</xdr:col>
      <xdr:colOff>101600</xdr:colOff>
      <xdr:row>99</xdr:row>
      <xdr:rowOff>50609</xdr:rowOff>
    </xdr:to>
    <xdr:sp macro="" textlink="">
      <xdr:nvSpPr>
        <xdr:cNvPr id="241" name="フローチャート: 判断 240"/>
        <xdr:cNvSpPr/>
      </xdr:nvSpPr>
      <xdr:spPr>
        <a:xfrm>
          <a:off x="2857500" y="169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41736</xdr:rowOff>
    </xdr:from>
    <xdr:ext cx="534377" cy="259045"/>
    <xdr:sp macro="" textlink="">
      <xdr:nvSpPr>
        <xdr:cNvPr id="242" name="テキスト ボックス 241"/>
        <xdr:cNvSpPr txBox="1"/>
      </xdr:nvSpPr>
      <xdr:spPr>
        <a:xfrm>
          <a:off x="2641111" y="1701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134328</xdr:rowOff>
    </xdr:from>
    <xdr:to>
      <xdr:col>10</xdr:col>
      <xdr:colOff>114300</xdr:colOff>
      <xdr:row>98</xdr:row>
      <xdr:rowOff>115329</xdr:rowOff>
    </xdr:to>
    <xdr:cxnSp macro="">
      <xdr:nvCxnSpPr>
        <xdr:cNvPr id="243" name="直線コネクタ 242"/>
        <xdr:cNvCxnSpPr/>
      </xdr:nvCxnSpPr>
      <xdr:spPr>
        <a:xfrm flipV="1">
          <a:off x="1130300" y="16764978"/>
          <a:ext cx="889000" cy="15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140500</xdr:rowOff>
    </xdr:from>
    <xdr:to>
      <xdr:col>10</xdr:col>
      <xdr:colOff>165100</xdr:colOff>
      <xdr:row>99</xdr:row>
      <xdr:rowOff>70650</xdr:rowOff>
    </xdr:to>
    <xdr:sp macro="" textlink="">
      <xdr:nvSpPr>
        <xdr:cNvPr id="244" name="フローチャート: 判断 243"/>
        <xdr:cNvSpPr/>
      </xdr:nvSpPr>
      <xdr:spPr>
        <a:xfrm>
          <a:off x="1968500" y="1694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61777</xdr:rowOff>
    </xdr:from>
    <xdr:ext cx="534377" cy="259045"/>
    <xdr:sp macro="" textlink="">
      <xdr:nvSpPr>
        <xdr:cNvPr id="245" name="テキスト ボックス 244"/>
        <xdr:cNvSpPr txBox="1"/>
      </xdr:nvSpPr>
      <xdr:spPr>
        <a:xfrm>
          <a:off x="1752111" y="1703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146838</xdr:rowOff>
    </xdr:from>
    <xdr:to>
      <xdr:col>6</xdr:col>
      <xdr:colOff>38100</xdr:colOff>
      <xdr:row>99</xdr:row>
      <xdr:rowOff>76988</xdr:rowOff>
    </xdr:to>
    <xdr:sp macro="" textlink="">
      <xdr:nvSpPr>
        <xdr:cNvPr id="246" name="フローチャート: 判断 245"/>
        <xdr:cNvSpPr/>
      </xdr:nvSpPr>
      <xdr:spPr>
        <a:xfrm>
          <a:off x="1079500" y="1694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68115</xdr:rowOff>
    </xdr:from>
    <xdr:ext cx="534377" cy="259045"/>
    <xdr:sp macro="" textlink="">
      <xdr:nvSpPr>
        <xdr:cNvPr id="247" name="テキスト ボックス 246"/>
        <xdr:cNvSpPr txBox="1"/>
      </xdr:nvSpPr>
      <xdr:spPr>
        <a:xfrm>
          <a:off x="863111" y="1704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16357</xdr:rowOff>
    </xdr:from>
    <xdr:to>
      <xdr:col>24</xdr:col>
      <xdr:colOff>114300</xdr:colOff>
      <xdr:row>99</xdr:row>
      <xdr:rowOff>117957</xdr:rowOff>
    </xdr:to>
    <xdr:sp macro="" textlink="">
      <xdr:nvSpPr>
        <xdr:cNvPr id="253" name="楕円 252"/>
        <xdr:cNvSpPr/>
      </xdr:nvSpPr>
      <xdr:spPr>
        <a:xfrm>
          <a:off x="4584700" y="169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102734</xdr:rowOff>
    </xdr:from>
    <xdr:ext cx="534377" cy="259045"/>
    <xdr:sp macro="" textlink="">
      <xdr:nvSpPr>
        <xdr:cNvPr id="254" name="衛生費該当値テキスト"/>
        <xdr:cNvSpPr txBox="1"/>
      </xdr:nvSpPr>
      <xdr:spPr>
        <a:xfrm>
          <a:off x="4686300" y="1690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23343</xdr:rowOff>
    </xdr:from>
    <xdr:to>
      <xdr:col>20</xdr:col>
      <xdr:colOff>38100</xdr:colOff>
      <xdr:row>99</xdr:row>
      <xdr:rowOff>124943</xdr:rowOff>
    </xdr:to>
    <xdr:sp macro="" textlink="">
      <xdr:nvSpPr>
        <xdr:cNvPr id="255" name="楕円 254"/>
        <xdr:cNvSpPr/>
      </xdr:nvSpPr>
      <xdr:spPr>
        <a:xfrm>
          <a:off x="3746500" y="169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116070</xdr:rowOff>
    </xdr:from>
    <xdr:ext cx="534377" cy="259045"/>
    <xdr:sp macro="" textlink="">
      <xdr:nvSpPr>
        <xdr:cNvPr id="256" name="テキスト ボックス 255"/>
        <xdr:cNvSpPr txBox="1"/>
      </xdr:nvSpPr>
      <xdr:spPr>
        <a:xfrm>
          <a:off x="3530111" y="1708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118999</xdr:rowOff>
    </xdr:from>
    <xdr:to>
      <xdr:col>15</xdr:col>
      <xdr:colOff>101600</xdr:colOff>
      <xdr:row>98</xdr:row>
      <xdr:rowOff>49149</xdr:rowOff>
    </xdr:to>
    <xdr:sp macro="" textlink="">
      <xdr:nvSpPr>
        <xdr:cNvPr id="257" name="楕円 256"/>
        <xdr:cNvSpPr/>
      </xdr:nvSpPr>
      <xdr:spPr>
        <a:xfrm>
          <a:off x="2857500" y="167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65676</xdr:rowOff>
    </xdr:from>
    <xdr:ext cx="534377" cy="259045"/>
    <xdr:sp macro="" textlink="">
      <xdr:nvSpPr>
        <xdr:cNvPr id="258" name="テキスト ボックス 257"/>
        <xdr:cNvSpPr txBox="1"/>
      </xdr:nvSpPr>
      <xdr:spPr>
        <a:xfrm>
          <a:off x="2641111" y="1652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83528</xdr:rowOff>
    </xdr:from>
    <xdr:to>
      <xdr:col>10</xdr:col>
      <xdr:colOff>165100</xdr:colOff>
      <xdr:row>98</xdr:row>
      <xdr:rowOff>13678</xdr:rowOff>
    </xdr:to>
    <xdr:sp macro="" textlink="">
      <xdr:nvSpPr>
        <xdr:cNvPr id="259" name="楕円 258"/>
        <xdr:cNvSpPr/>
      </xdr:nvSpPr>
      <xdr:spPr>
        <a:xfrm>
          <a:off x="1968500" y="167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30205</xdr:rowOff>
    </xdr:from>
    <xdr:ext cx="534377" cy="259045"/>
    <xdr:sp macro="" textlink="">
      <xdr:nvSpPr>
        <xdr:cNvPr id="260" name="テキスト ボックス 259"/>
        <xdr:cNvSpPr txBox="1"/>
      </xdr:nvSpPr>
      <xdr:spPr>
        <a:xfrm>
          <a:off x="1752111" y="164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64529</xdr:rowOff>
    </xdr:from>
    <xdr:to>
      <xdr:col>6</xdr:col>
      <xdr:colOff>38100</xdr:colOff>
      <xdr:row>98</xdr:row>
      <xdr:rowOff>166129</xdr:rowOff>
    </xdr:to>
    <xdr:sp macro="" textlink="">
      <xdr:nvSpPr>
        <xdr:cNvPr id="261" name="楕円 260"/>
        <xdr:cNvSpPr/>
      </xdr:nvSpPr>
      <xdr:spPr>
        <a:xfrm>
          <a:off x="1079500" y="168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11206</xdr:rowOff>
    </xdr:from>
    <xdr:ext cx="534377" cy="259045"/>
    <xdr:sp macro="" textlink="">
      <xdr:nvSpPr>
        <xdr:cNvPr id="262" name="テキスト ボックス 261"/>
        <xdr:cNvSpPr txBox="1"/>
      </xdr:nvSpPr>
      <xdr:spPr>
        <a:xfrm>
          <a:off x="863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134396</xdr:rowOff>
    </xdr:from>
    <xdr:to>
      <xdr:col>55</xdr:col>
      <xdr:colOff>0</xdr:colOff>
      <xdr:row>38</xdr:row>
      <xdr:rowOff>28966</xdr:rowOff>
    </xdr:to>
    <xdr:cxnSp macro="">
      <xdr:nvCxnSpPr>
        <xdr:cNvPr id="289" name="直線コネクタ 288"/>
        <xdr:cNvCxnSpPr/>
      </xdr:nvCxnSpPr>
      <xdr:spPr>
        <a:xfrm>
          <a:off x="9639300" y="6478046"/>
          <a:ext cx="838200" cy="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134396</xdr:rowOff>
    </xdr:from>
    <xdr:to>
      <xdr:col>50</xdr:col>
      <xdr:colOff>114300</xdr:colOff>
      <xdr:row>38</xdr:row>
      <xdr:rowOff>34544</xdr:rowOff>
    </xdr:to>
    <xdr:cxnSp macro="">
      <xdr:nvCxnSpPr>
        <xdr:cNvPr id="292" name="直線コネクタ 291"/>
        <xdr:cNvCxnSpPr/>
      </xdr:nvCxnSpPr>
      <xdr:spPr>
        <a:xfrm flipV="1">
          <a:off x="8750300" y="6478046"/>
          <a:ext cx="889000" cy="7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21194</xdr:rowOff>
    </xdr:from>
    <xdr:to>
      <xdr:col>45</xdr:col>
      <xdr:colOff>177800</xdr:colOff>
      <xdr:row>38</xdr:row>
      <xdr:rowOff>34544</xdr:rowOff>
    </xdr:to>
    <xdr:cxnSp macro="">
      <xdr:nvCxnSpPr>
        <xdr:cNvPr id="295" name="直線コネクタ 294"/>
        <xdr:cNvCxnSpPr/>
      </xdr:nvCxnSpPr>
      <xdr:spPr>
        <a:xfrm>
          <a:off x="7861300" y="6536294"/>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116058</xdr:rowOff>
    </xdr:from>
    <xdr:to>
      <xdr:col>46</xdr:col>
      <xdr:colOff>38100</xdr:colOff>
      <xdr:row>38</xdr:row>
      <xdr:rowOff>46208</xdr:rowOff>
    </xdr:to>
    <xdr:sp macro="" textlink="">
      <xdr:nvSpPr>
        <xdr:cNvPr id="296" name="フローチャート: 判断 295"/>
        <xdr:cNvSpPr/>
      </xdr:nvSpPr>
      <xdr:spPr>
        <a:xfrm>
          <a:off x="8699500" y="64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62735</xdr:rowOff>
    </xdr:from>
    <xdr:ext cx="469744" cy="259045"/>
    <xdr:sp macro="" textlink="">
      <xdr:nvSpPr>
        <xdr:cNvPr id="297" name="テキスト ボックス 296"/>
        <xdr:cNvSpPr txBox="1"/>
      </xdr:nvSpPr>
      <xdr:spPr>
        <a:xfrm>
          <a:off x="8515428" y="62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19090</xdr:rowOff>
    </xdr:from>
    <xdr:to>
      <xdr:col>41</xdr:col>
      <xdr:colOff>50800</xdr:colOff>
      <xdr:row>38</xdr:row>
      <xdr:rowOff>21194</xdr:rowOff>
    </xdr:to>
    <xdr:cxnSp macro="">
      <xdr:nvCxnSpPr>
        <xdr:cNvPr id="298" name="直線コネクタ 297"/>
        <xdr:cNvCxnSpPr/>
      </xdr:nvCxnSpPr>
      <xdr:spPr>
        <a:xfrm>
          <a:off x="6972300" y="6534190"/>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299" name="フローチャート: 判断 298"/>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47556</xdr:rowOff>
    </xdr:from>
    <xdr:ext cx="469744" cy="259045"/>
    <xdr:sp macro="" textlink="">
      <xdr:nvSpPr>
        <xdr:cNvPr id="300" name="テキスト ボックス 299"/>
        <xdr:cNvSpPr txBox="1"/>
      </xdr:nvSpPr>
      <xdr:spPr>
        <a:xfrm>
          <a:off x="7626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1" name="フローチャート: 判断 300"/>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29176</xdr:rowOff>
    </xdr:from>
    <xdr:ext cx="469744" cy="259045"/>
    <xdr:sp macro="" textlink="">
      <xdr:nvSpPr>
        <xdr:cNvPr id="302" name="テキスト ボックス 301"/>
        <xdr:cNvSpPr txBox="1"/>
      </xdr:nvSpPr>
      <xdr:spPr>
        <a:xfrm>
          <a:off x="6737428" y="6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149616</xdr:rowOff>
    </xdr:from>
    <xdr:to>
      <xdr:col>55</xdr:col>
      <xdr:colOff>50800</xdr:colOff>
      <xdr:row>38</xdr:row>
      <xdr:rowOff>79766</xdr:rowOff>
    </xdr:to>
    <xdr:sp macro="" textlink="">
      <xdr:nvSpPr>
        <xdr:cNvPr id="308" name="楕円 307"/>
        <xdr:cNvSpPr/>
      </xdr:nvSpPr>
      <xdr:spPr>
        <a:xfrm>
          <a:off x="10426700" y="649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64543</xdr:rowOff>
    </xdr:from>
    <xdr:ext cx="469744" cy="259045"/>
    <xdr:sp macro="" textlink="">
      <xdr:nvSpPr>
        <xdr:cNvPr id="309" name="労働費該当値テキスト"/>
        <xdr:cNvSpPr txBox="1"/>
      </xdr:nvSpPr>
      <xdr:spPr>
        <a:xfrm>
          <a:off x="10528300" y="640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83596</xdr:rowOff>
    </xdr:from>
    <xdr:to>
      <xdr:col>50</xdr:col>
      <xdr:colOff>165100</xdr:colOff>
      <xdr:row>38</xdr:row>
      <xdr:rowOff>13746</xdr:rowOff>
    </xdr:to>
    <xdr:sp macro="" textlink="">
      <xdr:nvSpPr>
        <xdr:cNvPr id="310" name="楕円 309"/>
        <xdr:cNvSpPr/>
      </xdr:nvSpPr>
      <xdr:spPr>
        <a:xfrm>
          <a:off x="9588500" y="642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4873</xdr:rowOff>
    </xdr:from>
    <xdr:ext cx="469744" cy="259045"/>
    <xdr:sp macro="" textlink="">
      <xdr:nvSpPr>
        <xdr:cNvPr id="311" name="テキスト ボックス 310"/>
        <xdr:cNvSpPr txBox="1"/>
      </xdr:nvSpPr>
      <xdr:spPr>
        <a:xfrm>
          <a:off x="9404428" y="651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155194</xdr:rowOff>
    </xdr:from>
    <xdr:to>
      <xdr:col>46</xdr:col>
      <xdr:colOff>38100</xdr:colOff>
      <xdr:row>38</xdr:row>
      <xdr:rowOff>85344</xdr:rowOff>
    </xdr:to>
    <xdr:sp macro="" textlink="">
      <xdr:nvSpPr>
        <xdr:cNvPr id="312" name="楕円 311"/>
        <xdr:cNvSpPr/>
      </xdr:nvSpPr>
      <xdr:spPr>
        <a:xfrm>
          <a:off x="8699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76471</xdr:rowOff>
    </xdr:from>
    <xdr:ext cx="469744" cy="259045"/>
    <xdr:sp macro="" textlink="">
      <xdr:nvSpPr>
        <xdr:cNvPr id="313" name="テキスト ボックス 312"/>
        <xdr:cNvSpPr txBox="1"/>
      </xdr:nvSpPr>
      <xdr:spPr>
        <a:xfrm>
          <a:off x="8515428"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141844</xdr:rowOff>
    </xdr:from>
    <xdr:to>
      <xdr:col>41</xdr:col>
      <xdr:colOff>101600</xdr:colOff>
      <xdr:row>38</xdr:row>
      <xdr:rowOff>71994</xdr:rowOff>
    </xdr:to>
    <xdr:sp macro="" textlink="">
      <xdr:nvSpPr>
        <xdr:cNvPr id="314" name="楕円 313"/>
        <xdr:cNvSpPr/>
      </xdr:nvSpPr>
      <xdr:spPr>
        <a:xfrm>
          <a:off x="7810500" y="64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63121</xdr:rowOff>
    </xdr:from>
    <xdr:ext cx="469744" cy="259045"/>
    <xdr:sp macro="" textlink="">
      <xdr:nvSpPr>
        <xdr:cNvPr id="315" name="テキスト ボックス 314"/>
        <xdr:cNvSpPr txBox="1"/>
      </xdr:nvSpPr>
      <xdr:spPr>
        <a:xfrm>
          <a:off x="7626428" y="65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139741</xdr:rowOff>
    </xdr:from>
    <xdr:to>
      <xdr:col>36</xdr:col>
      <xdr:colOff>165100</xdr:colOff>
      <xdr:row>38</xdr:row>
      <xdr:rowOff>69890</xdr:rowOff>
    </xdr:to>
    <xdr:sp macro="" textlink="">
      <xdr:nvSpPr>
        <xdr:cNvPr id="316" name="楕円 315"/>
        <xdr:cNvSpPr/>
      </xdr:nvSpPr>
      <xdr:spPr>
        <a:xfrm>
          <a:off x="6921500" y="64833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61017</xdr:rowOff>
    </xdr:from>
    <xdr:ext cx="469744" cy="259045"/>
    <xdr:sp macro="" textlink="">
      <xdr:nvSpPr>
        <xdr:cNvPr id="317" name="テキスト ボックス 316"/>
        <xdr:cNvSpPr txBox="1"/>
      </xdr:nvSpPr>
      <xdr:spPr>
        <a:xfrm>
          <a:off x="6737428" y="657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166218</xdr:rowOff>
    </xdr:from>
    <xdr:to>
      <xdr:col>55</xdr:col>
      <xdr:colOff>0</xdr:colOff>
      <xdr:row>58</xdr:row>
      <xdr:rowOff>14084</xdr:rowOff>
    </xdr:to>
    <xdr:cxnSp macro="">
      <xdr:nvCxnSpPr>
        <xdr:cNvPr id="344" name="直線コネクタ 343"/>
        <xdr:cNvCxnSpPr/>
      </xdr:nvCxnSpPr>
      <xdr:spPr>
        <a:xfrm flipV="1">
          <a:off x="9639300" y="9938868"/>
          <a:ext cx="8382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105079</xdr:rowOff>
    </xdr:from>
    <xdr:ext cx="469744" cy="259045"/>
    <xdr:sp macro="" textlink="">
      <xdr:nvSpPr>
        <xdr:cNvPr id="345" name="農林水産業費平均値テキスト"/>
        <xdr:cNvSpPr txBox="1"/>
      </xdr:nvSpPr>
      <xdr:spPr>
        <a:xfrm>
          <a:off x="10528300" y="970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14084</xdr:rowOff>
    </xdr:from>
    <xdr:to>
      <xdr:col>50</xdr:col>
      <xdr:colOff>114300</xdr:colOff>
      <xdr:row>58</xdr:row>
      <xdr:rowOff>16919</xdr:rowOff>
    </xdr:to>
    <xdr:cxnSp macro="">
      <xdr:nvCxnSpPr>
        <xdr:cNvPr id="347" name="直線コネクタ 346"/>
        <xdr:cNvCxnSpPr/>
      </xdr:nvCxnSpPr>
      <xdr:spPr>
        <a:xfrm flipV="1">
          <a:off x="8750300" y="9958184"/>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49" name="テキスト ボックス 348"/>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16919</xdr:rowOff>
    </xdr:from>
    <xdr:to>
      <xdr:col>45</xdr:col>
      <xdr:colOff>177800</xdr:colOff>
      <xdr:row>58</xdr:row>
      <xdr:rowOff>20074</xdr:rowOff>
    </xdr:to>
    <xdr:cxnSp macro="">
      <xdr:nvCxnSpPr>
        <xdr:cNvPr id="350" name="直線コネクタ 349"/>
        <xdr:cNvCxnSpPr/>
      </xdr:nvCxnSpPr>
      <xdr:spPr>
        <a:xfrm flipV="1">
          <a:off x="7861300" y="9961019"/>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154256</xdr:rowOff>
    </xdr:from>
    <xdr:to>
      <xdr:col>46</xdr:col>
      <xdr:colOff>38100</xdr:colOff>
      <xdr:row>57</xdr:row>
      <xdr:rowOff>84406</xdr:rowOff>
    </xdr:to>
    <xdr:sp macro="" textlink="">
      <xdr:nvSpPr>
        <xdr:cNvPr id="351" name="フローチャート: 判断 350"/>
        <xdr:cNvSpPr/>
      </xdr:nvSpPr>
      <xdr:spPr>
        <a:xfrm>
          <a:off x="8699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100933</xdr:rowOff>
    </xdr:from>
    <xdr:ext cx="534377" cy="259045"/>
    <xdr:sp macro="" textlink="">
      <xdr:nvSpPr>
        <xdr:cNvPr id="352" name="テキスト ボックス 351"/>
        <xdr:cNvSpPr txBox="1"/>
      </xdr:nvSpPr>
      <xdr:spPr>
        <a:xfrm>
          <a:off x="8483111" y="953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20074</xdr:rowOff>
    </xdr:from>
    <xdr:to>
      <xdr:col>41</xdr:col>
      <xdr:colOff>50800</xdr:colOff>
      <xdr:row>58</xdr:row>
      <xdr:rowOff>20942</xdr:rowOff>
    </xdr:to>
    <xdr:cxnSp macro="">
      <xdr:nvCxnSpPr>
        <xdr:cNvPr id="353" name="直線コネクタ 352"/>
        <xdr:cNvCxnSpPr/>
      </xdr:nvCxnSpPr>
      <xdr:spPr>
        <a:xfrm flipV="1">
          <a:off x="6972300" y="9964174"/>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4" name="フローチャート: 判断 353"/>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5" name="テキスト ボックス 354"/>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6" name="フローチャート: 判断 355"/>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37863</xdr:rowOff>
    </xdr:from>
    <xdr:ext cx="469744" cy="259045"/>
    <xdr:sp macro="" textlink="">
      <xdr:nvSpPr>
        <xdr:cNvPr id="357" name="テキスト ボックス 356"/>
        <xdr:cNvSpPr txBox="1"/>
      </xdr:nvSpPr>
      <xdr:spPr>
        <a:xfrm>
          <a:off x="6737428" y="96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115418</xdr:rowOff>
    </xdr:from>
    <xdr:to>
      <xdr:col>55</xdr:col>
      <xdr:colOff>50800</xdr:colOff>
      <xdr:row>58</xdr:row>
      <xdr:rowOff>45568</xdr:rowOff>
    </xdr:to>
    <xdr:sp macro="" textlink="">
      <xdr:nvSpPr>
        <xdr:cNvPr id="363" name="楕円 362"/>
        <xdr:cNvSpPr/>
      </xdr:nvSpPr>
      <xdr:spPr>
        <a:xfrm>
          <a:off x="104267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93845</xdr:rowOff>
    </xdr:from>
    <xdr:ext cx="469744" cy="259045"/>
    <xdr:sp macro="" textlink="">
      <xdr:nvSpPr>
        <xdr:cNvPr id="364" name="農林水産業費該当値テキスト"/>
        <xdr:cNvSpPr txBox="1"/>
      </xdr:nvSpPr>
      <xdr:spPr>
        <a:xfrm>
          <a:off x="10528300" y="986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134734</xdr:rowOff>
    </xdr:from>
    <xdr:to>
      <xdr:col>50</xdr:col>
      <xdr:colOff>165100</xdr:colOff>
      <xdr:row>58</xdr:row>
      <xdr:rowOff>64884</xdr:rowOff>
    </xdr:to>
    <xdr:sp macro="" textlink="">
      <xdr:nvSpPr>
        <xdr:cNvPr id="365" name="楕円 364"/>
        <xdr:cNvSpPr/>
      </xdr:nvSpPr>
      <xdr:spPr>
        <a:xfrm>
          <a:off x="9588500" y="9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56011</xdr:rowOff>
    </xdr:from>
    <xdr:ext cx="469744" cy="259045"/>
    <xdr:sp macro="" textlink="">
      <xdr:nvSpPr>
        <xdr:cNvPr id="366" name="テキスト ボックス 365"/>
        <xdr:cNvSpPr txBox="1"/>
      </xdr:nvSpPr>
      <xdr:spPr>
        <a:xfrm>
          <a:off x="9404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137569</xdr:rowOff>
    </xdr:from>
    <xdr:to>
      <xdr:col>46</xdr:col>
      <xdr:colOff>38100</xdr:colOff>
      <xdr:row>58</xdr:row>
      <xdr:rowOff>67719</xdr:rowOff>
    </xdr:to>
    <xdr:sp macro="" textlink="">
      <xdr:nvSpPr>
        <xdr:cNvPr id="367" name="楕円 366"/>
        <xdr:cNvSpPr/>
      </xdr:nvSpPr>
      <xdr:spPr>
        <a:xfrm>
          <a:off x="8699500" y="991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58846</xdr:rowOff>
    </xdr:from>
    <xdr:ext cx="469744" cy="259045"/>
    <xdr:sp macro="" textlink="">
      <xdr:nvSpPr>
        <xdr:cNvPr id="368" name="テキスト ボックス 367"/>
        <xdr:cNvSpPr txBox="1"/>
      </xdr:nvSpPr>
      <xdr:spPr>
        <a:xfrm>
          <a:off x="8515428" y="1000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140724</xdr:rowOff>
    </xdr:from>
    <xdr:to>
      <xdr:col>41</xdr:col>
      <xdr:colOff>101600</xdr:colOff>
      <xdr:row>58</xdr:row>
      <xdr:rowOff>70874</xdr:rowOff>
    </xdr:to>
    <xdr:sp macro="" textlink="">
      <xdr:nvSpPr>
        <xdr:cNvPr id="369" name="楕円 368"/>
        <xdr:cNvSpPr/>
      </xdr:nvSpPr>
      <xdr:spPr>
        <a:xfrm>
          <a:off x="7810500" y="991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62001</xdr:rowOff>
    </xdr:from>
    <xdr:ext cx="469744" cy="259045"/>
    <xdr:sp macro="" textlink="">
      <xdr:nvSpPr>
        <xdr:cNvPr id="370" name="テキスト ボックス 369"/>
        <xdr:cNvSpPr txBox="1"/>
      </xdr:nvSpPr>
      <xdr:spPr>
        <a:xfrm>
          <a:off x="7626428" y="10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141592</xdr:rowOff>
    </xdr:from>
    <xdr:to>
      <xdr:col>36</xdr:col>
      <xdr:colOff>165100</xdr:colOff>
      <xdr:row>58</xdr:row>
      <xdr:rowOff>71742</xdr:rowOff>
    </xdr:to>
    <xdr:sp macro="" textlink="">
      <xdr:nvSpPr>
        <xdr:cNvPr id="371" name="楕円 370"/>
        <xdr:cNvSpPr/>
      </xdr:nvSpPr>
      <xdr:spPr>
        <a:xfrm>
          <a:off x="6921500" y="99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62869</xdr:rowOff>
    </xdr:from>
    <xdr:ext cx="469744" cy="259045"/>
    <xdr:sp macro="" textlink="">
      <xdr:nvSpPr>
        <xdr:cNvPr id="372" name="テキスト ボックス 371"/>
        <xdr:cNvSpPr txBox="1"/>
      </xdr:nvSpPr>
      <xdr:spPr>
        <a:xfrm>
          <a:off x="6737428" y="1000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25034</xdr:rowOff>
    </xdr:from>
    <xdr:to>
      <xdr:col>55</xdr:col>
      <xdr:colOff>0</xdr:colOff>
      <xdr:row>77</xdr:row>
      <xdr:rowOff>29972</xdr:rowOff>
    </xdr:to>
    <xdr:cxnSp macro="">
      <xdr:nvCxnSpPr>
        <xdr:cNvPr id="399" name="直線コネクタ 398"/>
        <xdr:cNvCxnSpPr/>
      </xdr:nvCxnSpPr>
      <xdr:spPr>
        <a:xfrm flipV="1">
          <a:off x="9639300" y="13226684"/>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0"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10998</xdr:rowOff>
    </xdr:from>
    <xdr:to>
      <xdr:col>50</xdr:col>
      <xdr:colOff>114300</xdr:colOff>
      <xdr:row>77</xdr:row>
      <xdr:rowOff>29972</xdr:rowOff>
    </xdr:to>
    <xdr:cxnSp macro="">
      <xdr:nvCxnSpPr>
        <xdr:cNvPr id="402" name="直線コネクタ 401"/>
        <xdr:cNvCxnSpPr/>
      </xdr:nvCxnSpPr>
      <xdr:spPr>
        <a:xfrm>
          <a:off x="8750300" y="13212648"/>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4" name="テキスト ボックス 403"/>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10998</xdr:rowOff>
    </xdr:from>
    <xdr:to>
      <xdr:col>45</xdr:col>
      <xdr:colOff>177800</xdr:colOff>
      <xdr:row>77</xdr:row>
      <xdr:rowOff>26315</xdr:rowOff>
    </xdr:to>
    <xdr:cxnSp macro="">
      <xdr:nvCxnSpPr>
        <xdr:cNvPr id="405" name="直線コネクタ 404"/>
        <xdr:cNvCxnSpPr/>
      </xdr:nvCxnSpPr>
      <xdr:spPr>
        <a:xfrm flipV="1">
          <a:off x="7861300" y="13212648"/>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61331</xdr:rowOff>
    </xdr:from>
    <xdr:to>
      <xdr:col>46</xdr:col>
      <xdr:colOff>38100</xdr:colOff>
      <xdr:row>75</xdr:row>
      <xdr:rowOff>162931</xdr:rowOff>
    </xdr:to>
    <xdr:sp macro="" textlink="">
      <xdr:nvSpPr>
        <xdr:cNvPr id="406" name="フローチャート: 判断 405"/>
        <xdr:cNvSpPr/>
      </xdr:nvSpPr>
      <xdr:spPr>
        <a:xfrm>
          <a:off x="8699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8008</xdr:rowOff>
    </xdr:from>
    <xdr:ext cx="534377" cy="259045"/>
    <xdr:sp macro="" textlink="">
      <xdr:nvSpPr>
        <xdr:cNvPr id="407" name="テキスト ボックス 406"/>
        <xdr:cNvSpPr txBox="1"/>
      </xdr:nvSpPr>
      <xdr:spPr>
        <a:xfrm>
          <a:off x="8483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26315</xdr:rowOff>
    </xdr:from>
    <xdr:to>
      <xdr:col>41</xdr:col>
      <xdr:colOff>50800</xdr:colOff>
      <xdr:row>77</xdr:row>
      <xdr:rowOff>144638</xdr:rowOff>
    </xdr:to>
    <xdr:cxnSp macro="">
      <xdr:nvCxnSpPr>
        <xdr:cNvPr id="408" name="直線コネクタ 407"/>
        <xdr:cNvCxnSpPr/>
      </xdr:nvCxnSpPr>
      <xdr:spPr>
        <a:xfrm flipV="1">
          <a:off x="6972300" y="13227965"/>
          <a:ext cx="889000" cy="11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09" name="フローチャート: 判断 408"/>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170359</xdr:rowOff>
    </xdr:from>
    <xdr:ext cx="469744" cy="259045"/>
    <xdr:sp macro="" textlink="">
      <xdr:nvSpPr>
        <xdr:cNvPr id="410" name="テキスト ボックス 409"/>
        <xdr:cNvSpPr txBox="1"/>
      </xdr:nvSpPr>
      <xdr:spPr>
        <a:xfrm>
          <a:off x="7626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1" name="フローチャート: 判断 410"/>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156506</xdr:rowOff>
    </xdr:from>
    <xdr:ext cx="469744" cy="259045"/>
    <xdr:sp macro="" textlink="">
      <xdr:nvSpPr>
        <xdr:cNvPr id="412" name="テキスト ボックス 411"/>
        <xdr:cNvSpPr txBox="1"/>
      </xdr:nvSpPr>
      <xdr:spPr>
        <a:xfrm>
          <a:off x="6737428"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145684</xdr:rowOff>
    </xdr:from>
    <xdr:to>
      <xdr:col>55</xdr:col>
      <xdr:colOff>50800</xdr:colOff>
      <xdr:row>77</xdr:row>
      <xdr:rowOff>75834</xdr:rowOff>
    </xdr:to>
    <xdr:sp macro="" textlink="">
      <xdr:nvSpPr>
        <xdr:cNvPr id="418" name="楕円 417"/>
        <xdr:cNvSpPr/>
      </xdr:nvSpPr>
      <xdr:spPr>
        <a:xfrm>
          <a:off x="10426700" y="131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124111</xdr:rowOff>
    </xdr:from>
    <xdr:ext cx="469744" cy="259045"/>
    <xdr:sp macro="" textlink="">
      <xdr:nvSpPr>
        <xdr:cNvPr id="419" name="商工費該当値テキスト"/>
        <xdr:cNvSpPr txBox="1"/>
      </xdr:nvSpPr>
      <xdr:spPr>
        <a:xfrm>
          <a:off x="10528300" y="1315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150622</xdr:rowOff>
    </xdr:from>
    <xdr:to>
      <xdr:col>50</xdr:col>
      <xdr:colOff>165100</xdr:colOff>
      <xdr:row>77</xdr:row>
      <xdr:rowOff>80772</xdr:rowOff>
    </xdr:to>
    <xdr:sp macro="" textlink="">
      <xdr:nvSpPr>
        <xdr:cNvPr id="420" name="楕円 419"/>
        <xdr:cNvSpPr/>
      </xdr:nvSpPr>
      <xdr:spPr>
        <a:xfrm>
          <a:off x="9588500" y="131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71899</xdr:rowOff>
    </xdr:from>
    <xdr:ext cx="469744" cy="259045"/>
    <xdr:sp macro="" textlink="">
      <xdr:nvSpPr>
        <xdr:cNvPr id="421" name="テキスト ボックス 420"/>
        <xdr:cNvSpPr txBox="1"/>
      </xdr:nvSpPr>
      <xdr:spPr>
        <a:xfrm>
          <a:off x="9404428" y="1327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131648</xdr:rowOff>
    </xdr:from>
    <xdr:to>
      <xdr:col>46</xdr:col>
      <xdr:colOff>38100</xdr:colOff>
      <xdr:row>77</xdr:row>
      <xdr:rowOff>61798</xdr:rowOff>
    </xdr:to>
    <xdr:sp macro="" textlink="">
      <xdr:nvSpPr>
        <xdr:cNvPr id="422" name="楕円 421"/>
        <xdr:cNvSpPr/>
      </xdr:nvSpPr>
      <xdr:spPr>
        <a:xfrm>
          <a:off x="8699500" y="131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52925</xdr:rowOff>
    </xdr:from>
    <xdr:ext cx="469744" cy="259045"/>
    <xdr:sp macro="" textlink="">
      <xdr:nvSpPr>
        <xdr:cNvPr id="423" name="テキスト ボックス 422"/>
        <xdr:cNvSpPr txBox="1"/>
      </xdr:nvSpPr>
      <xdr:spPr>
        <a:xfrm>
          <a:off x="8515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146965</xdr:rowOff>
    </xdr:from>
    <xdr:to>
      <xdr:col>41</xdr:col>
      <xdr:colOff>101600</xdr:colOff>
      <xdr:row>77</xdr:row>
      <xdr:rowOff>77115</xdr:rowOff>
    </xdr:to>
    <xdr:sp macro="" textlink="">
      <xdr:nvSpPr>
        <xdr:cNvPr id="424" name="楕円 423"/>
        <xdr:cNvSpPr/>
      </xdr:nvSpPr>
      <xdr:spPr>
        <a:xfrm>
          <a:off x="7810500" y="131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68242</xdr:rowOff>
    </xdr:from>
    <xdr:ext cx="469744" cy="259045"/>
    <xdr:sp macro="" textlink="">
      <xdr:nvSpPr>
        <xdr:cNvPr id="425" name="テキスト ボックス 424"/>
        <xdr:cNvSpPr txBox="1"/>
      </xdr:nvSpPr>
      <xdr:spPr>
        <a:xfrm>
          <a:off x="7626428" y="1326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93838</xdr:rowOff>
    </xdr:from>
    <xdr:to>
      <xdr:col>36</xdr:col>
      <xdr:colOff>165100</xdr:colOff>
      <xdr:row>78</xdr:row>
      <xdr:rowOff>23988</xdr:rowOff>
    </xdr:to>
    <xdr:sp macro="" textlink="">
      <xdr:nvSpPr>
        <xdr:cNvPr id="426" name="楕円 425"/>
        <xdr:cNvSpPr/>
      </xdr:nvSpPr>
      <xdr:spPr>
        <a:xfrm>
          <a:off x="6921500" y="1329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15115</xdr:rowOff>
    </xdr:from>
    <xdr:ext cx="469744" cy="259045"/>
    <xdr:sp macro="" textlink="">
      <xdr:nvSpPr>
        <xdr:cNvPr id="427" name="テキスト ボックス 426"/>
        <xdr:cNvSpPr txBox="1"/>
      </xdr:nvSpPr>
      <xdr:spPr>
        <a:xfrm>
          <a:off x="6737428" y="1338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131369</xdr:rowOff>
    </xdr:from>
    <xdr:to>
      <xdr:col>55</xdr:col>
      <xdr:colOff>0</xdr:colOff>
      <xdr:row>98</xdr:row>
      <xdr:rowOff>150372</xdr:rowOff>
    </xdr:to>
    <xdr:cxnSp macro="">
      <xdr:nvCxnSpPr>
        <xdr:cNvPr id="458" name="直線コネクタ 457"/>
        <xdr:cNvCxnSpPr/>
      </xdr:nvCxnSpPr>
      <xdr:spPr>
        <a:xfrm flipV="1">
          <a:off x="9639300" y="16933469"/>
          <a:ext cx="838200" cy="1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100199</xdr:rowOff>
    </xdr:from>
    <xdr:ext cx="534377" cy="259045"/>
    <xdr:sp macro="" textlink="">
      <xdr:nvSpPr>
        <xdr:cNvPr id="459" name="土木費平均値テキスト"/>
        <xdr:cNvSpPr txBox="1"/>
      </xdr:nvSpPr>
      <xdr:spPr>
        <a:xfrm>
          <a:off x="10528300" y="16730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150372</xdr:rowOff>
    </xdr:from>
    <xdr:to>
      <xdr:col>50</xdr:col>
      <xdr:colOff>114300</xdr:colOff>
      <xdr:row>98</xdr:row>
      <xdr:rowOff>153397</xdr:rowOff>
    </xdr:to>
    <xdr:cxnSp macro="">
      <xdr:nvCxnSpPr>
        <xdr:cNvPr id="461" name="直線コネクタ 460"/>
        <xdr:cNvCxnSpPr/>
      </xdr:nvCxnSpPr>
      <xdr:spPr>
        <a:xfrm flipV="1">
          <a:off x="8750300" y="16952472"/>
          <a:ext cx="8890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147855</xdr:rowOff>
    </xdr:from>
    <xdr:to>
      <xdr:col>45</xdr:col>
      <xdr:colOff>177800</xdr:colOff>
      <xdr:row>98</xdr:row>
      <xdr:rowOff>153397</xdr:rowOff>
    </xdr:to>
    <xdr:cxnSp macro="">
      <xdr:nvCxnSpPr>
        <xdr:cNvPr id="464" name="直線コネクタ 463"/>
        <xdr:cNvCxnSpPr/>
      </xdr:nvCxnSpPr>
      <xdr:spPr>
        <a:xfrm>
          <a:off x="7861300" y="16949955"/>
          <a:ext cx="889000" cy="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83665</xdr:rowOff>
    </xdr:from>
    <xdr:to>
      <xdr:col>46</xdr:col>
      <xdr:colOff>38100</xdr:colOff>
      <xdr:row>99</xdr:row>
      <xdr:rowOff>13815</xdr:rowOff>
    </xdr:to>
    <xdr:sp macro="" textlink="">
      <xdr:nvSpPr>
        <xdr:cNvPr id="465" name="フローチャート: 判断 464"/>
        <xdr:cNvSpPr/>
      </xdr:nvSpPr>
      <xdr:spPr>
        <a:xfrm>
          <a:off x="8699500" y="1688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30342</xdr:rowOff>
    </xdr:from>
    <xdr:ext cx="534377" cy="259045"/>
    <xdr:sp macro="" textlink="">
      <xdr:nvSpPr>
        <xdr:cNvPr id="466" name="テキスト ボックス 465"/>
        <xdr:cNvSpPr txBox="1"/>
      </xdr:nvSpPr>
      <xdr:spPr>
        <a:xfrm>
          <a:off x="8483111" y="1666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147855</xdr:rowOff>
    </xdr:from>
    <xdr:to>
      <xdr:col>41</xdr:col>
      <xdr:colOff>50800</xdr:colOff>
      <xdr:row>98</xdr:row>
      <xdr:rowOff>147907</xdr:rowOff>
    </xdr:to>
    <xdr:cxnSp macro="">
      <xdr:nvCxnSpPr>
        <xdr:cNvPr id="467" name="直線コネクタ 466"/>
        <xdr:cNvCxnSpPr/>
      </xdr:nvCxnSpPr>
      <xdr:spPr>
        <a:xfrm flipV="1">
          <a:off x="6972300" y="16949955"/>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8" name="フローチャート: 判断 467"/>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33021</xdr:rowOff>
    </xdr:from>
    <xdr:ext cx="534377" cy="259045"/>
    <xdr:sp macro="" textlink="">
      <xdr:nvSpPr>
        <xdr:cNvPr id="469" name="テキスト ボックス 468"/>
        <xdr:cNvSpPr txBox="1"/>
      </xdr:nvSpPr>
      <xdr:spPr>
        <a:xfrm>
          <a:off x="7594111" y="166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0" name="フローチャート: 判断 469"/>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25940</xdr:rowOff>
    </xdr:from>
    <xdr:ext cx="534377" cy="259045"/>
    <xdr:sp macro="" textlink="">
      <xdr:nvSpPr>
        <xdr:cNvPr id="471" name="テキスト ボックス 470"/>
        <xdr:cNvSpPr txBox="1"/>
      </xdr:nvSpPr>
      <xdr:spPr>
        <a:xfrm>
          <a:off x="6705111" y="166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80569</xdr:rowOff>
    </xdr:from>
    <xdr:to>
      <xdr:col>55</xdr:col>
      <xdr:colOff>50800</xdr:colOff>
      <xdr:row>99</xdr:row>
      <xdr:rowOff>10719</xdr:rowOff>
    </xdr:to>
    <xdr:sp macro="" textlink="">
      <xdr:nvSpPr>
        <xdr:cNvPr id="477" name="楕円 476"/>
        <xdr:cNvSpPr/>
      </xdr:nvSpPr>
      <xdr:spPr>
        <a:xfrm>
          <a:off x="10426700" y="168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55750</xdr:rowOff>
    </xdr:from>
    <xdr:ext cx="534377" cy="259045"/>
    <xdr:sp macro="" textlink="">
      <xdr:nvSpPr>
        <xdr:cNvPr id="478" name="土木費該当値テキスト"/>
        <xdr:cNvSpPr txBox="1"/>
      </xdr:nvSpPr>
      <xdr:spPr>
        <a:xfrm>
          <a:off x="10528300" y="168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99572</xdr:rowOff>
    </xdr:from>
    <xdr:to>
      <xdr:col>50</xdr:col>
      <xdr:colOff>165100</xdr:colOff>
      <xdr:row>99</xdr:row>
      <xdr:rowOff>29722</xdr:rowOff>
    </xdr:to>
    <xdr:sp macro="" textlink="">
      <xdr:nvSpPr>
        <xdr:cNvPr id="479" name="楕円 478"/>
        <xdr:cNvSpPr/>
      </xdr:nvSpPr>
      <xdr:spPr>
        <a:xfrm>
          <a:off x="9588500" y="16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20849</xdr:rowOff>
    </xdr:from>
    <xdr:ext cx="534377" cy="259045"/>
    <xdr:sp macro="" textlink="">
      <xdr:nvSpPr>
        <xdr:cNvPr id="480" name="テキスト ボックス 479"/>
        <xdr:cNvSpPr txBox="1"/>
      </xdr:nvSpPr>
      <xdr:spPr>
        <a:xfrm>
          <a:off x="9372111" y="1699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102597</xdr:rowOff>
    </xdr:from>
    <xdr:to>
      <xdr:col>46</xdr:col>
      <xdr:colOff>38100</xdr:colOff>
      <xdr:row>99</xdr:row>
      <xdr:rowOff>32747</xdr:rowOff>
    </xdr:to>
    <xdr:sp macro="" textlink="">
      <xdr:nvSpPr>
        <xdr:cNvPr id="481" name="楕円 480"/>
        <xdr:cNvSpPr/>
      </xdr:nvSpPr>
      <xdr:spPr>
        <a:xfrm>
          <a:off x="8699500" y="1690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23874</xdr:rowOff>
    </xdr:from>
    <xdr:ext cx="534377" cy="259045"/>
    <xdr:sp macro="" textlink="">
      <xdr:nvSpPr>
        <xdr:cNvPr id="482" name="テキスト ボックス 481"/>
        <xdr:cNvSpPr txBox="1"/>
      </xdr:nvSpPr>
      <xdr:spPr>
        <a:xfrm>
          <a:off x="8483111" y="1699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97055</xdr:rowOff>
    </xdr:from>
    <xdr:to>
      <xdr:col>41</xdr:col>
      <xdr:colOff>101600</xdr:colOff>
      <xdr:row>99</xdr:row>
      <xdr:rowOff>27205</xdr:rowOff>
    </xdr:to>
    <xdr:sp macro="" textlink="">
      <xdr:nvSpPr>
        <xdr:cNvPr id="483" name="楕円 482"/>
        <xdr:cNvSpPr/>
      </xdr:nvSpPr>
      <xdr:spPr>
        <a:xfrm>
          <a:off x="7810500" y="168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18332</xdr:rowOff>
    </xdr:from>
    <xdr:ext cx="534377" cy="259045"/>
    <xdr:sp macro="" textlink="">
      <xdr:nvSpPr>
        <xdr:cNvPr id="484" name="テキスト ボックス 483"/>
        <xdr:cNvSpPr txBox="1"/>
      </xdr:nvSpPr>
      <xdr:spPr>
        <a:xfrm>
          <a:off x="7594111" y="1699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97107</xdr:rowOff>
    </xdr:from>
    <xdr:to>
      <xdr:col>36</xdr:col>
      <xdr:colOff>165100</xdr:colOff>
      <xdr:row>99</xdr:row>
      <xdr:rowOff>27257</xdr:rowOff>
    </xdr:to>
    <xdr:sp macro="" textlink="">
      <xdr:nvSpPr>
        <xdr:cNvPr id="485" name="楕円 484"/>
        <xdr:cNvSpPr/>
      </xdr:nvSpPr>
      <xdr:spPr>
        <a:xfrm>
          <a:off x="6921500" y="168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18384</xdr:rowOff>
    </xdr:from>
    <xdr:ext cx="534377" cy="259045"/>
    <xdr:sp macro="" textlink="">
      <xdr:nvSpPr>
        <xdr:cNvPr id="486" name="テキスト ボックス 485"/>
        <xdr:cNvSpPr txBox="1"/>
      </xdr:nvSpPr>
      <xdr:spPr>
        <a:xfrm>
          <a:off x="6705111" y="1699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45231</xdr:rowOff>
    </xdr:from>
    <xdr:to>
      <xdr:col>85</xdr:col>
      <xdr:colOff>127000</xdr:colOff>
      <xdr:row>37</xdr:row>
      <xdr:rowOff>62547</xdr:rowOff>
    </xdr:to>
    <xdr:cxnSp macro="">
      <xdr:nvCxnSpPr>
        <xdr:cNvPr id="512" name="直線コネクタ 511"/>
        <xdr:cNvCxnSpPr/>
      </xdr:nvCxnSpPr>
      <xdr:spPr>
        <a:xfrm>
          <a:off x="15481300" y="6388881"/>
          <a:ext cx="838200" cy="1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117435</xdr:rowOff>
    </xdr:from>
    <xdr:ext cx="534377" cy="259045"/>
    <xdr:sp macro="" textlink="">
      <xdr:nvSpPr>
        <xdr:cNvPr id="513" name="消防費平均値テキスト"/>
        <xdr:cNvSpPr txBox="1"/>
      </xdr:nvSpPr>
      <xdr:spPr>
        <a:xfrm>
          <a:off x="16370300" y="611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108096</xdr:rowOff>
    </xdr:from>
    <xdr:to>
      <xdr:col>81</xdr:col>
      <xdr:colOff>50800</xdr:colOff>
      <xdr:row>37</xdr:row>
      <xdr:rowOff>45231</xdr:rowOff>
    </xdr:to>
    <xdr:cxnSp macro="">
      <xdr:nvCxnSpPr>
        <xdr:cNvPr id="515" name="直線コネクタ 514"/>
        <xdr:cNvCxnSpPr/>
      </xdr:nvCxnSpPr>
      <xdr:spPr>
        <a:xfrm>
          <a:off x="14592300" y="6280296"/>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169479</xdr:rowOff>
    </xdr:from>
    <xdr:ext cx="534377" cy="259045"/>
    <xdr:sp macro="" textlink="">
      <xdr:nvSpPr>
        <xdr:cNvPr id="517" name="テキスト ボックス 516"/>
        <xdr:cNvSpPr txBox="1"/>
      </xdr:nvSpPr>
      <xdr:spPr>
        <a:xfrm>
          <a:off x="15214111" y="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108096</xdr:rowOff>
    </xdr:from>
    <xdr:to>
      <xdr:col>76</xdr:col>
      <xdr:colOff>114300</xdr:colOff>
      <xdr:row>37</xdr:row>
      <xdr:rowOff>66891</xdr:rowOff>
    </xdr:to>
    <xdr:cxnSp macro="">
      <xdr:nvCxnSpPr>
        <xdr:cNvPr id="518" name="直線コネクタ 517"/>
        <xdr:cNvCxnSpPr/>
      </xdr:nvCxnSpPr>
      <xdr:spPr>
        <a:xfrm flipV="1">
          <a:off x="13703300" y="6280296"/>
          <a:ext cx="889000" cy="13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143821</xdr:rowOff>
    </xdr:from>
    <xdr:to>
      <xdr:col>76</xdr:col>
      <xdr:colOff>165100</xdr:colOff>
      <xdr:row>36</xdr:row>
      <xdr:rowOff>73971</xdr:rowOff>
    </xdr:to>
    <xdr:sp macro="" textlink="">
      <xdr:nvSpPr>
        <xdr:cNvPr id="519" name="フローチャート: 判断 518"/>
        <xdr:cNvSpPr/>
      </xdr:nvSpPr>
      <xdr:spPr>
        <a:xfrm>
          <a:off x="14541500" y="61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90498</xdr:rowOff>
    </xdr:from>
    <xdr:ext cx="534377" cy="259045"/>
    <xdr:sp macro="" textlink="">
      <xdr:nvSpPr>
        <xdr:cNvPr id="520" name="テキスト ボックス 519"/>
        <xdr:cNvSpPr txBox="1"/>
      </xdr:nvSpPr>
      <xdr:spPr>
        <a:xfrm>
          <a:off x="14325111" y="591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66891</xdr:rowOff>
    </xdr:from>
    <xdr:to>
      <xdr:col>71</xdr:col>
      <xdr:colOff>177800</xdr:colOff>
      <xdr:row>37</xdr:row>
      <xdr:rowOff>72549</xdr:rowOff>
    </xdr:to>
    <xdr:cxnSp macro="">
      <xdr:nvCxnSpPr>
        <xdr:cNvPr id="521" name="直線コネクタ 520"/>
        <xdr:cNvCxnSpPr/>
      </xdr:nvCxnSpPr>
      <xdr:spPr>
        <a:xfrm flipV="1">
          <a:off x="12814300" y="6410541"/>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2" name="フローチャート: 判断 521"/>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166622</xdr:rowOff>
    </xdr:from>
    <xdr:ext cx="534377" cy="259045"/>
    <xdr:sp macro="" textlink="">
      <xdr:nvSpPr>
        <xdr:cNvPr id="523" name="テキスト ボックス 522"/>
        <xdr:cNvSpPr txBox="1"/>
      </xdr:nvSpPr>
      <xdr:spPr>
        <a:xfrm>
          <a:off x="13436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4" name="フローチャート: 判断 523"/>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28776</xdr:rowOff>
    </xdr:from>
    <xdr:ext cx="534377" cy="259045"/>
    <xdr:sp macro="" textlink="">
      <xdr:nvSpPr>
        <xdr:cNvPr id="525" name="テキスト ボックス 524"/>
        <xdr:cNvSpPr txBox="1"/>
      </xdr:nvSpPr>
      <xdr:spPr>
        <a:xfrm>
          <a:off x="12547111" y="60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11747</xdr:rowOff>
    </xdr:from>
    <xdr:to>
      <xdr:col>85</xdr:col>
      <xdr:colOff>177800</xdr:colOff>
      <xdr:row>37</xdr:row>
      <xdr:rowOff>113347</xdr:rowOff>
    </xdr:to>
    <xdr:sp macro="" textlink="">
      <xdr:nvSpPr>
        <xdr:cNvPr id="531" name="楕円 530"/>
        <xdr:cNvSpPr/>
      </xdr:nvSpPr>
      <xdr:spPr>
        <a:xfrm>
          <a:off x="16268700" y="63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161624</xdr:rowOff>
    </xdr:from>
    <xdr:ext cx="534377" cy="259045"/>
    <xdr:sp macro="" textlink="">
      <xdr:nvSpPr>
        <xdr:cNvPr id="532" name="消防費該当値テキスト"/>
        <xdr:cNvSpPr txBox="1"/>
      </xdr:nvSpPr>
      <xdr:spPr>
        <a:xfrm>
          <a:off x="16370300" y="633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165881</xdr:rowOff>
    </xdr:from>
    <xdr:to>
      <xdr:col>81</xdr:col>
      <xdr:colOff>101600</xdr:colOff>
      <xdr:row>37</xdr:row>
      <xdr:rowOff>96031</xdr:rowOff>
    </xdr:to>
    <xdr:sp macro="" textlink="">
      <xdr:nvSpPr>
        <xdr:cNvPr id="533" name="楕円 532"/>
        <xdr:cNvSpPr/>
      </xdr:nvSpPr>
      <xdr:spPr>
        <a:xfrm>
          <a:off x="15430500" y="63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87158</xdr:rowOff>
    </xdr:from>
    <xdr:ext cx="534377" cy="259045"/>
    <xdr:sp macro="" textlink="">
      <xdr:nvSpPr>
        <xdr:cNvPr id="534" name="テキスト ボックス 533"/>
        <xdr:cNvSpPr txBox="1"/>
      </xdr:nvSpPr>
      <xdr:spPr>
        <a:xfrm>
          <a:off x="15214111" y="6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57296</xdr:rowOff>
    </xdr:from>
    <xdr:to>
      <xdr:col>76</xdr:col>
      <xdr:colOff>165100</xdr:colOff>
      <xdr:row>36</xdr:row>
      <xdr:rowOff>158896</xdr:rowOff>
    </xdr:to>
    <xdr:sp macro="" textlink="">
      <xdr:nvSpPr>
        <xdr:cNvPr id="535" name="楕円 534"/>
        <xdr:cNvSpPr/>
      </xdr:nvSpPr>
      <xdr:spPr>
        <a:xfrm>
          <a:off x="14541500" y="622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150023</xdr:rowOff>
    </xdr:from>
    <xdr:ext cx="534377" cy="259045"/>
    <xdr:sp macro="" textlink="">
      <xdr:nvSpPr>
        <xdr:cNvPr id="536" name="テキスト ボックス 535"/>
        <xdr:cNvSpPr txBox="1"/>
      </xdr:nvSpPr>
      <xdr:spPr>
        <a:xfrm>
          <a:off x="14325111" y="63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16091</xdr:rowOff>
    </xdr:from>
    <xdr:to>
      <xdr:col>72</xdr:col>
      <xdr:colOff>38100</xdr:colOff>
      <xdr:row>37</xdr:row>
      <xdr:rowOff>117691</xdr:rowOff>
    </xdr:to>
    <xdr:sp macro="" textlink="">
      <xdr:nvSpPr>
        <xdr:cNvPr id="537" name="楕円 536"/>
        <xdr:cNvSpPr/>
      </xdr:nvSpPr>
      <xdr:spPr>
        <a:xfrm>
          <a:off x="13652500" y="63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108818</xdr:rowOff>
    </xdr:from>
    <xdr:ext cx="534377" cy="259045"/>
    <xdr:sp macro="" textlink="">
      <xdr:nvSpPr>
        <xdr:cNvPr id="538" name="テキスト ボックス 537"/>
        <xdr:cNvSpPr txBox="1"/>
      </xdr:nvSpPr>
      <xdr:spPr>
        <a:xfrm>
          <a:off x="13436111" y="645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21749</xdr:rowOff>
    </xdr:from>
    <xdr:to>
      <xdr:col>67</xdr:col>
      <xdr:colOff>101600</xdr:colOff>
      <xdr:row>37</xdr:row>
      <xdr:rowOff>123349</xdr:rowOff>
    </xdr:to>
    <xdr:sp macro="" textlink="">
      <xdr:nvSpPr>
        <xdr:cNvPr id="539" name="楕円 538"/>
        <xdr:cNvSpPr/>
      </xdr:nvSpPr>
      <xdr:spPr>
        <a:xfrm>
          <a:off x="12763500" y="63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114476</xdr:rowOff>
    </xdr:from>
    <xdr:ext cx="534377" cy="259045"/>
    <xdr:sp macro="" textlink="">
      <xdr:nvSpPr>
        <xdr:cNvPr id="540" name="テキスト ボックス 539"/>
        <xdr:cNvSpPr txBox="1"/>
      </xdr:nvSpPr>
      <xdr:spPr>
        <a:xfrm>
          <a:off x="12547111" y="64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23438</xdr:rowOff>
    </xdr:from>
    <xdr:to>
      <xdr:col>85</xdr:col>
      <xdr:colOff>127000</xdr:colOff>
      <xdr:row>58</xdr:row>
      <xdr:rowOff>68662</xdr:rowOff>
    </xdr:to>
    <xdr:cxnSp macro="">
      <xdr:nvCxnSpPr>
        <xdr:cNvPr id="570" name="直線コネクタ 569"/>
        <xdr:cNvCxnSpPr/>
      </xdr:nvCxnSpPr>
      <xdr:spPr>
        <a:xfrm>
          <a:off x="15481300" y="9796088"/>
          <a:ext cx="838200" cy="2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53389</xdr:rowOff>
    </xdr:from>
    <xdr:ext cx="534377" cy="259045"/>
    <xdr:sp macro="" textlink="">
      <xdr:nvSpPr>
        <xdr:cNvPr id="571" name="教育費平均値テキスト"/>
        <xdr:cNvSpPr txBox="1"/>
      </xdr:nvSpPr>
      <xdr:spPr>
        <a:xfrm>
          <a:off x="16370300" y="948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70472</xdr:rowOff>
    </xdr:from>
    <xdr:to>
      <xdr:col>81</xdr:col>
      <xdr:colOff>50800</xdr:colOff>
      <xdr:row>57</xdr:row>
      <xdr:rowOff>23438</xdr:rowOff>
    </xdr:to>
    <xdr:cxnSp macro="">
      <xdr:nvCxnSpPr>
        <xdr:cNvPr id="573" name="直線コネクタ 572"/>
        <xdr:cNvCxnSpPr/>
      </xdr:nvCxnSpPr>
      <xdr:spPr>
        <a:xfrm>
          <a:off x="14592300" y="9671672"/>
          <a:ext cx="889000" cy="12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20490</xdr:rowOff>
    </xdr:from>
    <xdr:ext cx="534377" cy="259045"/>
    <xdr:sp macro="" textlink="">
      <xdr:nvSpPr>
        <xdr:cNvPr id="575" name="テキスト ボックス 574"/>
        <xdr:cNvSpPr txBox="1"/>
      </xdr:nvSpPr>
      <xdr:spPr>
        <a:xfrm>
          <a:off x="1521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70472</xdr:rowOff>
    </xdr:from>
    <xdr:to>
      <xdr:col>76</xdr:col>
      <xdr:colOff>114300</xdr:colOff>
      <xdr:row>57</xdr:row>
      <xdr:rowOff>117659</xdr:rowOff>
    </xdr:to>
    <xdr:cxnSp macro="">
      <xdr:nvCxnSpPr>
        <xdr:cNvPr id="576" name="直線コネクタ 575"/>
        <xdr:cNvCxnSpPr/>
      </xdr:nvCxnSpPr>
      <xdr:spPr>
        <a:xfrm flipV="1">
          <a:off x="13703300" y="9671672"/>
          <a:ext cx="889000" cy="21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122218</xdr:rowOff>
    </xdr:from>
    <xdr:to>
      <xdr:col>76</xdr:col>
      <xdr:colOff>165100</xdr:colOff>
      <xdr:row>56</xdr:row>
      <xdr:rowOff>52368</xdr:rowOff>
    </xdr:to>
    <xdr:sp macro="" textlink="">
      <xdr:nvSpPr>
        <xdr:cNvPr id="577" name="フローチャート: 判断 576"/>
        <xdr:cNvSpPr/>
      </xdr:nvSpPr>
      <xdr:spPr>
        <a:xfrm>
          <a:off x="14541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68895</xdr:rowOff>
    </xdr:from>
    <xdr:ext cx="534377" cy="259045"/>
    <xdr:sp macro="" textlink="">
      <xdr:nvSpPr>
        <xdr:cNvPr id="578" name="テキスト ボックス 577"/>
        <xdr:cNvSpPr txBox="1"/>
      </xdr:nvSpPr>
      <xdr:spPr>
        <a:xfrm>
          <a:off x="14325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117659</xdr:rowOff>
    </xdr:from>
    <xdr:to>
      <xdr:col>71</xdr:col>
      <xdr:colOff>177800</xdr:colOff>
      <xdr:row>58</xdr:row>
      <xdr:rowOff>40849</xdr:rowOff>
    </xdr:to>
    <xdr:cxnSp macro="">
      <xdr:nvCxnSpPr>
        <xdr:cNvPr id="579" name="直線コネクタ 578"/>
        <xdr:cNvCxnSpPr/>
      </xdr:nvCxnSpPr>
      <xdr:spPr>
        <a:xfrm flipV="1">
          <a:off x="12814300" y="9890309"/>
          <a:ext cx="889000" cy="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0" name="フローチャート: 判断 579"/>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141952</xdr:rowOff>
    </xdr:from>
    <xdr:ext cx="534377" cy="259045"/>
    <xdr:sp macro="" textlink="">
      <xdr:nvSpPr>
        <xdr:cNvPr id="581" name="テキスト ボックス 580"/>
        <xdr:cNvSpPr txBox="1"/>
      </xdr:nvSpPr>
      <xdr:spPr>
        <a:xfrm>
          <a:off x="13436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2" name="フローチャート: 判断 581"/>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9593</xdr:rowOff>
    </xdr:from>
    <xdr:ext cx="534377" cy="259045"/>
    <xdr:sp macro="" textlink="">
      <xdr:nvSpPr>
        <xdr:cNvPr id="583" name="テキスト ボックス 582"/>
        <xdr:cNvSpPr txBox="1"/>
      </xdr:nvSpPr>
      <xdr:spPr>
        <a:xfrm>
          <a:off x="12547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17862</xdr:rowOff>
    </xdr:from>
    <xdr:to>
      <xdr:col>85</xdr:col>
      <xdr:colOff>177800</xdr:colOff>
      <xdr:row>58</xdr:row>
      <xdr:rowOff>119462</xdr:rowOff>
    </xdr:to>
    <xdr:sp macro="" textlink="">
      <xdr:nvSpPr>
        <xdr:cNvPr id="589" name="楕円 588"/>
        <xdr:cNvSpPr/>
      </xdr:nvSpPr>
      <xdr:spPr>
        <a:xfrm>
          <a:off x="16268700" y="996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104239</xdr:rowOff>
    </xdr:from>
    <xdr:ext cx="534377" cy="259045"/>
    <xdr:sp macro="" textlink="">
      <xdr:nvSpPr>
        <xdr:cNvPr id="590" name="教育費該当値テキスト"/>
        <xdr:cNvSpPr txBox="1"/>
      </xdr:nvSpPr>
      <xdr:spPr>
        <a:xfrm>
          <a:off x="16370300" y="987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144088</xdr:rowOff>
    </xdr:from>
    <xdr:to>
      <xdr:col>81</xdr:col>
      <xdr:colOff>101600</xdr:colOff>
      <xdr:row>57</xdr:row>
      <xdr:rowOff>74238</xdr:rowOff>
    </xdr:to>
    <xdr:sp macro="" textlink="">
      <xdr:nvSpPr>
        <xdr:cNvPr id="591" name="楕円 590"/>
        <xdr:cNvSpPr/>
      </xdr:nvSpPr>
      <xdr:spPr>
        <a:xfrm>
          <a:off x="15430500" y="97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65365</xdr:rowOff>
    </xdr:from>
    <xdr:ext cx="534377" cy="259045"/>
    <xdr:sp macro="" textlink="">
      <xdr:nvSpPr>
        <xdr:cNvPr id="592" name="テキスト ボックス 591"/>
        <xdr:cNvSpPr txBox="1"/>
      </xdr:nvSpPr>
      <xdr:spPr>
        <a:xfrm>
          <a:off x="15214111" y="983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19672</xdr:rowOff>
    </xdr:from>
    <xdr:to>
      <xdr:col>76</xdr:col>
      <xdr:colOff>165100</xdr:colOff>
      <xdr:row>56</xdr:row>
      <xdr:rowOff>121272</xdr:rowOff>
    </xdr:to>
    <xdr:sp macro="" textlink="">
      <xdr:nvSpPr>
        <xdr:cNvPr id="593" name="楕円 592"/>
        <xdr:cNvSpPr/>
      </xdr:nvSpPr>
      <xdr:spPr>
        <a:xfrm>
          <a:off x="14541500" y="962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112399</xdr:rowOff>
    </xdr:from>
    <xdr:ext cx="534377" cy="259045"/>
    <xdr:sp macro="" textlink="">
      <xdr:nvSpPr>
        <xdr:cNvPr id="594" name="テキスト ボックス 593"/>
        <xdr:cNvSpPr txBox="1"/>
      </xdr:nvSpPr>
      <xdr:spPr>
        <a:xfrm>
          <a:off x="14325111" y="971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66859</xdr:rowOff>
    </xdr:from>
    <xdr:to>
      <xdr:col>72</xdr:col>
      <xdr:colOff>38100</xdr:colOff>
      <xdr:row>57</xdr:row>
      <xdr:rowOff>168459</xdr:rowOff>
    </xdr:to>
    <xdr:sp macro="" textlink="">
      <xdr:nvSpPr>
        <xdr:cNvPr id="595" name="楕円 594"/>
        <xdr:cNvSpPr/>
      </xdr:nvSpPr>
      <xdr:spPr>
        <a:xfrm>
          <a:off x="13652500" y="98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159586</xdr:rowOff>
    </xdr:from>
    <xdr:ext cx="534377" cy="259045"/>
    <xdr:sp macro="" textlink="">
      <xdr:nvSpPr>
        <xdr:cNvPr id="596" name="テキスト ボックス 595"/>
        <xdr:cNvSpPr txBox="1"/>
      </xdr:nvSpPr>
      <xdr:spPr>
        <a:xfrm>
          <a:off x="13436111" y="993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161499</xdr:rowOff>
    </xdr:from>
    <xdr:to>
      <xdr:col>67</xdr:col>
      <xdr:colOff>101600</xdr:colOff>
      <xdr:row>58</xdr:row>
      <xdr:rowOff>91649</xdr:rowOff>
    </xdr:to>
    <xdr:sp macro="" textlink="">
      <xdr:nvSpPr>
        <xdr:cNvPr id="597" name="楕円 596"/>
        <xdr:cNvSpPr/>
      </xdr:nvSpPr>
      <xdr:spPr>
        <a:xfrm>
          <a:off x="12763500" y="993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82776</xdr:rowOff>
    </xdr:from>
    <xdr:ext cx="534377" cy="259045"/>
    <xdr:sp macro="" textlink="">
      <xdr:nvSpPr>
        <xdr:cNvPr id="598" name="テキスト ボックス 597"/>
        <xdr:cNvSpPr txBox="1"/>
      </xdr:nvSpPr>
      <xdr:spPr>
        <a:xfrm>
          <a:off x="12547111" y="1002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8"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150279</xdr:rowOff>
    </xdr:from>
    <xdr:to>
      <xdr:col>76</xdr:col>
      <xdr:colOff>165100</xdr:colOff>
      <xdr:row>79</xdr:row>
      <xdr:rowOff>80429</xdr:rowOff>
    </xdr:to>
    <xdr:sp macro="" textlink="">
      <xdr:nvSpPr>
        <xdr:cNvPr id="634" name="フローチャート: 判断 633"/>
        <xdr:cNvSpPr/>
      </xdr:nvSpPr>
      <xdr:spPr>
        <a:xfrm>
          <a:off x="14541500" y="1352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96956</xdr:rowOff>
    </xdr:from>
    <xdr:ext cx="378565" cy="259045"/>
    <xdr:sp macro="" textlink="">
      <xdr:nvSpPr>
        <xdr:cNvPr id="635" name="テキスト ボックス 634"/>
        <xdr:cNvSpPr txBox="1"/>
      </xdr:nvSpPr>
      <xdr:spPr>
        <a:xfrm>
          <a:off x="14403017" y="13298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7" name="フローチャート: 判断 636"/>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38" name="テキスト ボックス 637"/>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39" name="フローチャート: 判断 638"/>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0" name="テキスト ボックス 639"/>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134002</xdr:rowOff>
    </xdr:from>
    <xdr:ext cx="249299" cy="259045"/>
    <xdr:sp macro="" textlink="">
      <xdr:nvSpPr>
        <xdr:cNvPr id="647" name="災害復旧費該当値テキスト"/>
        <xdr:cNvSpPr txBox="1"/>
      </xdr:nvSpPr>
      <xdr:spPr>
        <a:xfrm>
          <a:off x="16370300" y="13507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156228</xdr:rowOff>
    </xdr:from>
    <xdr:to>
      <xdr:col>85</xdr:col>
      <xdr:colOff>127000</xdr:colOff>
      <xdr:row>94</xdr:row>
      <xdr:rowOff>165235</xdr:rowOff>
    </xdr:to>
    <xdr:cxnSp macro="">
      <xdr:nvCxnSpPr>
        <xdr:cNvPr id="682" name="直線コネクタ 681"/>
        <xdr:cNvCxnSpPr/>
      </xdr:nvCxnSpPr>
      <xdr:spPr>
        <a:xfrm flipV="1">
          <a:off x="15481300" y="16272528"/>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158275</xdr:rowOff>
    </xdr:from>
    <xdr:ext cx="534377" cy="259045"/>
    <xdr:sp macro="" textlink="">
      <xdr:nvSpPr>
        <xdr:cNvPr id="683" name="公債費平均値テキスト"/>
        <xdr:cNvSpPr txBox="1"/>
      </xdr:nvSpPr>
      <xdr:spPr>
        <a:xfrm>
          <a:off x="16370300" y="15931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165235</xdr:rowOff>
    </xdr:from>
    <xdr:to>
      <xdr:col>81</xdr:col>
      <xdr:colOff>50800</xdr:colOff>
      <xdr:row>95</xdr:row>
      <xdr:rowOff>21422</xdr:rowOff>
    </xdr:to>
    <xdr:cxnSp macro="">
      <xdr:nvCxnSpPr>
        <xdr:cNvPr id="685" name="直線コネクタ 684"/>
        <xdr:cNvCxnSpPr/>
      </xdr:nvCxnSpPr>
      <xdr:spPr>
        <a:xfrm flipV="1">
          <a:off x="14592300" y="16281535"/>
          <a:ext cx="889000" cy="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59100</xdr:rowOff>
    </xdr:from>
    <xdr:ext cx="534377" cy="259045"/>
    <xdr:sp macro="" textlink="">
      <xdr:nvSpPr>
        <xdr:cNvPr id="687" name="テキスト ボックス 686"/>
        <xdr:cNvSpPr txBox="1"/>
      </xdr:nvSpPr>
      <xdr:spPr>
        <a:xfrm>
          <a:off x="15214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129870</xdr:rowOff>
    </xdr:from>
    <xdr:to>
      <xdr:col>76</xdr:col>
      <xdr:colOff>114300</xdr:colOff>
      <xdr:row>95</xdr:row>
      <xdr:rowOff>21422</xdr:rowOff>
    </xdr:to>
    <xdr:cxnSp macro="">
      <xdr:nvCxnSpPr>
        <xdr:cNvPr id="688" name="直線コネクタ 687"/>
        <xdr:cNvCxnSpPr/>
      </xdr:nvCxnSpPr>
      <xdr:spPr>
        <a:xfrm>
          <a:off x="13703300" y="16246170"/>
          <a:ext cx="889000" cy="6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44208</xdr:rowOff>
    </xdr:from>
    <xdr:to>
      <xdr:col>76</xdr:col>
      <xdr:colOff>165100</xdr:colOff>
      <xdr:row>93</xdr:row>
      <xdr:rowOff>145808</xdr:rowOff>
    </xdr:to>
    <xdr:sp macro="" textlink="">
      <xdr:nvSpPr>
        <xdr:cNvPr id="689" name="フローチャート: 判断 688"/>
        <xdr:cNvSpPr/>
      </xdr:nvSpPr>
      <xdr:spPr>
        <a:xfrm>
          <a:off x="14541500" y="1598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162335</xdr:rowOff>
    </xdr:from>
    <xdr:ext cx="534377" cy="259045"/>
    <xdr:sp macro="" textlink="">
      <xdr:nvSpPr>
        <xdr:cNvPr id="690" name="テキスト ボックス 689"/>
        <xdr:cNvSpPr txBox="1"/>
      </xdr:nvSpPr>
      <xdr:spPr>
        <a:xfrm>
          <a:off x="14325111" y="1576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70183</xdr:rowOff>
    </xdr:from>
    <xdr:to>
      <xdr:col>71</xdr:col>
      <xdr:colOff>177800</xdr:colOff>
      <xdr:row>94</xdr:row>
      <xdr:rowOff>129870</xdr:rowOff>
    </xdr:to>
    <xdr:cxnSp macro="">
      <xdr:nvCxnSpPr>
        <xdr:cNvPr id="691" name="直線コネクタ 690"/>
        <xdr:cNvCxnSpPr/>
      </xdr:nvCxnSpPr>
      <xdr:spPr>
        <a:xfrm>
          <a:off x="12814300" y="16186483"/>
          <a:ext cx="889000" cy="5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2" name="フローチャート: 判断 691"/>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11689</xdr:rowOff>
    </xdr:from>
    <xdr:ext cx="534377" cy="259045"/>
    <xdr:sp macro="" textlink="">
      <xdr:nvSpPr>
        <xdr:cNvPr id="693" name="テキスト ボックス 692"/>
        <xdr:cNvSpPr txBox="1"/>
      </xdr:nvSpPr>
      <xdr:spPr>
        <a:xfrm>
          <a:off x="13436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4" name="フローチャート: 判断 693"/>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170679</xdr:rowOff>
    </xdr:from>
    <xdr:ext cx="534377" cy="259045"/>
    <xdr:sp macro="" textlink="">
      <xdr:nvSpPr>
        <xdr:cNvPr id="695" name="テキスト ボックス 694"/>
        <xdr:cNvSpPr txBox="1"/>
      </xdr:nvSpPr>
      <xdr:spPr>
        <a:xfrm>
          <a:off x="12547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105428</xdr:rowOff>
    </xdr:from>
    <xdr:to>
      <xdr:col>85</xdr:col>
      <xdr:colOff>177800</xdr:colOff>
      <xdr:row>95</xdr:row>
      <xdr:rowOff>35578</xdr:rowOff>
    </xdr:to>
    <xdr:sp macro="" textlink="">
      <xdr:nvSpPr>
        <xdr:cNvPr id="701" name="楕円 700"/>
        <xdr:cNvSpPr/>
      </xdr:nvSpPr>
      <xdr:spPr>
        <a:xfrm>
          <a:off x="16268700" y="162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83855</xdr:rowOff>
    </xdr:from>
    <xdr:ext cx="534377" cy="259045"/>
    <xdr:sp macro="" textlink="">
      <xdr:nvSpPr>
        <xdr:cNvPr id="702" name="公債費該当値テキスト"/>
        <xdr:cNvSpPr txBox="1"/>
      </xdr:nvSpPr>
      <xdr:spPr>
        <a:xfrm>
          <a:off x="16370300" y="1620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114435</xdr:rowOff>
    </xdr:from>
    <xdr:to>
      <xdr:col>81</xdr:col>
      <xdr:colOff>101600</xdr:colOff>
      <xdr:row>95</xdr:row>
      <xdr:rowOff>44585</xdr:rowOff>
    </xdr:to>
    <xdr:sp macro="" textlink="">
      <xdr:nvSpPr>
        <xdr:cNvPr id="703" name="楕円 702"/>
        <xdr:cNvSpPr/>
      </xdr:nvSpPr>
      <xdr:spPr>
        <a:xfrm>
          <a:off x="15430500" y="162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35712</xdr:rowOff>
    </xdr:from>
    <xdr:ext cx="534377" cy="259045"/>
    <xdr:sp macro="" textlink="">
      <xdr:nvSpPr>
        <xdr:cNvPr id="704" name="テキスト ボックス 703"/>
        <xdr:cNvSpPr txBox="1"/>
      </xdr:nvSpPr>
      <xdr:spPr>
        <a:xfrm>
          <a:off x="15214111" y="163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142072</xdr:rowOff>
    </xdr:from>
    <xdr:to>
      <xdr:col>76</xdr:col>
      <xdr:colOff>165100</xdr:colOff>
      <xdr:row>95</xdr:row>
      <xdr:rowOff>72222</xdr:rowOff>
    </xdr:to>
    <xdr:sp macro="" textlink="">
      <xdr:nvSpPr>
        <xdr:cNvPr id="705" name="楕円 704"/>
        <xdr:cNvSpPr/>
      </xdr:nvSpPr>
      <xdr:spPr>
        <a:xfrm>
          <a:off x="14541500" y="162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63349</xdr:rowOff>
    </xdr:from>
    <xdr:ext cx="534377" cy="259045"/>
    <xdr:sp macro="" textlink="">
      <xdr:nvSpPr>
        <xdr:cNvPr id="706" name="テキスト ボックス 705"/>
        <xdr:cNvSpPr txBox="1"/>
      </xdr:nvSpPr>
      <xdr:spPr>
        <a:xfrm>
          <a:off x="14325111" y="163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79070</xdr:rowOff>
    </xdr:from>
    <xdr:to>
      <xdr:col>72</xdr:col>
      <xdr:colOff>38100</xdr:colOff>
      <xdr:row>95</xdr:row>
      <xdr:rowOff>9220</xdr:rowOff>
    </xdr:to>
    <xdr:sp macro="" textlink="">
      <xdr:nvSpPr>
        <xdr:cNvPr id="707" name="楕円 706"/>
        <xdr:cNvSpPr/>
      </xdr:nvSpPr>
      <xdr:spPr>
        <a:xfrm>
          <a:off x="13652500" y="161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xdr:rowOff>
    </xdr:from>
    <xdr:ext cx="534377" cy="259045"/>
    <xdr:sp macro="" textlink="">
      <xdr:nvSpPr>
        <xdr:cNvPr id="708" name="テキスト ボックス 707"/>
        <xdr:cNvSpPr txBox="1"/>
      </xdr:nvSpPr>
      <xdr:spPr>
        <a:xfrm>
          <a:off x="13436111" y="162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19383</xdr:rowOff>
    </xdr:from>
    <xdr:to>
      <xdr:col>67</xdr:col>
      <xdr:colOff>101600</xdr:colOff>
      <xdr:row>94</xdr:row>
      <xdr:rowOff>120983</xdr:rowOff>
    </xdr:to>
    <xdr:sp macro="" textlink="">
      <xdr:nvSpPr>
        <xdr:cNvPr id="709" name="楕円 708"/>
        <xdr:cNvSpPr/>
      </xdr:nvSpPr>
      <xdr:spPr>
        <a:xfrm>
          <a:off x="12763500" y="161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112110</xdr:rowOff>
    </xdr:from>
    <xdr:ext cx="534377" cy="259045"/>
    <xdr:sp macro="" textlink="">
      <xdr:nvSpPr>
        <xdr:cNvPr id="710" name="テキスト ボックス 709"/>
        <xdr:cNvSpPr txBox="1"/>
      </xdr:nvSpPr>
      <xdr:spPr>
        <a:xfrm>
          <a:off x="12547111" y="1622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4" name="テキスト ボックス 72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4" name="直線コネクタ 733"/>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7"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8" name="直線コネクタ 737"/>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0"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1" name="フローチャート: 判断 740"/>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3" name="フローチャート: 判断 742"/>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4" name="テキスト ボックス 743"/>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51562</xdr:rowOff>
    </xdr:from>
    <xdr:to>
      <xdr:col>107</xdr:col>
      <xdr:colOff>101600</xdr:colOff>
      <xdr:row>38</xdr:row>
      <xdr:rowOff>153162</xdr:rowOff>
    </xdr:to>
    <xdr:sp macro="" textlink="">
      <xdr:nvSpPr>
        <xdr:cNvPr id="746" name="フローチャート: 判断 745"/>
        <xdr:cNvSpPr/>
      </xdr:nvSpPr>
      <xdr:spPr>
        <a:xfrm>
          <a:off x="20383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169689</xdr:rowOff>
    </xdr:from>
    <xdr:ext cx="378565" cy="259045"/>
    <xdr:sp macro="" textlink="">
      <xdr:nvSpPr>
        <xdr:cNvPr id="747" name="テキスト ボックス 746"/>
        <xdr:cNvSpPr txBox="1"/>
      </xdr:nvSpPr>
      <xdr:spPr>
        <a:xfrm>
          <a:off x="20245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49" name="フローチャート: 判断 748"/>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0" name="テキスト ボックス 749"/>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1" name="フローチャート: 判断 750"/>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2" name="テキスト ボックス 751"/>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59"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教育費については、平和中学校給食棟整備事業や稲沢西小学校校舎棟整備事業の大型継続事業の終了に伴い、</a:t>
          </a:r>
          <a:r>
            <a:rPr kumimoji="1" lang="en-US" altLang="ja-JP" sz="1300">
              <a:latin typeface="ＭＳ Ｐゴシック" panose="020B0600070205080204" pitchFamily="50" charset="-128"/>
              <a:ea typeface="ＭＳ Ｐゴシック" panose="020B0600070205080204" pitchFamily="50" charset="-128"/>
            </a:rPr>
            <a:t>39,103</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27,729</a:t>
          </a:r>
          <a:r>
            <a:rPr kumimoji="1" lang="ja-JP" altLang="en-US" sz="1300">
              <a:latin typeface="ＭＳ Ｐゴシック" panose="020B0600070205080204" pitchFamily="50" charset="-128"/>
              <a:ea typeface="ＭＳ Ｐゴシック" panose="020B0600070205080204" pitchFamily="50" charset="-128"/>
            </a:rPr>
            <a:t>円の大幅減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70.9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となっており、また総務費については、財政調整基金積立金の減及び公共施設整備基金積立金の減などにより、前年度の</a:t>
          </a:r>
          <a:r>
            <a:rPr kumimoji="1" lang="en-US" altLang="ja-JP" sz="1300">
              <a:latin typeface="ＭＳ Ｐゴシック" panose="020B0600070205080204" pitchFamily="50" charset="-128"/>
              <a:ea typeface="ＭＳ Ｐゴシック" panose="020B0600070205080204" pitchFamily="50" charset="-128"/>
            </a:rPr>
            <a:t>41,633</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33,563</a:t>
          </a:r>
          <a:r>
            <a:rPr kumimoji="1" lang="ja-JP" altLang="en-US" sz="1300">
              <a:latin typeface="ＭＳ Ｐゴシック" panose="020B0600070205080204" pitchFamily="50" charset="-128"/>
              <a:ea typeface="ＭＳ Ｐゴシック" panose="020B0600070205080204" pitchFamily="50" charset="-128"/>
            </a:rPr>
            <a:t>円の大幅減（前年度比</a:t>
          </a:r>
          <a:r>
            <a:rPr kumimoji="1" lang="en-US" altLang="ja-JP" sz="1300">
              <a:latin typeface="ＭＳ Ｐゴシック" panose="020B0600070205080204" pitchFamily="50" charset="-128"/>
              <a:ea typeface="ＭＳ Ｐゴシック" panose="020B0600070205080204" pitchFamily="50" charset="-128"/>
            </a:rPr>
            <a:t>80.6</a:t>
          </a:r>
          <a:r>
            <a:rPr kumimoji="1" lang="ja-JP" altLang="en-US" sz="1300">
              <a:latin typeface="ＭＳ Ｐゴシック" panose="020B0600070205080204" pitchFamily="50" charset="-128"/>
              <a:ea typeface="ＭＳ Ｐゴシック" panose="020B0600070205080204" pitchFamily="50" charset="-128"/>
            </a:rPr>
            <a:t>％）、民生費については、国の施策に伴う年金生活者等支援臨時福祉給付金の減などにより</a:t>
          </a:r>
          <a:r>
            <a:rPr kumimoji="1" lang="en-US" altLang="ja-JP" sz="1300">
              <a:latin typeface="ＭＳ Ｐゴシック" panose="020B0600070205080204" pitchFamily="50" charset="-128"/>
              <a:ea typeface="ＭＳ Ｐゴシック" panose="020B0600070205080204" pitchFamily="50" charset="-128"/>
            </a:rPr>
            <a:t>122,981</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122,357</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となっている一方、土木費については、将来の整備に向けた都市基盤整備基金積立金の増及び公共下水道事業への補助金や出資金などの増に伴い</a:t>
          </a:r>
          <a:r>
            <a:rPr kumimoji="1" lang="en-US" altLang="ja-JP" sz="1300">
              <a:latin typeface="ＭＳ Ｐゴシック" panose="020B0600070205080204" pitchFamily="50" charset="-128"/>
              <a:ea typeface="ＭＳ Ｐゴシック" panose="020B0600070205080204" pitchFamily="50" charset="-128"/>
            </a:rPr>
            <a:t>36,732</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42,551</a:t>
          </a:r>
          <a:r>
            <a:rPr kumimoji="1" lang="ja-JP" altLang="en-US" sz="1300">
              <a:latin typeface="ＭＳ Ｐゴシック" panose="020B0600070205080204" pitchFamily="50" charset="-128"/>
              <a:ea typeface="ＭＳ Ｐゴシック" panose="020B0600070205080204" pitchFamily="50" charset="-128"/>
            </a:rPr>
            <a:t>円の増（前年度比</a:t>
          </a:r>
          <a:r>
            <a:rPr kumimoji="1" lang="en-US" altLang="ja-JP" sz="1300">
              <a:latin typeface="ＭＳ Ｐゴシック" panose="020B0600070205080204" pitchFamily="50" charset="-128"/>
              <a:ea typeface="ＭＳ Ｐゴシック" panose="020B0600070205080204" pitchFamily="50" charset="-128"/>
            </a:rPr>
            <a:t>115.8</a:t>
          </a:r>
          <a:r>
            <a:rPr kumimoji="1" lang="ja-JP" altLang="en-US" sz="1300">
              <a:latin typeface="ＭＳ Ｐゴシック" panose="020B0600070205080204" pitchFamily="50" charset="-128"/>
              <a:ea typeface="ＭＳ Ｐゴシック" panose="020B0600070205080204" pitchFamily="50" charset="-128"/>
            </a:rPr>
            <a:t>％）、農林水産業費については、県営事業である湛水防除事業負担金の増などにより</a:t>
          </a:r>
          <a:r>
            <a:rPr kumimoji="1" lang="en-US" altLang="ja-JP" sz="1300">
              <a:latin typeface="ＭＳ Ｐゴシック" panose="020B0600070205080204" pitchFamily="50" charset="-128"/>
              <a:ea typeface="ＭＳ Ｐゴシック" panose="020B0600070205080204" pitchFamily="50" charset="-128"/>
            </a:rPr>
            <a:t>5,495</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6,340</a:t>
          </a:r>
          <a:r>
            <a:rPr kumimoji="1" lang="ja-JP" altLang="en-US" sz="1300">
              <a:latin typeface="ＭＳ Ｐゴシック" panose="020B0600070205080204" pitchFamily="50" charset="-128"/>
              <a:ea typeface="ＭＳ Ｐゴシック" panose="020B0600070205080204" pitchFamily="50" charset="-128"/>
            </a:rPr>
            <a:t>円の増（前年度比</a:t>
          </a:r>
          <a:r>
            <a:rPr kumimoji="1" lang="en-US" altLang="ja-JP" sz="1300">
              <a:latin typeface="ＭＳ Ｐゴシック" panose="020B0600070205080204" pitchFamily="50" charset="-128"/>
              <a:ea typeface="ＭＳ Ｐゴシック" panose="020B0600070205080204" pitchFamily="50" charset="-128"/>
            </a:rPr>
            <a:t>115.4</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費目については、大型の建設事業の増減に併せて、決算額も増減しているが、今後は、合併特例債を活用した事業を積極的に実施しているため公債費の増や、障害者自立支援給付費などの扶助費や少子高齢社会の進行に伴う後期高齢者医療特別会計や介護保険事業特別会計への繰出金の増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標準税収入額の増に伴う標準財政規模の増により、財政調整基金残高及び実質収支額に対する標準財政規模比は微減となっている。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実質単年度収支については、財政調整基金積立金の減により、減となっている。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全ての会計において、赤字額（資金不足額）はなく、健全な財政状況であるといえる。一般会計については、実質収支額が平成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も増加したことに伴い微増となっている。水道事業について、黒字幅が減少しているが、石橋浄水場耐震化・更新事業や管路耐震化事業などの建設改良費の増に伴う流動資産の減によるものである。また、病院事業については、医業収益の減や給与費の増加に伴う流動資産の減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3" customWidth="1"/>
    <col min="12" max="12" width="2.25" style="163" customWidth="1"/>
    <col min="13" max="17" width="2.375" style="163" customWidth="1"/>
    <col min="18" max="119" width="2.125" style="163" customWidth="1"/>
    <col min="120" max="16384" width="0" style="163" hidden="1"/>
  </cols>
  <sheetData>
    <row r="1" spans="1:119" ht="33" customHeight="1" x14ac:dyDescent="0.15">
      <c r="A1" s="161"/>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2"/>
      <c r="DK1" s="162"/>
      <c r="DL1" s="162"/>
      <c r="DM1" s="162"/>
      <c r="DN1" s="162"/>
      <c r="DO1" s="162"/>
    </row>
    <row r="2" spans="1:119" ht="24.75" thickBot="1" x14ac:dyDescent="0.2">
      <c r="A2" s="161"/>
      <c r="B2" s="164" t="s">
        <v>75</v>
      </c>
      <c r="C2" s="164"/>
      <c r="D2" s="165"/>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row>
    <row r="3" spans="1:119" ht="18.75" customHeight="1" thickBot="1" x14ac:dyDescent="0.2">
      <c r="A3" s="162"/>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1"/>
      <c r="DK3" s="161"/>
      <c r="DL3" s="161"/>
      <c r="DM3" s="161"/>
      <c r="DN3" s="161"/>
      <c r="DO3" s="161"/>
    </row>
    <row r="4" spans="1:119" ht="18.75" customHeight="1" x14ac:dyDescent="0.15">
      <c r="A4" s="162"/>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45220712</v>
      </c>
      <c r="BO4" s="410"/>
      <c r="BP4" s="410"/>
      <c r="BQ4" s="410"/>
      <c r="BR4" s="410"/>
      <c r="BS4" s="410"/>
      <c r="BT4" s="410"/>
      <c r="BU4" s="411"/>
      <c r="BV4" s="409">
        <v>47101941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7.5</v>
      </c>
      <c r="CU4" s="416"/>
      <c r="CV4" s="416"/>
      <c r="CW4" s="416"/>
      <c r="CX4" s="416"/>
      <c r="CY4" s="416"/>
      <c r="CZ4" s="416"/>
      <c r="DA4" s="417"/>
      <c r="DB4" s="415">
        <v>7.3</v>
      </c>
      <c r="DC4" s="416"/>
      <c r="DD4" s="416"/>
      <c r="DE4" s="416"/>
      <c r="DF4" s="416"/>
      <c r="DG4" s="416"/>
      <c r="DH4" s="416"/>
      <c r="DI4" s="417"/>
      <c r="DJ4" s="161"/>
      <c r="DK4" s="161"/>
      <c r="DL4" s="161"/>
      <c r="DM4" s="161"/>
      <c r="DN4" s="161"/>
      <c r="DO4" s="161"/>
    </row>
    <row r="5" spans="1:119" ht="18.75" customHeight="1" x14ac:dyDescent="0.15">
      <c r="A5" s="162"/>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42901734</v>
      </c>
      <c r="BO5" s="447"/>
      <c r="BP5" s="447"/>
      <c r="BQ5" s="447"/>
      <c r="BR5" s="447"/>
      <c r="BS5" s="447"/>
      <c r="BT5" s="447"/>
      <c r="BU5" s="448"/>
      <c r="BV5" s="446">
        <v>44924542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90.2</v>
      </c>
      <c r="CU5" s="444"/>
      <c r="CV5" s="444"/>
      <c r="CW5" s="444"/>
      <c r="CX5" s="444"/>
      <c r="CY5" s="444"/>
      <c r="CZ5" s="444"/>
      <c r="DA5" s="445"/>
      <c r="DB5" s="443">
        <v>89.3</v>
      </c>
      <c r="DC5" s="444"/>
      <c r="DD5" s="444"/>
      <c r="DE5" s="444"/>
      <c r="DF5" s="444"/>
      <c r="DG5" s="444"/>
      <c r="DH5" s="444"/>
      <c r="DI5" s="445"/>
      <c r="DJ5" s="161"/>
      <c r="DK5" s="161"/>
      <c r="DL5" s="161"/>
      <c r="DM5" s="161"/>
      <c r="DN5" s="161"/>
      <c r="DO5" s="161"/>
    </row>
    <row r="6" spans="1:119" ht="18.75" customHeight="1" x14ac:dyDescent="0.15">
      <c r="A6" s="162"/>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2318978</v>
      </c>
      <c r="BO6" s="447"/>
      <c r="BP6" s="447"/>
      <c r="BQ6" s="447"/>
      <c r="BR6" s="447"/>
      <c r="BS6" s="447"/>
      <c r="BT6" s="447"/>
      <c r="BU6" s="448"/>
      <c r="BV6" s="446">
        <v>2177399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94.7</v>
      </c>
      <c r="CU6" s="484"/>
      <c r="CV6" s="484"/>
      <c r="CW6" s="484"/>
      <c r="CX6" s="484"/>
      <c r="CY6" s="484"/>
      <c r="CZ6" s="484"/>
      <c r="DA6" s="485"/>
      <c r="DB6" s="483">
        <v>94</v>
      </c>
      <c r="DC6" s="484"/>
      <c r="DD6" s="484"/>
      <c r="DE6" s="484"/>
      <c r="DF6" s="484"/>
      <c r="DG6" s="484"/>
      <c r="DH6" s="484"/>
      <c r="DI6" s="485"/>
      <c r="DJ6" s="161"/>
      <c r="DK6" s="161"/>
      <c r="DL6" s="161"/>
      <c r="DM6" s="161"/>
      <c r="DN6" s="161"/>
      <c r="DO6" s="161"/>
    </row>
    <row r="7" spans="1:119" ht="18.75" customHeight="1" x14ac:dyDescent="0.15">
      <c r="A7" s="162"/>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176326</v>
      </c>
      <c r="BO7" s="447"/>
      <c r="BP7" s="447"/>
      <c r="BQ7" s="447"/>
      <c r="BR7" s="447"/>
      <c r="BS7" s="447"/>
      <c r="BT7" s="447"/>
      <c r="BU7" s="448"/>
      <c r="BV7" s="446">
        <v>99917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28706679</v>
      </c>
      <c r="CU7" s="447"/>
      <c r="CV7" s="447"/>
      <c r="CW7" s="447"/>
      <c r="CX7" s="447"/>
      <c r="CY7" s="447"/>
      <c r="CZ7" s="447"/>
      <c r="DA7" s="448"/>
      <c r="DB7" s="446">
        <v>28578322</v>
      </c>
      <c r="DC7" s="447"/>
      <c r="DD7" s="447"/>
      <c r="DE7" s="447"/>
      <c r="DF7" s="447"/>
      <c r="DG7" s="447"/>
      <c r="DH7" s="447"/>
      <c r="DI7" s="448"/>
      <c r="DJ7" s="161"/>
      <c r="DK7" s="161"/>
      <c r="DL7" s="161"/>
      <c r="DM7" s="161"/>
      <c r="DN7" s="161"/>
      <c r="DO7" s="161"/>
    </row>
    <row r="8" spans="1:119" ht="18.75" customHeight="1" thickBot="1" x14ac:dyDescent="0.2">
      <c r="A8" s="162"/>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2142652</v>
      </c>
      <c r="BO8" s="447"/>
      <c r="BP8" s="447"/>
      <c r="BQ8" s="447"/>
      <c r="BR8" s="447"/>
      <c r="BS8" s="447"/>
      <c r="BT8" s="447"/>
      <c r="BU8" s="448"/>
      <c r="BV8" s="446">
        <v>2077482</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0.92</v>
      </c>
      <c r="CU8" s="487"/>
      <c r="CV8" s="487"/>
      <c r="CW8" s="487"/>
      <c r="CX8" s="487"/>
      <c r="CY8" s="487"/>
      <c r="CZ8" s="487"/>
      <c r="DA8" s="488"/>
      <c r="DB8" s="486">
        <v>0.92</v>
      </c>
      <c r="DC8" s="487"/>
      <c r="DD8" s="487"/>
      <c r="DE8" s="487"/>
      <c r="DF8" s="487"/>
      <c r="DG8" s="487"/>
      <c r="DH8" s="487"/>
      <c r="DI8" s="488"/>
      <c r="DJ8" s="161"/>
      <c r="DK8" s="161"/>
      <c r="DL8" s="161"/>
      <c r="DM8" s="161"/>
      <c r="DN8" s="161"/>
      <c r="DO8" s="161"/>
    </row>
    <row r="9" spans="1:119" ht="18.75" customHeight="1" thickBot="1" x14ac:dyDescent="0.2">
      <c r="A9" s="162"/>
      <c r="B9" s="440" t="s">
        <v>106</v>
      </c>
      <c r="C9" s="441"/>
      <c r="D9" s="441"/>
      <c r="E9" s="441"/>
      <c r="F9" s="441"/>
      <c r="G9" s="441"/>
      <c r="H9" s="441"/>
      <c r="I9" s="441"/>
      <c r="J9" s="441"/>
      <c r="K9" s="489"/>
      <c r="L9" s="490" t="s">
        <v>107</v>
      </c>
      <c r="M9" s="491"/>
      <c r="N9" s="491"/>
      <c r="O9" s="491"/>
      <c r="P9" s="491"/>
      <c r="Q9" s="492"/>
      <c r="R9" s="493">
        <v>136867</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65170</v>
      </c>
      <c r="BO9" s="447"/>
      <c r="BP9" s="447"/>
      <c r="BQ9" s="447"/>
      <c r="BR9" s="447"/>
      <c r="BS9" s="447"/>
      <c r="BT9" s="447"/>
      <c r="BU9" s="448"/>
      <c r="BV9" s="446">
        <v>93491</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12.1</v>
      </c>
      <c r="CU9" s="444"/>
      <c r="CV9" s="444"/>
      <c r="CW9" s="444"/>
      <c r="CX9" s="444"/>
      <c r="CY9" s="444"/>
      <c r="CZ9" s="444"/>
      <c r="DA9" s="445"/>
      <c r="DB9" s="443">
        <v>11.7</v>
      </c>
      <c r="DC9" s="444"/>
      <c r="DD9" s="444"/>
      <c r="DE9" s="444"/>
      <c r="DF9" s="444"/>
      <c r="DG9" s="444"/>
      <c r="DH9" s="444"/>
      <c r="DI9" s="445"/>
      <c r="DJ9" s="161"/>
      <c r="DK9" s="161"/>
      <c r="DL9" s="161"/>
      <c r="DM9" s="161"/>
      <c r="DN9" s="161"/>
      <c r="DO9" s="161"/>
    </row>
    <row r="10" spans="1:119" ht="18.75" customHeight="1" thickBot="1" x14ac:dyDescent="0.2">
      <c r="A10" s="162"/>
      <c r="B10" s="440"/>
      <c r="C10" s="441"/>
      <c r="D10" s="441"/>
      <c r="E10" s="441"/>
      <c r="F10" s="441"/>
      <c r="G10" s="441"/>
      <c r="H10" s="441"/>
      <c r="I10" s="441"/>
      <c r="J10" s="441"/>
      <c r="K10" s="489"/>
      <c r="L10" s="496" t="s">
        <v>113</v>
      </c>
      <c r="M10" s="476"/>
      <c r="N10" s="476"/>
      <c r="O10" s="476"/>
      <c r="P10" s="476"/>
      <c r="Q10" s="477"/>
      <c r="R10" s="497">
        <v>136358</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283</v>
      </c>
      <c r="BO10" s="447"/>
      <c r="BP10" s="447"/>
      <c r="BQ10" s="447"/>
      <c r="BR10" s="447"/>
      <c r="BS10" s="447"/>
      <c r="BT10" s="447"/>
      <c r="BU10" s="448"/>
      <c r="BV10" s="446">
        <v>511800</v>
      </c>
      <c r="BW10" s="447"/>
      <c r="BX10" s="447"/>
      <c r="BY10" s="447"/>
      <c r="BZ10" s="447"/>
      <c r="CA10" s="447"/>
      <c r="CB10" s="447"/>
      <c r="CC10" s="448"/>
      <c r="CD10" s="166" t="s">
        <v>117</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161"/>
      <c r="DK10" s="161"/>
      <c r="DL10" s="161"/>
      <c r="DM10" s="161"/>
      <c r="DN10" s="161"/>
      <c r="DO10" s="161"/>
    </row>
    <row r="11" spans="1:119" ht="18.75" customHeight="1" thickBot="1" x14ac:dyDescent="0.2">
      <c r="A11" s="162"/>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99</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1"/>
      <c r="DK11" s="161"/>
      <c r="DL11" s="161"/>
      <c r="DM11" s="161"/>
      <c r="DN11" s="161"/>
      <c r="DO11" s="161"/>
    </row>
    <row r="12" spans="1:119" ht="18.75" customHeight="1" x14ac:dyDescent="0.15">
      <c r="A12" s="162"/>
      <c r="B12" s="506" t="s">
        <v>125</v>
      </c>
      <c r="C12" s="507"/>
      <c r="D12" s="507"/>
      <c r="E12" s="507"/>
      <c r="F12" s="507"/>
      <c r="G12" s="507"/>
      <c r="H12" s="507"/>
      <c r="I12" s="507"/>
      <c r="J12" s="507"/>
      <c r="K12" s="508"/>
      <c r="L12" s="515" t="s">
        <v>126</v>
      </c>
      <c r="M12" s="516"/>
      <c r="N12" s="516"/>
      <c r="O12" s="516"/>
      <c r="P12" s="516"/>
      <c r="Q12" s="517"/>
      <c r="R12" s="518">
        <v>137432</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134</v>
      </c>
      <c r="DC12" s="487"/>
      <c r="DD12" s="487"/>
      <c r="DE12" s="487"/>
      <c r="DF12" s="487"/>
      <c r="DG12" s="487"/>
      <c r="DH12" s="487"/>
      <c r="DI12" s="488"/>
      <c r="DJ12" s="161"/>
      <c r="DK12" s="161"/>
      <c r="DL12" s="161"/>
      <c r="DM12" s="161"/>
      <c r="DN12" s="161"/>
      <c r="DO12" s="161"/>
    </row>
    <row r="13" spans="1:119" ht="18.75" customHeight="1" x14ac:dyDescent="0.15">
      <c r="A13" s="162"/>
      <c r="B13" s="509"/>
      <c r="C13" s="510"/>
      <c r="D13" s="510"/>
      <c r="E13" s="510"/>
      <c r="F13" s="510"/>
      <c r="G13" s="510"/>
      <c r="H13" s="510"/>
      <c r="I13" s="510"/>
      <c r="J13" s="510"/>
      <c r="K13" s="511"/>
      <c r="L13" s="172"/>
      <c r="M13" s="534" t="s">
        <v>135</v>
      </c>
      <c r="N13" s="535"/>
      <c r="O13" s="535"/>
      <c r="P13" s="535"/>
      <c r="Q13" s="536"/>
      <c r="R13" s="527">
        <v>134511</v>
      </c>
      <c r="S13" s="528"/>
      <c r="T13" s="528"/>
      <c r="U13" s="528"/>
      <c r="V13" s="529"/>
      <c r="W13" s="462" t="s">
        <v>136</v>
      </c>
      <c r="X13" s="463"/>
      <c r="Y13" s="463"/>
      <c r="Z13" s="463"/>
      <c r="AA13" s="463"/>
      <c r="AB13" s="453"/>
      <c r="AC13" s="497">
        <v>2974</v>
      </c>
      <c r="AD13" s="498"/>
      <c r="AE13" s="498"/>
      <c r="AF13" s="498"/>
      <c r="AG13" s="537"/>
      <c r="AH13" s="497">
        <v>3337</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65453</v>
      </c>
      <c r="BO13" s="447"/>
      <c r="BP13" s="447"/>
      <c r="BQ13" s="447"/>
      <c r="BR13" s="447"/>
      <c r="BS13" s="447"/>
      <c r="BT13" s="447"/>
      <c r="BU13" s="448"/>
      <c r="BV13" s="446">
        <v>605291</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3.2</v>
      </c>
      <c r="CU13" s="444"/>
      <c r="CV13" s="444"/>
      <c r="CW13" s="444"/>
      <c r="CX13" s="444"/>
      <c r="CY13" s="444"/>
      <c r="CZ13" s="444"/>
      <c r="DA13" s="445"/>
      <c r="DB13" s="443">
        <v>3</v>
      </c>
      <c r="DC13" s="444"/>
      <c r="DD13" s="444"/>
      <c r="DE13" s="444"/>
      <c r="DF13" s="444"/>
      <c r="DG13" s="444"/>
      <c r="DH13" s="444"/>
      <c r="DI13" s="445"/>
      <c r="DJ13" s="161"/>
      <c r="DK13" s="161"/>
      <c r="DL13" s="161"/>
      <c r="DM13" s="161"/>
      <c r="DN13" s="161"/>
      <c r="DO13" s="161"/>
    </row>
    <row r="14" spans="1:119" ht="18.75" customHeight="1" thickBot="1" x14ac:dyDescent="0.2">
      <c r="A14" s="162"/>
      <c r="B14" s="509"/>
      <c r="C14" s="510"/>
      <c r="D14" s="510"/>
      <c r="E14" s="510"/>
      <c r="F14" s="510"/>
      <c r="G14" s="510"/>
      <c r="H14" s="510"/>
      <c r="I14" s="510"/>
      <c r="J14" s="510"/>
      <c r="K14" s="511"/>
      <c r="L14" s="524" t="s">
        <v>141</v>
      </c>
      <c r="M14" s="525"/>
      <c r="N14" s="525"/>
      <c r="O14" s="525"/>
      <c r="P14" s="525"/>
      <c r="Q14" s="526"/>
      <c r="R14" s="527">
        <v>137904</v>
      </c>
      <c r="S14" s="528"/>
      <c r="T14" s="528"/>
      <c r="U14" s="528"/>
      <c r="V14" s="529"/>
      <c r="W14" s="436"/>
      <c r="X14" s="437"/>
      <c r="Y14" s="437"/>
      <c r="Z14" s="437"/>
      <c r="AA14" s="437"/>
      <c r="AB14" s="426"/>
      <c r="AC14" s="530">
        <v>4.5999999999999996</v>
      </c>
      <c r="AD14" s="531"/>
      <c r="AE14" s="531"/>
      <c r="AF14" s="531"/>
      <c r="AG14" s="532"/>
      <c r="AH14" s="530">
        <v>5.2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142</v>
      </c>
      <c r="CE14" s="539"/>
      <c r="CF14" s="539"/>
      <c r="CG14" s="539"/>
      <c r="CH14" s="539"/>
      <c r="CI14" s="539"/>
      <c r="CJ14" s="539"/>
      <c r="CK14" s="539"/>
      <c r="CL14" s="539"/>
      <c r="CM14" s="539"/>
      <c r="CN14" s="539"/>
      <c r="CO14" s="539"/>
      <c r="CP14" s="539"/>
      <c r="CQ14" s="539"/>
      <c r="CR14" s="539"/>
      <c r="CS14" s="540"/>
      <c r="CT14" s="541">
        <v>7.7</v>
      </c>
      <c r="CU14" s="542"/>
      <c r="CV14" s="542"/>
      <c r="CW14" s="542"/>
      <c r="CX14" s="542"/>
      <c r="CY14" s="542"/>
      <c r="CZ14" s="542"/>
      <c r="DA14" s="543"/>
      <c r="DB14" s="541">
        <v>7.2</v>
      </c>
      <c r="DC14" s="542"/>
      <c r="DD14" s="542"/>
      <c r="DE14" s="542"/>
      <c r="DF14" s="542"/>
      <c r="DG14" s="542"/>
      <c r="DH14" s="542"/>
      <c r="DI14" s="543"/>
      <c r="DJ14" s="161"/>
      <c r="DK14" s="161"/>
      <c r="DL14" s="161"/>
      <c r="DM14" s="161"/>
      <c r="DN14" s="161"/>
      <c r="DO14" s="161"/>
    </row>
    <row r="15" spans="1:119" ht="18.75" customHeight="1" x14ac:dyDescent="0.15">
      <c r="A15" s="162"/>
      <c r="B15" s="509"/>
      <c r="C15" s="510"/>
      <c r="D15" s="510"/>
      <c r="E15" s="510"/>
      <c r="F15" s="510"/>
      <c r="G15" s="510"/>
      <c r="H15" s="510"/>
      <c r="I15" s="510"/>
      <c r="J15" s="510"/>
      <c r="K15" s="511"/>
      <c r="L15" s="172"/>
      <c r="M15" s="534" t="s">
        <v>143</v>
      </c>
      <c r="N15" s="535"/>
      <c r="O15" s="535"/>
      <c r="P15" s="535"/>
      <c r="Q15" s="536"/>
      <c r="R15" s="527">
        <v>135222</v>
      </c>
      <c r="S15" s="528"/>
      <c r="T15" s="528"/>
      <c r="U15" s="528"/>
      <c r="V15" s="529"/>
      <c r="W15" s="462" t="s">
        <v>144</v>
      </c>
      <c r="X15" s="463"/>
      <c r="Y15" s="463"/>
      <c r="Z15" s="463"/>
      <c r="AA15" s="463"/>
      <c r="AB15" s="453"/>
      <c r="AC15" s="497">
        <v>20128</v>
      </c>
      <c r="AD15" s="498"/>
      <c r="AE15" s="498"/>
      <c r="AF15" s="498"/>
      <c r="AG15" s="537"/>
      <c r="AH15" s="497">
        <v>20355</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19011734</v>
      </c>
      <c r="BO15" s="410"/>
      <c r="BP15" s="410"/>
      <c r="BQ15" s="410"/>
      <c r="BR15" s="410"/>
      <c r="BS15" s="410"/>
      <c r="BT15" s="410"/>
      <c r="BU15" s="411"/>
      <c r="BV15" s="409">
        <v>18625588</v>
      </c>
      <c r="BW15" s="410"/>
      <c r="BX15" s="410"/>
      <c r="BY15" s="410"/>
      <c r="BZ15" s="410"/>
      <c r="CA15" s="410"/>
      <c r="CB15" s="410"/>
      <c r="CC15" s="411"/>
      <c r="CD15" s="544" t="s">
        <v>146</v>
      </c>
      <c r="CE15" s="545"/>
      <c r="CF15" s="545"/>
      <c r="CG15" s="545"/>
      <c r="CH15" s="545"/>
      <c r="CI15" s="545"/>
      <c r="CJ15" s="545"/>
      <c r="CK15" s="545"/>
      <c r="CL15" s="545"/>
      <c r="CM15" s="545"/>
      <c r="CN15" s="545"/>
      <c r="CO15" s="545"/>
      <c r="CP15" s="545"/>
      <c r="CQ15" s="545"/>
      <c r="CR15" s="545"/>
      <c r="CS15" s="546"/>
      <c r="CT15" s="173"/>
      <c r="CU15" s="174"/>
      <c r="CV15" s="174"/>
      <c r="CW15" s="174"/>
      <c r="CX15" s="174"/>
      <c r="CY15" s="174"/>
      <c r="CZ15" s="174"/>
      <c r="DA15" s="175"/>
      <c r="DB15" s="173"/>
      <c r="DC15" s="174"/>
      <c r="DD15" s="174"/>
      <c r="DE15" s="174"/>
      <c r="DF15" s="174"/>
      <c r="DG15" s="174"/>
      <c r="DH15" s="174"/>
      <c r="DI15" s="175"/>
      <c r="DJ15" s="161"/>
      <c r="DK15" s="161"/>
      <c r="DL15" s="161"/>
      <c r="DM15" s="161"/>
      <c r="DN15" s="161"/>
      <c r="DO15" s="161"/>
    </row>
    <row r="16" spans="1:119" ht="18.75" customHeight="1" x14ac:dyDescent="0.15">
      <c r="A16" s="162"/>
      <c r="B16" s="509"/>
      <c r="C16" s="510"/>
      <c r="D16" s="510"/>
      <c r="E16" s="510"/>
      <c r="F16" s="510"/>
      <c r="G16" s="510"/>
      <c r="H16" s="510"/>
      <c r="I16" s="510"/>
      <c r="J16" s="510"/>
      <c r="K16" s="511"/>
      <c r="L16" s="524" t="s">
        <v>147</v>
      </c>
      <c r="M16" s="555"/>
      <c r="N16" s="555"/>
      <c r="O16" s="555"/>
      <c r="P16" s="555"/>
      <c r="Q16" s="556"/>
      <c r="R16" s="547" t="s">
        <v>148</v>
      </c>
      <c r="S16" s="548"/>
      <c r="T16" s="548"/>
      <c r="U16" s="548"/>
      <c r="V16" s="549"/>
      <c r="W16" s="436"/>
      <c r="X16" s="437"/>
      <c r="Y16" s="437"/>
      <c r="Z16" s="437"/>
      <c r="AA16" s="437"/>
      <c r="AB16" s="426"/>
      <c r="AC16" s="530">
        <v>31</v>
      </c>
      <c r="AD16" s="531"/>
      <c r="AE16" s="531"/>
      <c r="AF16" s="531"/>
      <c r="AG16" s="532"/>
      <c r="AH16" s="530">
        <v>31.4</v>
      </c>
      <c r="AI16" s="531"/>
      <c r="AJ16" s="531"/>
      <c r="AK16" s="531"/>
      <c r="AL16" s="533"/>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20770232</v>
      </c>
      <c r="BO16" s="447"/>
      <c r="BP16" s="447"/>
      <c r="BQ16" s="447"/>
      <c r="BR16" s="447"/>
      <c r="BS16" s="447"/>
      <c r="BT16" s="447"/>
      <c r="BU16" s="448"/>
      <c r="BV16" s="446">
        <v>20480105</v>
      </c>
      <c r="BW16" s="447"/>
      <c r="BX16" s="447"/>
      <c r="BY16" s="447"/>
      <c r="BZ16" s="447"/>
      <c r="CA16" s="447"/>
      <c r="CB16" s="447"/>
      <c r="CC16" s="448"/>
      <c r="CD16" s="176"/>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1"/>
      <c r="DK16" s="161"/>
      <c r="DL16" s="161"/>
      <c r="DM16" s="161"/>
      <c r="DN16" s="161"/>
      <c r="DO16" s="161"/>
    </row>
    <row r="17" spans="1:119" ht="18.75" customHeight="1" thickBot="1" x14ac:dyDescent="0.2">
      <c r="A17" s="162"/>
      <c r="B17" s="512"/>
      <c r="C17" s="513"/>
      <c r="D17" s="513"/>
      <c r="E17" s="513"/>
      <c r="F17" s="513"/>
      <c r="G17" s="513"/>
      <c r="H17" s="513"/>
      <c r="I17" s="513"/>
      <c r="J17" s="513"/>
      <c r="K17" s="514"/>
      <c r="L17" s="177"/>
      <c r="M17" s="550" t="s">
        <v>150</v>
      </c>
      <c r="N17" s="551"/>
      <c r="O17" s="551"/>
      <c r="P17" s="551"/>
      <c r="Q17" s="552"/>
      <c r="R17" s="547" t="s">
        <v>151</v>
      </c>
      <c r="S17" s="548"/>
      <c r="T17" s="548"/>
      <c r="U17" s="548"/>
      <c r="V17" s="549"/>
      <c r="W17" s="462" t="s">
        <v>152</v>
      </c>
      <c r="X17" s="463"/>
      <c r="Y17" s="463"/>
      <c r="Z17" s="463"/>
      <c r="AA17" s="463"/>
      <c r="AB17" s="453"/>
      <c r="AC17" s="497">
        <v>41744</v>
      </c>
      <c r="AD17" s="498"/>
      <c r="AE17" s="498"/>
      <c r="AF17" s="498"/>
      <c r="AG17" s="537"/>
      <c r="AH17" s="497">
        <v>41063</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24375550</v>
      </c>
      <c r="BO17" s="447"/>
      <c r="BP17" s="447"/>
      <c r="BQ17" s="447"/>
      <c r="BR17" s="447"/>
      <c r="BS17" s="447"/>
      <c r="BT17" s="447"/>
      <c r="BU17" s="448"/>
      <c r="BV17" s="446">
        <v>23846860</v>
      </c>
      <c r="BW17" s="447"/>
      <c r="BX17" s="447"/>
      <c r="BY17" s="447"/>
      <c r="BZ17" s="447"/>
      <c r="CA17" s="447"/>
      <c r="CB17" s="447"/>
      <c r="CC17" s="448"/>
      <c r="CD17" s="176"/>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1"/>
      <c r="DK17" s="161"/>
      <c r="DL17" s="161"/>
      <c r="DM17" s="161"/>
      <c r="DN17" s="161"/>
      <c r="DO17" s="161"/>
    </row>
    <row r="18" spans="1:119" ht="18.75" customHeight="1" thickBot="1" x14ac:dyDescent="0.2">
      <c r="A18" s="162"/>
      <c r="B18" s="557" t="s">
        <v>154</v>
      </c>
      <c r="C18" s="489"/>
      <c r="D18" s="489"/>
      <c r="E18" s="558"/>
      <c r="F18" s="558"/>
      <c r="G18" s="558"/>
      <c r="H18" s="558"/>
      <c r="I18" s="558"/>
      <c r="J18" s="558"/>
      <c r="K18" s="558"/>
      <c r="L18" s="559">
        <v>79.349999999999994</v>
      </c>
      <c r="M18" s="559"/>
      <c r="N18" s="559"/>
      <c r="O18" s="559"/>
      <c r="P18" s="559"/>
      <c r="Q18" s="559"/>
      <c r="R18" s="560"/>
      <c r="S18" s="560"/>
      <c r="T18" s="560"/>
      <c r="U18" s="560"/>
      <c r="V18" s="561"/>
      <c r="W18" s="464"/>
      <c r="X18" s="465"/>
      <c r="Y18" s="465"/>
      <c r="Z18" s="465"/>
      <c r="AA18" s="465"/>
      <c r="AB18" s="456"/>
      <c r="AC18" s="562">
        <v>64.400000000000006</v>
      </c>
      <c r="AD18" s="563"/>
      <c r="AE18" s="563"/>
      <c r="AF18" s="563"/>
      <c r="AG18" s="564"/>
      <c r="AH18" s="562">
        <v>63.4</v>
      </c>
      <c r="AI18" s="563"/>
      <c r="AJ18" s="563"/>
      <c r="AK18" s="563"/>
      <c r="AL18" s="565"/>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25988772</v>
      </c>
      <c r="BO18" s="447"/>
      <c r="BP18" s="447"/>
      <c r="BQ18" s="447"/>
      <c r="BR18" s="447"/>
      <c r="BS18" s="447"/>
      <c r="BT18" s="447"/>
      <c r="BU18" s="448"/>
      <c r="BV18" s="446">
        <v>25934762</v>
      </c>
      <c r="BW18" s="447"/>
      <c r="BX18" s="447"/>
      <c r="BY18" s="447"/>
      <c r="BZ18" s="447"/>
      <c r="CA18" s="447"/>
      <c r="CB18" s="447"/>
      <c r="CC18" s="448"/>
      <c r="CD18" s="176"/>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1"/>
      <c r="DK18" s="161"/>
      <c r="DL18" s="161"/>
      <c r="DM18" s="161"/>
      <c r="DN18" s="161"/>
      <c r="DO18" s="161"/>
    </row>
    <row r="19" spans="1:119" ht="18.75" customHeight="1" thickBot="1" x14ac:dyDescent="0.2">
      <c r="A19" s="162"/>
      <c r="B19" s="557" t="s">
        <v>156</v>
      </c>
      <c r="C19" s="489"/>
      <c r="D19" s="489"/>
      <c r="E19" s="558"/>
      <c r="F19" s="558"/>
      <c r="G19" s="558"/>
      <c r="H19" s="558"/>
      <c r="I19" s="558"/>
      <c r="J19" s="558"/>
      <c r="K19" s="558"/>
      <c r="L19" s="566">
        <v>1725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33013482</v>
      </c>
      <c r="BO19" s="447"/>
      <c r="BP19" s="447"/>
      <c r="BQ19" s="447"/>
      <c r="BR19" s="447"/>
      <c r="BS19" s="447"/>
      <c r="BT19" s="447"/>
      <c r="BU19" s="448"/>
      <c r="BV19" s="446">
        <v>33803362</v>
      </c>
      <c r="BW19" s="447"/>
      <c r="BX19" s="447"/>
      <c r="BY19" s="447"/>
      <c r="BZ19" s="447"/>
      <c r="CA19" s="447"/>
      <c r="CB19" s="447"/>
      <c r="CC19" s="448"/>
      <c r="CD19" s="176"/>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1"/>
      <c r="DK19" s="161"/>
      <c r="DL19" s="161"/>
      <c r="DM19" s="161"/>
      <c r="DN19" s="161"/>
      <c r="DO19" s="161"/>
    </row>
    <row r="20" spans="1:119" ht="18.75" customHeight="1" thickBot="1" x14ac:dyDescent="0.2">
      <c r="A20" s="162"/>
      <c r="B20" s="557" t="s">
        <v>158</v>
      </c>
      <c r="C20" s="489"/>
      <c r="D20" s="489"/>
      <c r="E20" s="558"/>
      <c r="F20" s="558"/>
      <c r="G20" s="558"/>
      <c r="H20" s="558"/>
      <c r="I20" s="558"/>
      <c r="J20" s="558"/>
      <c r="K20" s="558"/>
      <c r="L20" s="566">
        <v>49986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76"/>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1"/>
      <c r="DK20" s="161"/>
      <c r="DL20" s="161"/>
      <c r="DM20" s="161"/>
      <c r="DN20" s="161"/>
      <c r="DO20" s="161"/>
    </row>
    <row r="21" spans="1:119" ht="18.75" customHeight="1" x14ac:dyDescent="0.15">
      <c r="A21" s="162"/>
      <c r="B21" s="577" t="s">
        <v>159</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76"/>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1"/>
      <c r="DK21" s="161"/>
      <c r="DL21" s="161"/>
      <c r="DM21" s="161"/>
      <c r="DN21" s="161"/>
      <c r="DO21" s="161"/>
    </row>
    <row r="22" spans="1:119" ht="18.75" customHeight="1" thickBot="1" x14ac:dyDescent="0.2">
      <c r="A22" s="162"/>
      <c r="B22" s="580" t="s">
        <v>160</v>
      </c>
      <c r="C22" s="581"/>
      <c r="D22" s="582"/>
      <c r="E22" s="458" t="s">
        <v>1</v>
      </c>
      <c r="F22" s="463"/>
      <c r="G22" s="463"/>
      <c r="H22" s="463"/>
      <c r="I22" s="463"/>
      <c r="J22" s="463"/>
      <c r="K22" s="453"/>
      <c r="L22" s="458" t="s">
        <v>161</v>
      </c>
      <c r="M22" s="463"/>
      <c r="N22" s="463"/>
      <c r="O22" s="463"/>
      <c r="P22" s="453"/>
      <c r="Q22" s="589" t="s">
        <v>162</v>
      </c>
      <c r="R22" s="590"/>
      <c r="S22" s="590"/>
      <c r="T22" s="590"/>
      <c r="U22" s="590"/>
      <c r="V22" s="591"/>
      <c r="W22" s="595" t="s">
        <v>163</v>
      </c>
      <c r="X22" s="581"/>
      <c r="Y22" s="582"/>
      <c r="Z22" s="458" t="s">
        <v>1</v>
      </c>
      <c r="AA22" s="463"/>
      <c r="AB22" s="463"/>
      <c r="AC22" s="463"/>
      <c r="AD22" s="463"/>
      <c r="AE22" s="463"/>
      <c r="AF22" s="463"/>
      <c r="AG22" s="453"/>
      <c r="AH22" s="608" t="s">
        <v>164</v>
      </c>
      <c r="AI22" s="463"/>
      <c r="AJ22" s="463"/>
      <c r="AK22" s="463"/>
      <c r="AL22" s="453"/>
      <c r="AM22" s="608" t="s">
        <v>165</v>
      </c>
      <c r="AN22" s="609"/>
      <c r="AO22" s="609"/>
      <c r="AP22" s="609"/>
      <c r="AQ22" s="609"/>
      <c r="AR22" s="610"/>
      <c r="AS22" s="589" t="s">
        <v>162</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76"/>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1"/>
      <c r="DK22" s="161"/>
      <c r="DL22" s="161"/>
      <c r="DM22" s="161"/>
      <c r="DN22" s="161"/>
      <c r="DO22" s="161"/>
    </row>
    <row r="23" spans="1:119" ht="18.75" customHeight="1" x14ac:dyDescent="0.15">
      <c r="A23" s="162"/>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166</v>
      </c>
      <c r="AZ23" s="407"/>
      <c r="BA23" s="407"/>
      <c r="BB23" s="407"/>
      <c r="BC23" s="407"/>
      <c r="BD23" s="407"/>
      <c r="BE23" s="407"/>
      <c r="BF23" s="407"/>
      <c r="BG23" s="407"/>
      <c r="BH23" s="407"/>
      <c r="BI23" s="407"/>
      <c r="BJ23" s="407"/>
      <c r="BK23" s="407"/>
      <c r="BL23" s="407"/>
      <c r="BM23" s="408"/>
      <c r="BN23" s="446">
        <v>41602180</v>
      </c>
      <c r="BO23" s="447"/>
      <c r="BP23" s="447"/>
      <c r="BQ23" s="447"/>
      <c r="BR23" s="447"/>
      <c r="BS23" s="447"/>
      <c r="BT23" s="447"/>
      <c r="BU23" s="448"/>
      <c r="BV23" s="446">
        <v>42709819</v>
      </c>
      <c r="BW23" s="447"/>
      <c r="BX23" s="447"/>
      <c r="BY23" s="447"/>
      <c r="BZ23" s="447"/>
      <c r="CA23" s="447"/>
      <c r="CB23" s="447"/>
      <c r="CC23" s="448"/>
      <c r="CD23" s="176"/>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1"/>
      <c r="DK23" s="161"/>
      <c r="DL23" s="161"/>
      <c r="DM23" s="161"/>
      <c r="DN23" s="161"/>
      <c r="DO23" s="161"/>
    </row>
    <row r="24" spans="1:119" ht="18.75" customHeight="1" thickBot="1" x14ac:dyDescent="0.2">
      <c r="A24" s="162"/>
      <c r="B24" s="583"/>
      <c r="C24" s="584"/>
      <c r="D24" s="585"/>
      <c r="E24" s="496" t="s">
        <v>167</v>
      </c>
      <c r="F24" s="476"/>
      <c r="G24" s="476"/>
      <c r="H24" s="476"/>
      <c r="I24" s="476"/>
      <c r="J24" s="476"/>
      <c r="K24" s="477"/>
      <c r="L24" s="497">
        <v>1</v>
      </c>
      <c r="M24" s="498"/>
      <c r="N24" s="498"/>
      <c r="O24" s="498"/>
      <c r="P24" s="537"/>
      <c r="Q24" s="497">
        <v>9930</v>
      </c>
      <c r="R24" s="498"/>
      <c r="S24" s="498"/>
      <c r="T24" s="498"/>
      <c r="U24" s="498"/>
      <c r="V24" s="537"/>
      <c r="W24" s="596"/>
      <c r="X24" s="584"/>
      <c r="Y24" s="585"/>
      <c r="Z24" s="496" t="s">
        <v>168</v>
      </c>
      <c r="AA24" s="476"/>
      <c r="AB24" s="476"/>
      <c r="AC24" s="476"/>
      <c r="AD24" s="476"/>
      <c r="AE24" s="476"/>
      <c r="AF24" s="476"/>
      <c r="AG24" s="477"/>
      <c r="AH24" s="497">
        <v>868</v>
      </c>
      <c r="AI24" s="498"/>
      <c r="AJ24" s="498"/>
      <c r="AK24" s="498"/>
      <c r="AL24" s="537"/>
      <c r="AM24" s="497">
        <v>2603132</v>
      </c>
      <c r="AN24" s="498"/>
      <c r="AO24" s="498"/>
      <c r="AP24" s="498"/>
      <c r="AQ24" s="498"/>
      <c r="AR24" s="537"/>
      <c r="AS24" s="497">
        <v>2999</v>
      </c>
      <c r="AT24" s="498"/>
      <c r="AU24" s="498"/>
      <c r="AV24" s="498"/>
      <c r="AW24" s="498"/>
      <c r="AX24" s="499"/>
      <c r="AY24" s="616" t="s">
        <v>169</v>
      </c>
      <c r="AZ24" s="617"/>
      <c r="BA24" s="617"/>
      <c r="BB24" s="617"/>
      <c r="BC24" s="617"/>
      <c r="BD24" s="617"/>
      <c r="BE24" s="617"/>
      <c r="BF24" s="617"/>
      <c r="BG24" s="617"/>
      <c r="BH24" s="617"/>
      <c r="BI24" s="617"/>
      <c r="BJ24" s="617"/>
      <c r="BK24" s="617"/>
      <c r="BL24" s="617"/>
      <c r="BM24" s="618"/>
      <c r="BN24" s="446">
        <v>29644090</v>
      </c>
      <c r="BO24" s="447"/>
      <c r="BP24" s="447"/>
      <c r="BQ24" s="447"/>
      <c r="BR24" s="447"/>
      <c r="BS24" s="447"/>
      <c r="BT24" s="447"/>
      <c r="BU24" s="448"/>
      <c r="BV24" s="446">
        <v>30136483</v>
      </c>
      <c r="BW24" s="447"/>
      <c r="BX24" s="447"/>
      <c r="BY24" s="447"/>
      <c r="BZ24" s="447"/>
      <c r="CA24" s="447"/>
      <c r="CB24" s="447"/>
      <c r="CC24" s="448"/>
      <c r="CD24" s="176"/>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1"/>
      <c r="DK24" s="161"/>
      <c r="DL24" s="161"/>
      <c r="DM24" s="161"/>
      <c r="DN24" s="161"/>
      <c r="DO24" s="161"/>
    </row>
    <row r="25" spans="1:119" s="161" customFormat="1" ht="18.75" customHeight="1" x14ac:dyDescent="0.15">
      <c r="A25" s="162"/>
      <c r="B25" s="583"/>
      <c r="C25" s="584"/>
      <c r="D25" s="585"/>
      <c r="E25" s="496" t="s">
        <v>170</v>
      </c>
      <c r="F25" s="476"/>
      <c r="G25" s="476"/>
      <c r="H25" s="476"/>
      <c r="I25" s="476"/>
      <c r="J25" s="476"/>
      <c r="K25" s="477"/>
      <c r="L25" s="497">
        <v>1</v>
      </c>
      <c r="M25" s="498"/>
      <c r="N25" s="498"/>
      <c r="O25" s="498"/>
      <c r="P25" s="537"/>
      <c r="Q25" s="497">
        <v>8180</v>
      </c>
      <c r="R25" s="498"/>
      <c r="S25" s="498"/>
      <c r="T25" s="498"/>
      <c r="U25" s="498"/>
      <c r="V25" s="537"/>
      <c r="W25" s="596"/>
      <c r="X25" s="584"/>
      <c r="Y25" s="585"/>
      <c r="Z25" s="496" t="s">
        <v>171</v>
      </c>
      <c r="AA25" s="476"/>
      <c r="AB25" s="476"/>
      <c r="AC25" s="476"/>
      <c r="AD25" s="476"/>
      <c r="AE25" s="476"/>
      <c r="AF25" s="476"/>
      <c r="AG25" s="477"/>
      <c r="AH25" s="497">
        <v>155</v>
      </c>
      <c r="AI25" s="498"/>
      <c r="AJ25" s="498"/>
      <c r="AK25" s="498"/>
      <c r="AL25" s="537"/>
      <c r="AM25" s="497">
        <v>455080</v>
      </c>
      <c r="AN25" s="498"/>
      <c r="AO25" s="498"/>
      <c r="AP25" s="498"/>
      <c r="AQ25" s="498"/>
      <c r="AR25" s="537"/>
      <c r="AS25" s="497">
        <v>2936</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1269976</v>
      </c>
      <c r="BO25" s="410"/>
      <c r="BP25" s="410"/>
      <c r="BQ25" s="410"/>
      <c r="BR25" s="410"/>
      <c r="BS25" s="410"/>
      <c r="BT25" s="410"/>
      <c r="BU25" s="411"/>
      <c r="BV25" s="409">
        <v>1263229</v>
      </c>
      <c r="BW25" s="410"/>
      <c r="BX25" s="410"/>
      <c r="BY25" s="410"/>
      <c r="BZ25" s="410"/>
      <c r="CA25" s="410"/>
      <c r="CB25" s="410"/>
      <c r="CC25" s="411"/>
      <c r="CD25" s="176"/>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1" customFormat="1" ht="18.75" customHeight="1" x14ac:dyDescent="0.15">
      <c r="A26" s="162"/>
      <c r="B26" s="583"/>
      <c r="C26" s="584"/>
      <c r="D26" s="585"/>
      <c r="E26" s="496" t="s">
        <v>173</v>
      </c>
      <c r="F26" s="476"/>
      <c r="G26" s="476"/>
      <c r="H26" s="476"/>
      <c r="I26" s="476"/>
      <c r="J26" s="476"/>
      <c r="K26" s="477"/>
      <c r="L26" s="497">
        <v>1</v>
      </c>
      <c r="M26" s="498"/>
      <c r="N26" s="498"/>
      <c r="O26" s="498"/>
      <c r="P26" s="537"/>
      <c r="Q26" s="497">
        <v>7330</v>
      </c>
      <c r="R26" s="498"/>
      <c r="S26" s="498"/>
      <c r="T26" s="498"/>
      <c r="U26" s="498"/>
      <c r="V26" s="537"/>
      <c r="W26" s="596"/>
      <c r="X26" s="584"/>
      <c r="Y26" s="585"/>
      <c r="Z26" s="496" t="s">
        <v>174</v>
      </c>
      <c r="AA26" s="606"/>
      <c r="AB26" s="606"/>
      <c r="AC26" s="606"/>
      <c r="AD26" s="606"/>
      <c r="AE26" s="606"/>
      <c r="AF26" s="606"/>
      <c r="AG26" s="607"/>
      <c r="AH26" s="497">
        <v>79</v>
      </c>
      <c r="AI26" s="498"/>
      <c r="AJ26" s="498"/>
      <c r="AK26" s="498"/>
      <c r="AL26" s="537"/>
      <c r="AM26" s="497">
        <v>224518</v>
      </c>
      <c r="AN26" s="498"/>
      <c r="AO26" s="498"/>
      <c r="AP26" s="498"/>
      <c r="AQ26" s="498"/>
      <c r="AR26" s="537"/>
      <c r="AS26" s="497">
        <v>2842</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176</v>
      </c>
      <c r="BO26" s="447"/>
      <c r="BP26" s="447"/>
      <c r="BQ26" s="447"/>
      <c r="BR26" s="447"/>
      <c r="BS26" s="447"/>
      <c r="BT26" s="447"/>
      <c r="BU26" s="448"/>
      <c r="BV26" s="446" t="s">
        <v>177</v>
      </c>
      <c r="BW26" s="447"/>
      <c r="BX26" s="447"/>
      <c r="BY26" s="447"/>
      <c r="BZ26" s="447"/>
      <c r="CA26" s="447"/>
      <c r="CB26" s="447"/>
      <c r="CC26" s="448"/>
      <c r="CD26" s="176"/>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2"/>
      <c r="B27" s="583"/>
      <c r="C27" s="584"/>
      <c r="D27" s="585"/>
      <c r="E27" s="496" t="s">
        <v>178</v>
      </c>
      <c r="F27" s="476"/>
      <c r="G27" s="476"/>
      <c r="H27" s="476"/>
      <c r="I27" s="476"/>
      <c r="J27" s="476"/>
      <c r="K27" s="477"/>
      <c r="L27" s="497">
        <v>1</v>
      </c>
      <c r="M27" s="498"/>
      <c r="N27" s="498"/>
      <c r="O27" s="498"/>
      <c r="P27" s="537"/>
      <c r="Q27" s="497">
        <v>5540</v>
      </c>
      <c r="R27" s="498"/>
      <c r="S27" s="498"/>
      <c r="T27" s="498"/>
      <c r="U27" s="498"/>
      <c r="V27" s="537"/>
      <c r="W27" s="596"/>
      <c r="X27" s="584"/>
      <c r="Y27" s="585"/>
      <c r="Z27" s="496" t="s">
        <v>179</v>
      </c>
      <c r="AA27" s="476"/>
      <c r="AB27" s="476"/>
      <c r="AC27" s="476"/>
      <c r="AD27" s="476"/>
      <c r="AE27" s="476"/>
      <c r="AF27" s="476"/>
      <c r="AG27" s="477"/>
      <c r="AH27" s="497" t="s">
        <v>176</v>
      </c>
      <c r="AI27" s="498"/>
      <c r="AJ27" s="498"/>
      <c r="AK27" s="498"/>
      <c r="AL27" s="537"/>
      <c r="AM27" s="497" t="s">
        <v>176</v>
      </c>
      <c r="AN27" s="498"/>
      <c r="AO27" s="498"/>
      <c r="AP27" s="498"/>
      <c r="AQ27" s="498"/>
      <c r="AR27" s="537"/>
      <c r="AS27" s="497" t="s">
        <v>177</v>
      </c>
      <c r="AT27" s="498"/>
      <c r="AU27" s="498"/>
      <c r="AV27" s="498"/>
      <c r="AW27" s="498"/>
      <c r="AX27" s="499"/>
      <c r="AY27" s="538" t="s">
        <v>180</v>
      </c>
      <c r="AZ27" s="539"/>
      <c r="BA27" s="539"/>
      <c r="BB27" s="539"/>
      <c r="BC27" s="539"/>
      <c r="BD27" s="539"/>
      <c r="BE27" s="539"/>
      <c r="BF27" s="539"/>
      <c r="BG27" s="539"/>
      <c r="BH27" s="539"/>
      <c r="BI27" s="539"/>
      <c r="BJ27" s="539"/>
      <c r="BK27" s="539"/>
      <c r="BL27" s="539"/>
      <c r="BM27" s="540"/>
      <c r="BN27" s="619">
        <v>852051</v>
      </c>
      <c r="BO27" s="620"/>
      <c r="BP27" s="620"/>
      <c r="BQ27" s="620"/>
      <c r="BR27" s="620"/>
      <c r="BS27" s="620"/>
      <c r="BT27" s="620"/>
      <c r="BU27" s="621"/>
      <c r="BV27" s="619">
        <v>847646</v>
      </c>
      <c r="BW27" s="620"/>
      <c r="BX27" s="620"/>
      <c r="BY27" s="620"/>
      <c r="BZ27" s="620"/>
      <c r="CA27" s="620"/>
      <c r="CB27" s="620"/>
      <c r="CC27" s="621"/>
      <c r="CD27" s="178"/>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1"/>
      <c r="DK27" s="161"/>
      <c r="DL27" s="161"/>
      <c r="DM27" s="161"/>
      <c r="DN27" s="161"/>
      <c r="DO27" s="161"/>
    </row>
    <row r="28" spans="1:119" ht="18.75" customHeight="1" x14ac:dyDescent="0.15">
      <c r="A28" s="162"/>
      <c r="B28" s="583"/>
      <c r="C28" s="584"/>
      <c r="D28" s="585"/>
      <c r="E28" s="496" t="s">
        <v>181</v>
      </c>
      <c r="F28" s="476"/>
      <c r="G28" s="476"/>
      <c r="H28" s="476"/>
      <c r="I28" s="476"/>
      <c r="J28" s="476"/>
      <c r="K28" s="477"/>
      <c r="L28" s="497">
        <v>1</v>
      </c>
      <c r="M28" s="498"/>
      <c r="N28" s="498"/>
      <c r="O28" s="498"/>
      <c r="P28" s="537"/>
      <c r="Q28" s="497">
        <v>5040</v>
      </c>
      <c r="R28" s="498"/>
      <c r="S28" s="498"/>
      <c r="T28" s="498"/>
      <c r="U28" s="498"/>
      <c r="V28" s="537"/>
      <c r="W28" s="596"/>
      <c r="X28" s="584"/>
      <c r="Y28" s="585"/>
      <c r="Z28" s="496" t="s">
        <v>182</v>
      </c>
      <c r="AA28" s="476"/>
      <c r="AB28" s="476"/>
      <c r="AC28" s="476"/>
      <c r="AD28" s="476"/>
      <c r="AE28" s="476"/>
      <c r="AF28" s="476"/>
      <c r="AG28" s="477"/>
      <c r="AH28" s="497" t="s">
        <v>133</v>
      </c>
      <c r="AI28" s="498"/>
      <c r="AJ28" s="498"/>
      <c r="AK28" s="498"/>
      <c r="AL28" s="537"/>
      <c r="AM28" s="497" t="s">
        <v>176</v>
      </c>
      <c r="AN28" s="498"/>
      <c r="AO28" s="498"/>
      <c r="AP28" s="498"/>
      <c r="AQ28" s="498"/>
      <c r="AR28" s="537"/>
      <c r="AS28" s="497" t="s">
        <v>183</v>
      </c>
      <c r="AT28" s="498"/>
      <c r="AU28" s="498"/>
      <c r="AV28" s="498"/>
      <c r="AW28" s="498"/>
      <c r="AX28" s="499"/>
      <c r="AY28" s="622" t="s">
        <v>184</v>
      </c>
      <c r="AZ28" s="623"/>
      <c r="BA28" s="623"/>
      <c r="BB28" s="624"/>
      <c r="BC28" s="406" t="s">
        <v>42</v>
      </c>
      <c r="BD28" s="407"/>
      <c r="BE28" s="407"/>
      <c r="BF28" s="407"/>
      <c r="BG28" s="407"/>
      <c r="BH28" s="407"/>
      <c r="BI28" s="407"/>
      <c r="BJ28" s="407"/>
      <c r="BK28" s="407"/>
      <c r="BL28" s="407"/>
      <c r="BM28" s="408"/>
      <c r="BN28" s="409">
        <v>3427393</v>
      </c>
      <c r="BO28" s="410"/>
      <c r="BP28" s="410"/>
      <c r="BQ28" s="410"/>
      <c r="BR28" s="410"/>
      <c r="BS28" s="410"/>
      <c r="BT28" s="410"/>
      <c r="BU28" s="411"/>
      <c r="BV28" s="409">
        <v>3427110</v>
      </c>
      <c r="BW28" s="410"/>
      <c r="BX28" s="410"/>
      <c r="BY28" s="410"/>
      <c r="BZ28" s="410"/>
      <c r="CA28" s="410"/>
      <c r="CB28" s="410"/>
      <c r="CC28" s="411"/>
      <c r="CD28" s="176"/>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1"/>
      <c r="DK28" s="161"/>
      <c r="DL28" s="161"/>
      <c r="DM28" s="161"/>
      <c r="DN28" s="161"/>
      <c r="DO28" s="161"/>
    </row>
    <row r="29" spans="1:119" ht="18.75" customHeight="1" x14ac:dyDescent="0.15">
      <c r="A29" s="162"/>
      <c r="B29" s="583"/>
      <c r="C29" s="584"/>
      <c r="D29" s="585"/>
      <c r="E29" s="496" t="s">
        <v>185</v>
      </c>
      <c r="F29" s="476"/>
      <c r="G29" s="476"/>
      <c r="H29" s="476"/>
      <c r="I29" s="476"/>
      <c r="J29" s="476"/>
      <c r="K29" s="477"/>
      <c r="L29" s="497">
        <v>24</v>
      </c>
      <c r="M29" s="498"/>
      <c r="N29" s="498"/>
      <c r="O29" s="498"/>
      <c r="P29" s="537"/>
      <c r="Q29" s="497">
        <v>4830</v>
      </c>
      <c r="R29" s="498"/>
      <c r="S29" s="498"/>
      <c r="T29" s="498"/>
      <c r="U29" s="498"/>
      <c r="V29" s="537"/>
      <c r="W29" s="597"/>
      <c r="X29" s="598"/>
      <c r="Y29" s="599"/>
      <c r="Z29" s="496" t="s">
        <v>186</v>
      </c>
      <c r="AA29" s="476"/>
      <c r="AB29" s="476"/>
      <c r="AC29" s="476"/>
      <c r="AD29" s="476"/>
      <c r="AE29" s="476"/>
      <c r="AF29" s="476"/>
      <c r="AG29" s="477"/>
      <c r="AH29" s="497">
        <v>868</v>
      </c>
      <c r="AI29" s="498"/>
      <c r="AJ29" s="498"/>
      <c r="AK29" s="498"/>
      <c r="AL29" s="537"/>
      <c r="AM29" s="497">
        <v>2603132</v>
      </c>
      <c r="AN29" s="498"/>
      <c r="AO29" s="498"/>
      <c r="AP29" s="498"/>
      <c r="AQ29" s="498"/>
      <c r="AR29" s="537"/>
      <c r="AS29" s="497">
        <v>2999</v>
      </c>
      <c r="AT29" s="498"/>
      <c r="AU29" s="498"/>
      <c r="AV29" s="498"/>
      <c r="AW29" s="498"/>
      <c r="AX29" s="499"/>
      <c r="AY29" s="625"/>
      <c r="AZ29" s="626"/>
      <c r="BA29" s="626"/>
      <c r="BB29" s="627"/>
      <c r="BC29" s="480" t="s">
        <v>187</v>
      </c>
      <c r="BD29" s="481"/>
      <c r="BE29" s="481"/>
      <c r="BF29" s="481"/>
      <c r="BG29" s="481"/>
      <c r="BH29" s="481"/>
      <c r="BI29" s="481"/>
      <c r="BJ29" s="481"/>
      <c r="BK29" s="481"/>
      <c r="BL29" s="481"/>
      <c r="BM29" s="482"/>
      <c r="BN29" s="446">
        <v>614483</v>
      </c>
      <c r="BO29" s="447"/>
      <c r="BP29" s="447"/>
      <c r="BQ29" s="447"/>
      <c r="BR29" s="447"/>
      <c r="BS29" s="447"/>
      <c r="BT29" s="447"/>
      <c r="BU29" s="448"/>
      <c r="BV29" s="446">
        <v>614433</v>
      </c>
      <c r="BW29" s="447"/>
      <c r="BX29" s="447"/>
      <c r="BY29" s="447"/>
      <c r="BZ29" s="447"/>
      <c r="CA29" s="447"/>
      <c r="CB29" s="447"/>
      <c r="CC29" s="448"/>
      <c r="CD29" s="178"/>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1"/>
      <c r="DK29" s="161"/>
      <c r="DL29" s="161"/>
      <c r="DM29" s="161"/>
      <c r="DN29" s="161"/>
      <c r="DO29" s="161"/>
    </row>
    <row r="30" spans="1:119" ht="18.75" customHeight="1" thickBot="1" x14ac:dyDescent="0.2">
      <c r="A30" s="162"/>
      <c r="B30" s="586"/>
      <c r="C30" s="587"/>
      <c r="D30" s="588"/>
      <c r="E30" s="500"/>
      <c r="F30" s="501"/>
      <c r="G30" s="501"/>
      <c r="H30" s="501"/>
      <c r="I30" s="501"/>
      <c r="J30" s="501"/>
      <c r="K30" s="502"/>
      <c r="L30" s="600"/>
      <c r="M30" s="601"/>
      <c r="N30" s="601"/>
      <c r="O30" s="601"/>
      <c r="P30" s="602"/>
      <c r="Q30" s="600"/>
      <c r="R30" s="601"/>
      <c r="S30" s="601"/>
      <c r="T30" s="601"/>
      <c r="U30" s="601"/>
      <c r="V30" s="602"/>
      <c r="W30" s="603" t="s">
        <v>188</v>
      </c>
      <c r="X30" s="604"/>
      <c r="Y30" s="604"/>
      <c r="Z30" s="604"/>
      <c r="AA30" s="604"/>
      <c r="AB30" s="604"/>
      <c r="AC30" s="604"/>
      <c r="AD30" s="604"/>
      <c r="AE30" s="604"/>
      <c r="AF30" s="604"/>
      <c r="AG30" s="605"/>
      <c r="AH30" s="562">
        <v>99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7182823</v>
      </c>
      <c r="BO30" s="620"/>
      <c r="BP30" s="620"/>
      <c r="BQ30" s="620"/>
      <c r="BR30" s="620"/>
      <c r="BS30" s="620"/>
      <c r="BT30" s="620"/>
      <c r="BU30" s="621"/>
      <c r="BV30" s="619">
        <v>7194485</v>
      </c>
      <c r="BW30" s="620"/>
      <c r="BX30" s="620"/>
      <c r="BY30" s="620"/>
      <c r="BZ30" s="620"/>
      <c r="CA30" s="620"/>
      <c r="CB30" s="620"/>
      <c r="CC30" s="621"/>
      <c r="CD30" s="179"/>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c r="DJ30" s="161"/>
      <c r="DK30" s="161"/>
      <c r="DL30" s="161"/>
      <c r="DM30" s="161"/>
      <c r="DN30" s="161"/>
      <c r="DO30" s="161"/>
    </row>
    <row r="31" spans="1:119" ht="13.5" customHeight="1" x14ac:dyDescent="0.15">
      <c r="A31" s="162"/>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7"/>
      <c r="DJ31" s="161"/>
      <c r="DK31" s="161"/>
      <c r="DL31" s="161"/>
      <c r="DM31" s="161"/>
      <c r="DN31" s="161"/>
      <c r="DO31" s="161"/>
    </row>
    <row r="32" spans="1:119" ht="13.5" customHeight="1" x14ac:dyDescent="0.15">
      <c r="A32" s="162"/>
      <c r="B32" s="188"/>
      <c r="C32" s="189" t="s">
        <v>189</v>
      </c>
      <c r="D32" s="189"/>
      <c r="E32" s="189"/>
      <c r="F32" s="186"/>
      <c r="G32" s="186"/>
      <c r="H32" s="186"/>
      <c r="I32" s="186"/>
      <c r="J32" s="186"/>
      <c r="K32" s="186"/>
      <c r="L32" s="186"/>
      <c r="M32" s="186"/>
      <c r="N32" s="186"/>
      <c r="O32" s="186"/>
      <c r="P32" s="186"/>
      <c r="Q32" s="186"/>
      <c r="R32" s="186"/>
      <c r="S32" s="186"/>
      <c r="T32" s="186"/>
      <c r="U32" s="186" t="s">
        <v>190</v>
      </c>
      <c r="V32" s="186"/>
      <c r="W32" s="186"/>
      <c r="X32" s="186"/>
      <c r="Y32" s="186"/>
      <c r="Z32" s="186"/>
      <c r="AA32" s="186"/>
      <c r="AB32" s="186"/>
      <c r="AC32" s="186"/>
      <c r="AD32" s="186"/>
      <c r="AE32" s="186"/>
      <c r="AF32" s="186"/>
      <c r="AG32" s="186"/>
      <c r="AH32" s="186"/>
      <c r="AI32" s="186"/>
      <c r="AJ32" s="186"/>
      <c r="AK32" s="186"/>
      <c r="AL32" s="186"/>
      <c r="AM32" s="190" t="s">
        <v>191</v>
      </c>
      <c r="AN32" s="186"/>
      <c r="AO32" s="186"/>
      <c r="AP32" s="186"/>
      <c r="AQ32" s="186"/>
      <c r="AR32" s="186"/>
      <c r="AS32" s="190"/>
      <c r="AT32" s="190"/>
      <c r="AU32" s="190"/>
      <c r="AV32" s="190"/>
      <c r="AW32" s="190"/>
      <c r="AX32" s="190"/>
      <c r="AY32" s="190"/>
      <c r="AZ32" s="190"/>
      <c r="BA32" s="190"/>
      <c r="BB32" s="186"/>
      <c r="BC32" s="190"/>
      <c r="BD32" s="186"/>
      <c r="BE32" s="190" t="s">
        <v>192</v>
      </c>
      <c r="BF32" s="186"/>
      <c r="BG32" s="186"/>
      <c r="BH32" s="186"/>
      <c r="BI32" s="186"/>
      <c r="BJ32" s="190"/>
      <c r="BK32" s="190"/>
      <c r="BL32" s="190"/>
      <c r="BM32" s="190"/>
      <c r="BN32" s="190"/>
      <c r="BO32" s="190"/>
      <c r="BP32" s="190"/>
      <c r="BQ32" s="190"/>
      <c r="BR32" s="186"/>
      <c r="BS32" s="186"/>
      <c r="BT32" s="186"/>
      <c r="BU32" s="186"/>
      <c r="BV32" s="186"/>
      <c r="BW32" s="186" t="s">
        <v>193</v>
      </c>
      <c r="BX32" s="186"/>
      <c r="BY32" s="186"/>
      <c r="BZ32" s="186"/>
      <c r="CA32" s="186"/>
      <c r="CB32" s="190"/>
      <c r="CC32" s="190"/>
      <c r="CD32" s="190"/>
      <c r="CE32" s="190"/>
      <c r="CF32" s="190"/>
      <c r="CG32" s="190"/>
      <c r="CH32" s="190"/>
      <c r="CI32" s="190"/>
      <c r="CJ32" s="190"/>
      <c r="CK32" s="190"/>
      <c r="CL32" s="190"/>
      <c r="CM32" s="190"/>
      <c r="CN32" s="190"/>
      <c r="CO32" s="190" t="s">
        <v>194</v>
      </c>
      <c r="CP32" s="190"/>
      <c r="CQ32" s="190"/>
      <c r="CR32" s="190"/>
      <c r="CS32" s="190"/>
      <c r="CT32" s="190"/>
      <c r="CU32" s="190"/>
      <c r="CV32" s="190"/>
      <c r="CW32" s="190"/>
      <c r="CX32" s="190"/>
      <c r="CY32" s="190"/>
      <c r="CZ32" s="190"/>
      <c r="DA32" s="190"/>
      <c r="DB32" s="190"/>
      <c r="DC32" s="190"/>
      <c r="DD32" s="190"/>
      <c r="DE32" s="190"/>
      <c r="DF32" s="190"/>
      <c r="DG32" s="190"/>
      <c r="DH32" s="190"/>
      <c r="DI32" s="187"/>
      <c r="DJ32" s="161"/>
      <c r="DK32" s="161"/>
      <c r="DL32" s="161"/>
      <c r="DM32" s="161"/>
      <c r="DN32" s="161"/>
      <c r="DO32" s="161"/>
    </row>
    <row r="33" spans="1:119" ht="13.5" customHeight="1" x14ac:dyDescent="0.15">
      <c r="A33" s="162"/>
      <c r="B33" s="188"/>
      <c r="C33" s="470" t="s">
        <v>195</v>
      </c>
      <c r="D33" s="470"/>
      <c r="E33" s="435" t="s">
        <v>196</v>
      </c>
      <c r="F33" s="435"/>
      <c r="G33" s="435"/>
      <c r="H33" s="435"/>
      <c r="I33" s="435"/>
      <c r="J33" s="435"/>
      <c r="K33" s="435"/>
      <c r="L33" s="435"/>
      <c r="M33" s="435"/>
      <c r="N33" s="435"/>
      <c r="O33" s="435"/>
      <c r="P33" s="435"/>
      <c r="Q33" s="435"/>
      <c r="R33" s="435"/>
      <c r="S33" s="435"/>
      <c r="T33" s="191"/>
      <c r="U33" s="470" t="s">
        <v>197</v>
      </c>
      <c r="V33" s="470"/>
      <c r="W33" s="435" t="s">
        <v>198</v>
      </c>
      <c r="X33" s="435"/>
      <c r="Y33" s="435"/>
      <c r="Z33" s="435"/>
      <c r="AA33" s="435"/>
      <c r="AB33" s="435"/>
      <c r="AC33" s="435"/>
      <c r="AD33" s="435"/>
      <c r="AE33" s="435"/>
      <c r="AF33" s="435"/>
      <c r="AG33" s="435"/>
      <c r="AH33" s="435"/>
      <c r="AI33" s="435"/>
      <c r="AJ33" s="435"/>
      <c r="AK33" s="435"/>
      <c r="AL33" s="191"/>
      <c r="AM33" s="470" t="s">
        <v>197</v>
      </c>
      <c r="AN33" s="470"/>
      <c r="AO33" s="435" t="s">
        <v>196</v>
      </c>
      <c r="AP33" s="435"/>
      <c r="AQ33" s="435"/>
      <c r="AR33" s="435"/>
      <c r="AS33" s="435"/>
      <c r="AT33" s="435"/>
      <c r="AU33" s="435"/>
      <c r="AV33" s="435"/>
      <c r="AW33" s="435"/>
      <c r="AX33" s="435"/>
      <c r="AY33" s="435"/>
      <c r="AZ33" s="435"/>
      <c r="BA33" s="435"/>
      <c r="BB33" s="435"/>
      <c r="BC33" s="435"/>
      <c r="BD33" s="192"/>
      <c r="BE33" s="435" t="s">
        <v>199</v>
      </c>
      <c r="BF33" s="435"/>
      <c r="BG33" s="435" t="s">
        <v>200</v>
      </c>
      <c r="BH33" s="435"/>
      <c r="BI33" s="435"/>
      <c r="BJ33" s="435"/>
      <c r="BK33" s="435"/>
      <c r="BL33" s="435"/>
      <c r="BM33" s="435"/>
      <c r="BN33" s="435"/>
      <c r="BO33" s="435"/>
      <c r="BP33" s="435"/>
      <c r="BQ33" s="435"/>
      <c r="BR33" s="435"/>
      <c r="BS33" s="435"/>
      <c r="BT33" s="435"/>
      <c r="BU33" s="435"/>
      <c r="BV33" s="192"/>
      <c r="BW33" s="470" t="s">
        <v>199</v>
      </c>
      <c r="BX33" s="470"/>
      <c r="BY33" s="435" t="s">
        <v>201</v>
      </c>
      <c r="BZ33" s="435"/>
      <c r="CA33" s="435"/>
      <c r="CB33" s="435"/>
      <c r="CC33" s="435"/>
      <c r="CD33" s="435"/>
      <c r="CE33" s="435"/>
      <c r="CF33" s="435"/>
      <c r="CG33" s="435"/>
      <c r="CH33" s="435"/>
      <c r="CI33" s="435"/>
      <c r="CJ33" s="435"/>
      <c r="CK33" s="435"/>
      <c r="CL33" s="435"/>
      <c r="CM33" s="435"/>
      <c r="CN33" s="191"/>
      <c r="CO33" s="470" t="s">
        <v>197</v>
      </c>
      <c r="CP33" s="470"/>
      <c r="CQ33" s="435" t="s">
        <v>202</v>
      </c>
      <c r="CR33" s="435"/>
      <c r="CS33" s="435"/>
      <c r="CT33" s="435"/>
      <c r="CU33" s="435"/>
      <c r="CV33" s="435"/>
      <c r="CW33" s="435"/>
      <c r="CX33" s="435"/>
      <c r="CY33" s="435"/>
      <c r="CZ33" s="435"/>
      <c r="DA33" s="435"/>
      <c r="DB33" s="435"/>
      <c r="DC33" s="435"/>
      <c r="DD33" s="435"/>
      <c r="DE33" s="435"/>
      <c r="DF33" s="191"/>
      <c r="DG33" s="631" t="s">
        <v>203</v>
      </c>
      <c r="DH33" s="631"/>
      <c r="DI33" s="193"/>
      <c r="DJ33" s="161"/>
      <c r="DK33" s="161"/>
      <c r="DL33" s="161"/>
      <c r="DM33" s="161"/>
      <c r="DN33" s="161"/>
      <c r="DO33" s="161"/>
    </row>
    <row r="34" spans="1:119" ht="32.25" customHeight="1" x14ac:dyDescent="0.15">
      <c r="A34" s="162"/>
      <c r="B34" s="188"/>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89"/>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89"/>
      <c r="AM34" s="632">
        <f>IF(AO34="","",MAX(C34:D43,U34:V43)+1)</f>
        <v>7</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89"/>
      <c r="BE34" s="632">
        <f>IF(BG34="","",MAX(C34:D43,U34:V43,AM34:AN43)+1)</f>
        <v>10</v>
      </c>
      <c r="BF34" s="632"/>
      <c r="BG34" s="633" t="str">
        <f>IF('各会計、関係団体の財政状況及び健全化判断比率'!B34="","",'各会計、関係団体の財政状況及び健全化判断比率'!B34)</f>
        <v>農業集落排水事業特別会計</v>
      </c>
      <c r="BH34" s="633"/>
      <c r="BI34" s="633"/>
      <c r="BJ34" s="633"/>
      <c r="BK34" s="633"/>
      <c r="BL34" s="633"/>
      <c r="BM34" s="633"/>
      <c r="BN34" s="633"/>
      <c r="BO34" s="633"/>
      <c r="BP34" s="633"/>
      <c r="BQ34" s="633"/>
      <c r="BR34" s="633"/>
      <c r="BS34" s="633"/>
      <c r="BT34" s="633"/>
      <c r="BU34" s="633"/>
      <c r="BV34" s="189"/>
      <c r="BW34" s="632">
        <f>IF(BY34="","",MAX(C34:D43,U34:V43,AM34:AN43,BE34:BF43)+1)</f>
        <v>13</v>
      </c>
      <c r="BX34" s="632"/>
      <c r="BY34" s="633" t="str">
        <f>IF('各会計、関係団体の財政状況及び健全化判断比率'!B68="","",'各会計、関係団体の財政状況及び健全化判断比率'!B68)</f>
        <v>愛知県後期高齢者医療広域連合（一般会計）</v>
      </c>
      <c r="BZ34" s="633"/>
      <c r="CA34" s="633"/>
      <c r="CB34" s="633"/>
      <c r="CC34" s="633"/>
      <c r="CD34" s="633"/>
      <c r="CE34" s="633"/>
      <c r="CF34" s="633"/>
      <c r="CG34" s="633"/>
      <c r="CH34" s="633"/>
      <c r="CI34" s="633"/>
      <c r="CJ34" s="633"/>
      <c r="CK34" s="633"/>
      <c r="CL34" s="633"/>
      <c r="CM34" s="633"/>
      <c r="CN34" s="189"/>
      <c r="CO34" s="632">
        <f>IF(CQ34="","",MAX(C34:D43,U34:V43,AM34:AN43,BE34:BF43,BW34:BX43)+1)</f>
        <v>15</v>
      </c>
      <c r="CP34" s="632"/>
      <c r="CQ34" s="633" t="str">
        <f>IF('各会計、関係団体の財政状況及び健全化判断比率'!BS7="","",'各会計、関係団体の財政状況及び健全化判断比率'!BS7)</f>
        <v>稲沢市土地開発公社</v>
      </c>
      <c r="CR34" s="633"/>
      <c r="CS34" s="633"/>
      <c r="CT34" s="633"/>
      <c r="CU34" s="633"/>
      <c r="CV34" s="633"/>
      <c r="CW34" s="633"/>
      <c r="CX34" s="633"/>
      <c r="CY34" s="633"/>
      <c r="CZ34" s="633"/>
      <c r="DA34" s="633"/>
      <c r="DB34" s="633"/>
      <c r="DC34" s="633"/>
      <c r="DD34" s="633"/>
      <c r="DE34" s="633"/>
      <c r="DF34" s="186"/>
      <c r="DG34" s="634" t="str">
        <f>IF('各会計、関係団体の財政状況及び健全化判断比率'!BR7="","",'各会計、関係団体の財政状況及び健全化判断比率'!BR7)</f>
        <v>○</v>
      </c>
      <c r="DH34" s="634"/>
      <c r="DI34" s="193"/>
      <c r="DJ34" s="161"/>
      <c r="DK34" s="161"/>
      <c r="DL34" s="161"/>
      <c r="DM34" s="161"/>
      <c r="DN34" s="161"/>
      <c r="DO34" s="161"/>
    </row>
    <row r="35" spans="1:119" ht="32.25" customHeight="1" x14ac:dyDescent="0.15">
      <c r="A35" s="162"/>
      <c r="B35" s="188"/>
      <c r="C35" s="632">
        <f>IF(E35="","",C34+1)</f>
        <v>2</v>
      </c>
      <c r="D35" s="632"/>
      <c r="E35" s="633" t="str">
        <f>IF('各会計、関係団体の財政状況及び健全化判断比率'!B8="","",'各会計、関係団体の財政状況及び健全化判断比率'!B8)</f>
        <v>祖父江霊園事業特別会計</v>
      </c>
      <c r="F35" s="633"/>
      <c r="G35" s="633"/>
      <c r="H35" s="633"/>
      <c r="I35" s="633"/>
      <c r="J35" s="633"/>
      <c r="K35" s="633"/>
      <c r="L35" s="633"/>
      <c r="M35" s="633"/>
      <c r="N35" s="633"/>
      <c r="O35" s="633"/>
      <c r="P35" s="633"/>
      <c r="Q35" s="633"/>
      <c r="R35" s="633"/>
      <c r="S35" s="633"/>
      <c r="T35" s="189"/>
      <c r="U35" s="632">
        <f>IF(W35="","",U34+1)</f>
        <v>5</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89"/>
      <c r="AM35" s="632">
        <f t="shared" ref="AM35:AM43" si="0">IF(AO35="","",AM34+1)</f>
        <v>8</v>
      </c>
      <c r="AN35" s="632"/>
      <c r="AO35" s="633" t="str">
        <f>IF('各会計、関係団体の財政状況及び健全化判断比率'!B32="","",'各会計、関係団体の財政状況及び健全化判断比率'!B32)</f>
        <v>病院事業会計</v>
      </c>
      <c r="AP35" s="633"/>
      <c r="AQ35" s="633"/>
      <c r="AR35" s="633"/>
      <c r="AS35" s="633"/>
      <c r="AT35" s="633"/>
      <c r="AU35" s="633"/>
      <c r="AV35" s="633"/>
      <c r="AW35" s="633"/>
      <c r="AX35" s="633"/>
      <c r="AY35" s="633"/>
      <c r="AZ35" s="633"/>
      <c r="BA35" s="633"/>
      <c r="BB35" s="633"/>
      <c r="BC35" s="633"/>
      <c r="BD35" s="189"/>
      <c r="BE35" s="632">
        <f t="shared" ref="BE35:BE43" si="1">IF(BG35="","",BE34+1)</f>
        <v>11</v>
      </c>
      <c r="BF35" s="632"/>
      <c r="BG35" s="633" t="str">
        <f>IF('各会計、関係団体の財政状況及び健全化判断比率'!B35="","",'各会計、関係団体の財政状況及び健全化判断比率'!B35)</f>
        <v>尾張都市計画事業稲沢西土地区画整理事業特別会計</v>
      </c>
      <c r="BH35" s="633"/>
      <c r="BI35" s="633"/>
      <c r="BJ35" s="633"/>
      <c r="BK35" s="633"/>
      <c r="BL35" s="633"/>
      <c r="BM35" s="633"/>
      <c r="BN35" s="633"/>
      <c r="BO35" s="633"/>
      <c r="BP35" s="633"/>
      <c r="BQ35" s="633"/>
      <c r="BR35" s="633"/>
      <c r="BS35" s="633"/>
      <c r="BT35" s="633"/>
      <c r="BU35" s="633"/>
      <c r="BV35" s="189"/>
      <c r="BW35" s="632">
        <f t="shared" ref="BW35:BW43" si="2">IF(BY35="","",BW34+1)</f>
        <v>14</v>
      </c>
      <c r="BX35" s="632"/>
      <c r="BY35" s="633" t="str">
        <f>IF('各会計、関係団体の財政状況及び健全化判断比率'!B69="","",'各会計、関係団体の財政状況及び健全化判断比率'!B69)</f>
        <v>愛知県後期高齢者医療広域連合（後期高齢者医療特別会計）</v>
      </c>
      <c r="BZ35" s="633"/>
      <c r="CA35" s="633"/>
      <c r="CB35" s="633"/>
      <c r="CC35" s="633"/>
      <c r="CD35" s="633"/>
      <c r="CE35" s="633"/>
      <c r="CF35" s="633"/>
      <c r="CG35" s="633"/>
      <c r="CH35" s="633"/>
      <c r="CI35" s="633"/>
      <c r="CJ35" s="633"/>
      <c r="CK35" s="633"/>
      <c r="CL35" s="633"/>
      <c r="CM35" s="633"/>
      <c r="CN35" s="189"/>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86"/>
      <c r="DG35" s="634" t="str">
        <f>IF('各会計、関係団体の財政状況及び健全化判断比率'!BR8="","",'各会計、関係団体の財政状況及び健全化判断比率'!BR8)</f>
        <v/>
      </c>
      <c r="DH35" s="634"/>
      <c r="DI35" s="193"/>
      <c r="DJ35" s="161"/>
      <c r="DK35" s="161"/>
      <c r="DL35" s="161"/>
      <c r="DM35" s="161"/>
      <c r="DN35" s="161"/>
      <c r="DO35" s="161"/>
    </row>
    <row r="36" spans="1:119" ht="32.25" customHeight="1" x14ac:dyDescent="0.15">
      <c r="A36" s="162"/>
      <c r="B36" s="188"/>
      <c r="C36" s="632">
        <f>IF(E36="","",C35+1)</f>
        <v>3</v>
      </c>
      <c r="D36" s="632"/>
      <c r="E36" s="633" t="str">
        <f>IF('各会計、関係団体の財政状況及び健全化判断比率'!B9="","",'各会計、関係団体の財政状況及び健全化判断比率'!B9)</f>
        <v>コミュニティ・プラント事業特別会計</v>
      </c>
      <c r="F36" s="633"/>
      <c r="G36" s="633"/>
      <c r="H36" s="633"/>
      <c r="I36" s="633"/>
      <c r="J36" s="633"/>
      <c r="K36" s="633"/>
      <c r="L36" s="633"/>
      <c r="M36" s="633"/>
      <c r="N36" s="633"/>
      <c r="O36" s="633"/>
      <c r="P36" s="633"/>
      <c r="Q36" s="633"/>
      <c r="R36" s="633"/>
      <c r="S36" s="633"/>
      <c r="T36" s="189"/>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89"/>
      <c r="AM36" s="632">
        <f t="shared" si="0"/>
        <v>9</v>
      </c>
      <c r="AN36" s="632"/>
      <c r="AO36" s="633" t="str">
        <f>IF('各会計、関係団体の財政状況及び健全化判断比率'!B33="","",'各会計、関係団体の財政状況及び健全化判断比率'!B33)</f>
        <v>公共下水道事業会計</v>
      </c>
      <c r="AP36" s="633"/>
      <c r="AQ36" s="633"/>
      <c r="AR36" s="633"/>
      <c r="AS36" s="633"/>
      <c r="AT36" s="633"/>
      <c r="AU36" s="633"/>
      <c r="AV36" s="633"/>
      <c r="AW36" s="633"/>
      <c r="AX36" s="633"/>
      <c r="AY36" s="633"/>
      <c r="AZ36" s="633"/>
      <c r="BA36" s="633"/>
      <c r="BB36" s="633"/>
      <c r="BC36" s="633"/>
      <c r="BD36" s="189"/>
      <c r="BE36" s="632">
        <f t="shared" si="1"/>
        <v>12</v>
      </c>
      <c r="BF36" s="632"/>
      <c r="BG36" s="633" t="str">
        <f>IF('各会計、関係団体の財政状況及び健全化判断比率'!B36="","",'各会計、関係団体の財政状況及び健全化判断比率'!B36)</f>
        <v>尾張都市計画事業下津陸田土地区画整理事業特別会計</v>
      </c>
      <c r="BH36" s="633"/>
      <c r="BI36" s="633"/>
      <c r="BJ36" s="633"/>
      <c r="BK36" s="633"/>
      <c r="BL36" s="633"/>
      <c r="BM36" s="633"/>
      <c r="BN36" s="633"/>
      <c r="BO36" s="633"/>
      <c r="BP36" s="633"/>
      <c r="BQ36" s="633"/>
      <c r="BR36" s="633"/>
      <c r="BS36" s="633"/>
      <c r="BT36" s="633"/>
      <c r="BU36" s="633"/>
      <c r="BV36" s="189"/>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89"/>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86"/>
      <c r="DG36" s="634" t="str">
        <f>IF('各会計、関係団体の財政状況及び健全化判断比率'!BR9="","",'各会計、関係団体の財政状況及び健全化判断比率'!BR9)</f>
        <v/>
      </c>
      <c r="DH36" s="634"/>
      <c r="DI36" s="193"/>
      <c r="DJ36" s="161"/>
      <c r="DK36" s="161"/>
      <c r="DL36" s="161"/>
      <c r="DM36" s="161"/>
      <c r="DN36" s="161"/>
      <c r="DO36" s="161"/>
    </row>
    <row r="37" spans="1:119" ht="32.25" customHeight="1" x14ac:dyDescent="0.15">
      <c r="A37" s="162"/>
      <c r="B37" s="188"/>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89"/>
      <c r="U37" s="632" t="str">
        <f t="shared" si="4"/>
        <v/>
      </c>
      <c r="V37" s="632"/>
      <c r="W37" s="633"/>
      <c r="X37" s="633"/>
      <c r="Y37" s="633"/>
      <c r="Z37" s="633"/>
      <c r="AA37" s="633"/>
      <c r="AB37" s="633"/>
      <c r="AC37" s="633"/>
      <c r="AD37" s="633"/>
      <c r="AE37" s="633"/>
      <c r="AF37" s="633"/>
      <c r="AG37" s="633"/>
      <c r="AH37" s="633"/>
      <c r="AI37" s="633"/>
      <c r="AJ37" s="633"/>
      <c r="AK37" s="633"/>
      <c r="AL37" s="189"/>
      <c r="AM37" s="632" t="str">
        <f t="shared" si="0"/>
        <v/>
      </c>
      <c r="AN37" s="632"/>
      <c r="AO37" s="633"/>
      <c r="AP37" s="633"/>
      <c r="AQ37" s="633"/>
      <c r="AR37" s="633"/>
      <c r="AS37" s="633"/>
      <c r="AT37" s="633"/>
      <c r="AU37" s="633"/>
      <c r="AV37" s="633"/>
      <c r="AW37" s="633"/>
      <c r="AX37" s="633"/>
      <c r="AY37" s="633"/>
      <c r="AZ37" s="633"/>
      <c r="BA37" s="633"/>
      <c r="BB37" s="633"/>
      <c r="BC37" s="633"/>
      <c r="BD37" s="189"/>
      <c r="BE37" s="632" t="str">
        <f t="shared" si="1"/>
        <v/>
      </c>
      <c r="BF37" s="632"/>
      <c r="BG37" s="633"/>
      <c r="BH37" s="633"/>
      <c r="BI37" s="633"/>
      <c r="BJ37" s="633"/>
      <c r="BK37" s="633"/>
      <c r="BL37" s="633"/>
      <c r="BM37" s="633"/>
      <c r="BN37" s="633"/>
      <c r="BO37" s="633"/>
      <c r="BP37" s="633"/>
      <c r="BQ37" s="633"/>
      <c r="BR37" s="633"/>
      <c r="BS37" s="633"/>
      <c r="BT37" s="633"/>
      <c r="BU37" s="633"/>
      <c r="BV37" s="189"/>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89"/>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86"/>
      <c r="DG37" s="634" t="str">
        <f>IF('各会計、関係団体の財政状況及び健全化判断比率'!BR10="","",'各会計、関係団体の財政状況及び健全化判断比率'!BR10)</f>
        <v/>
      </c>
      <c r="DH37" s="634"/>
      <c r="DI37" s="193"/>
      <c r="DJ37" s="161"/>
      <c r="DK37" s="161"/>
      <c r="DL37" s="161"/>
      <c r="DM37" s="161"/>
      <c r="DN37" s="161"/>
      <c r="DO37" s="161"/>
    </row>
    <row r="38" spans="1:119" ht="32.25" customHeight="1" x14ac:dyDescent="0.15">
      <c r="A38" s="162"/>
      <c r="B38" s="188"/>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89"/>
      <c r="U38" s="632" t="str">
        <f t="shared" si="4"/>
        <v/>
      </c>
      <c r="V38" s="632"/>
      <c r="W38" s="633"/>
      <c r="X38" s="633"/>
      <c r="Y38" s="633"/>
      <c r="Z38" s="633"/>
      <c r="AA38" s="633"/>
      <c r="AB38" s="633"/>
      <c r="AC38" s="633"/>
      <c r="AD38" s="633"/>
      <c r="AE38" s="633"/>
      <c r="AF38" s="633"/>
      <c r="AG38" s="633"/>
      <c r="AH38" s="633"/>
      <c r="AI38" s="633"/>
      <c r="AJ38" s="633"/>
      <c r="AK38" s="633"/>
      <c r="AL38" s="189"/>
      <c r="AM38" s="632" t="str">
        <f t="shared" si="0"/>
        <v/>
      </c>
      <c r="AN38" s="632"/>
      <c r="AO38" s="633"/>
      <c r="AP38" s="633"/>
      <c r="AQ38" s="633"/>
      <c r="AR38" s="633"/>
      <c r="AS38" s="633"/>
      <c r="AT38" s="633"/>
      <c r="AU38" s="633"/>
      <c r="AV38" s="633"/>
      <c r="AW38" s="633"/>
      <c r="AX38" s="633"/>
      <c r="AY38" s="633"/>
      <c r="AZ38" s="633"/>
      <c r="BA38" s="633"/>
      <c r="BB38" s="633"/>
      <c r="BC38" s="633"/>
      <c r="BD38" s="189"/>
      <c r="BE38" s="632" t="str">
        <f t="shared" si="1"/>
        <v/>
      </c>
      <c r="BF38" s="632"/>
      <c r="BG38" s="633"/>
      <c r="BH38" s="633"/>
      <c r="BI38" s="633"/>
      <c r="BJ38" s="633"/>
      <c r="BK38" s="633"/>
      <c r="BL38" s="633"/>
      <c r="BM38" s="633"/>
      <c r="BN38" s="633"/>
      <c r="BO38" s="633"/>
      <c r="BP38" s="633"/>
      <c r="BQ38" s="633"/>
      <c r="BR38" s="633"/>
      <c r="BS38" s="633"/>
      <c r="BT38" s="633"/>
      <c r="BU38" s="633"/>
      <c r="BV38" s="189"/>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89"/>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86"/>
      <c r="DG38" s="634" t="str">
        <f>IF('各会計、関係団体の財政状況及び健全化判断比率'!BR11="","",'各会計、関係団体の財政状況及び健全化判断比率'!BR11)</f>
        <v/>
      </c>
      <c r="DH38" s="634"/>
      <c r="DI38" s="193"/>
      <c r="DJ38" s="161"/>
      <c r="DK38" s="161"/>
      <c r="DL38" s="161"/>
      <c r="DM38" s="161"/>
      <c r="DN38" s="161"/>
      <c r="DO38" s="161"/>
    </row>
    <row r="39" spans="1:119" ht="32.25" customHeight="1" x14ac:dyDescent="0.15">
      <c r="A39" s="162"/>
      <c r="B39" s="188"/>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89"/>
      <c r="U39" s="632" t="str">
        <f t="shared" si="4"/>
        <v/>
      </c>
      <c r="V39" s="632"/>
      <c r="W39" s="633"/>
      <c r="X39" s="633"/>
      <c r="Y39" s="633"/>
      <c r="Z39" s="633"/>
      <c r="AA39" s="633"/>
      <c r="AB39" s="633"/>
      <c r="AC39" s="633"/>
      <c r="AD39" s="633"/>
      <c r="AE39" s="633"/>
      <c r="AF39" s="633"/>
      <c r="AG39" s="633"/>
      <c r="AH39" s="633"/>
      <c r="AI39" s="633"/>
      <c r="AJ39" s="633"/>
      <c r="AK39" s="633"/>
      <c r="AL39" s="189"/>
      <c r="AM39" s="632" t="str">
        <f t="shared" si="0"/>
        <v/>
      </c>
      <c r="AN39" s="632"/>
      <c r="AO39" s="633"/>
      <c r="AP39" s="633"/>
      <c r="AQ39" s="633"/>
      <c r="AR39" s="633"/>
      <c r="AS39" s="633"/>
      <c r="AT39" s="633"/>
      <c r="AU39" s="633"/>
      <c r="AV39" s="633"/>
      <c r="AW39" s="633"/>
      <c r="AX39" s="633"/>
      <c r="AY39" s="633"/>
      <c r="AZ39" s="633"/>
      <c r="BA39" s="633"/>
      <c r="BB39" s="633"/>
      <c r="BC39" s="633"/>
      <c r="BD39" s="189"/>
      <c r="BE39" s="632" t="str">
        <f t="shared" si="1"/>
        <v/>
      </c>
      <c r="BF39" s="632"/>
      <c r="BG39" s="633"/>
      <c r="BH39" s="633"/>
      <c r="BI39" s="633"/>
      <c r="BJ39" s="633"/>
      <c r="BK39" s="633"/>
      <c r="BL39" s="633"/>
      <c r="BM39" s="633"/>
      <c r="BN39" s="633"/>
      <c r="BO39" s="633"/>
      <c r="BP39" s="633"/>
      <c r="BQ39" s="633"/>
      <c r="BR39" s="633"/>
      <c r="BS39" s="633"/>
      <c r="BT39" s="633"/>
      <c r="BU39" s="633"/>
      <c r="BV39" s="189"/>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89"/>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86"/>
      <c r="DG39" s="634" t="str">
        <f>IF('各会計、関係団体の財政状況及び健全化判断比率'!BR12="","",'各会計、関係団体の財政状況及び健全化判断比率'!BR12)</f>
        <v/>
      </c>
      <c r="DH39" s="634"/>
      <c r="DI39" s="193"/>
      <c r="DJ39" s="161"/>
      <c r="DK39" s="161"/>
      <c r="DL39" s="161"/>
      <c r="DM39" s="161"/>
      <c r="DN39" s="161"/>
      <c r="DO39" s="161"/>
    </row>
    <row r="40" spans="1:119" ht="32.25" customHeight="1" x14ac:dyDescent="0.15">
      <c r="A40" s="162"/>
      <c r="B40" s="188"/>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89"/>
      <c r="U40" s="632" t="str">
        <f t="shared" si="4"/>
        <v/>
      </c>
      <c r="V40" s="632"/>
      <c r="W40" s="633"/>
      <c r="X40" s="633"/>
      <c r="Y40" s="633"/>
      <c r="Z40" s="633"/>
      <c r="AA40" s="633"/>
      <c r="AB40" s="633"/>
      <c r="AC40" s="633"/>
      <c r="AD40" s="633"/>
      <c r="AE40" s="633"/>
      <c r="AF40" s="633"/>
      <c r="AG40" s="633"/>
      <c r="AH40" s="633"/>
      <c r="AI40" s="633"/>
      <c r="AJ40" s="633"/>
      <c r="AK40" s="633"/>
      <c r="AL40" s="189"/>
      <c r="AM40" s="632" t="str">
        <f t="shared" si="0"/>
        <v/>
      </c>
      <c r="AN40" s="632"/>
      <c r="AO40" s="633"/>
      <c r="AP40" s="633"/>
      <c r="AQ40" s="633"/>
      <c r="AR40" s="633"/>
      <c r="AS40" s="633"/>
      <c r="AT40" s="633"/>
      <c r="AU40" s="633"/>
      <c r="AV40" s="633"/>
      <c r="AW40" s="633"/>
      <c r="AX40" s="633"/>
      <c r="AY40" s="633"/>
      <c r="AZ40" s="633"/>
      <c r="BA40" s="633"/>
      <c r="BB40" s="633"/>
      <c r="BC40" s="633"/>
      <c r="BD40" s="189"/>
      <c r="BE40" s="632" t="str">
        <f t="shared" si="1"/>
        <v/>
      </c>
      <c r="BF40" s="632"/>
      <c r="BG40" s="633"/>
      <c r="BH40" s="633"/>
      <c r="BI40" s="633"/>
      <c r="BJ40" s="633"/>
      <c r="BK40" s="633"/>
      <c r="BL40" s="633"/>
      <c r="BM40" s="633"/>
      <c r="BN40" s="633"/>
      <c r="BO40" s="633"/>
      <c r="BP40" s="633"/>
      <c r="BQ40" s="633"/>
      <c r="BR40" s="633"/>
      <c r="BS40" s="633"/>
      <c r="BT40" s="633"/>
      <c r="BU40" s="633"/>
      <c r="BV40" s="189"/>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89"/>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86"/>
      <c r="DG40" s="634" t="str">
        <f>IF('各会計、関係団体の財政状況及び健全化判断比率'!BR13="","",'各会計、関係団体の財政状況及び健全化判断比率'!BR13)</f>
        <v/>
      </c>
      <c r="DH40" s="634"/>
      <c r="DI40" s="193"/>
      <c r="DJ40" s="161"/>
      <c r="DK40" s="161"/>
      <c r="DL40" s="161"/>
      <c r="DM40" s="161"/>
      <c r="DN40" s="161"/>
      <c r="DO40" s="161"/>
    </row>
    <row r="41" spans="1:119" ht="32.25" customHeight="1" x14ac:dyDescent="0.15">
      <c r="A41" s="162"/>
      <c r="B41" s="188"/>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89"/>
      <c r="U41" s="632" t="str">
        <f t="shared" si="4"/>
        <v/>
      </c>
      <c r="V41" s="632"/>
      <c r="W41" s="633"/>
      <c r="X41" s="633"/>
      <c r="Y41" s="633"/>
      <c r="Z41" s="633"/>
      <c r="AA41" s="633"/>
      <c r="AB41" s="633"/>
      <c r="AC41" s="633"/>
      <c r="AD41" s="633"/>
      <c r="AE41" s="633"/>
      <c r="AF41" s="633"/>
      <c r="AG41" s="633"/>
      <c r="AH41" s="633"/>
      <c r="AI41" s="633"/>
      <c r="AJ41" s="633"/>
      <c r="AK41" s="633"/>
      <c r="AL41" s="189"/>
      <c r="AM41" s="632" t="str">
        <f t="shared" si="0"/>
        <v/>
      </c>
      <c r="AN41" s="632"/>
      <c r="AO41" s="633"/>
      <c r="AP41" s="633"/>
      <c r="AQ41" s="633"/>
      <c r="AR41" s="633"/>
      <c r="AS41" s="633"/>
      <c r="AT41" s="633"/>
      <c r="AU41" s="633"/>
      <c r="AV41" s="633"/>
      <c r="AW41" s="633"/>
      <c r="AX41" s="633"/>
      <c r="AY41" s="633"/>
      <c r="AZ41" s="633"/>
      <c r="BA41" s="633"/>
      <c r="BB41" s="633"/>
      <c r="BC41" s="633"/>
      <c r="BD41" s="189"/>
      <c r="BE41" s="632" t="str">
        <f t="shared" si="1"/>
        <v/>
      </c>
      <c r="BF41" s="632"/>
      <c r="BG41" s="633"/>
      <c r="BH41" s="633"/>
      <c r="BI41" s="633"/>
      <c r="BJ41" s="633"/>
      <c r="BK41" s="633"/>
      <c r="BL41" s="633"/>
      <c r="BM41" s="633"/>
      <c r="BN41" s="633"/>
      <c r="BO41" s="633"/>
      <c r="BP41" s="633"/>
      <c r="BQ41" s="633"/>
      <c r="BR41" s="633"/>
      <c r="BS41" s="633"/>
      <c r="BT41" s="633"/>
      <c r="BU41" s="633"/>
      <c r="BV41" s="189"/>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89"/>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86"/>
      <c r="DG41" s="634" t="str">
        <f>IF('各会計、関係団体の財政状況及び健全化判断比率'!BR14="","",'各会計、関係団体の財政状況及び健全化判断比率'!BR14)</f>
        <v/>
      </c>
      <c r="DH41" s="634"/>
      <c r="DI41" s="193"/>
      <c r="DJ41" s="161"/>
      <c r="DK41" s="161"/>
      <c r="DL41" s="161"/>
      <c r="DM41" s="161"/>
      <c r="DN41" s="161"/>
      <c r="DO41" s="161"/>
    </row>
    <row r="42" spans="1:119" ht="32.25" customHeight="1" x14ac:dyDescent="0.15">
      <c r="A42" s="161"/>
      <c r="B42" s="188"/>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89"/>
      <c r="U42" s="632" t="str">
        <f t="shared" si="4"/>
        <v/>
      </c>
      <c r="V42" s="632"/>
      <c r="W42" s="633"/>
      <c r="X42" s="633"/>
      <c r="Y42" s="633"/>
      <c r="Z42" s="633"/>
      <c r="AA42" s="633"/>
      <c r="AB42" s="633"/>
      <c r="AC42" s="633"/>
      <c r="AD42" s="633"/>
      <c r="AE42" s="633"/>
      <c r="AF42" s="633"/>
      <c r="AG42" s="633"/>
      <c r="AH42" s="633"/>
      <c r="AI42" s="633"/>
      <c r="AJ42" s="633"/>
      <c r="AK42" s="633"/>
      <c r="AL42" s="189"/>
      <c r="AM42" s="632" t="str">
        <f t="shared" si="0"/>
        <v/>
      </c>
      <c r="AN42" s="632"/>
      <c r="AO42" s="633"/>
      <c r="AP42" s="633"/>
      <c r="AQ42" s="633"/>
      <c r="AR42" s="633"/>
      <c r="AS42" s="633"/>
      <c r="AT42" s="633"/>
      <c r="AU42" s="633"/>
      <c r="AV42" s="633"/>
      <c r="AW42" s="633"/>
      <c r="AX42" s="633"/>
      <c r="AY42" s="633"/>
      <c r="AZ42" s="633"/>
      <c r="BA42" s="633"/>
      <c r="BB42" s="633"/>
      <c r="BC42" s="633"/>
      <c r="BD42" s="189"/>
      <c r="BE42" s="632" t="str">
        <f t="shared" si="1"/>
        <v/>
      </c>
      <c r="BF42" s="632"/>
      <c r="BG42" s="633"/>
      <c r="BH42" s="633"/>
      <c r="BI42" s="633"/>
      <c r="BJ42" s="633"/>
      <c r="BK42" s="633"/>
      <c r="BL42" s="633"/>
      <c r="BM42" s="633"/>
      <c r="BN42" s="633"/>
      <c r="BO42" s="633"/>
      <c r="BP42" s="633"/>
      <c r="BQ42" s="633"/>
      <c r="BR42" s="633"/>
      <c r="BS42" s="633"/>
      <c r="BT42" s="633"/>
      <c r="BU42" s="633"/>
      <c r="BV42" s="189"/>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89"/>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86"/>
      <c r="DG42" s="634" t="str">
        <f>IF('各会計、関係団体の財政状況及び健全化判断比率'!BR15="","",'各会計、関係団体の財政状況及び健全化判断比率'!BR15)</f>
        <v/>
      </c>
      <c r="DH42" s="634"/>
      <c r="DI42" s="193"/>
      <c r="DJ42" s="161"/>
      <c r="DK42" s="161"/>
      <c r="DL42" s="161"/>
      <c r="DM42" s="161"/>
      <c r="DN42" s="161"/>
      <c r="DO42" s="161"/>
    </row>
    <row r="43" spans="1:119" ht="32.25" customHeight="1" x14ac:dyDescent="0.15">
      <c r="A43" s="161"/>
      <c r="B43" s="188"/>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89"/>
      <c r="U43" s="632" t="str">
        <f t="shared" si="4"/>
        <v/>
      </c>
      <c r="V43" s="632"/>
      <c r="W43" s="633"/>
      <c r="X43" s="633"/>
      <c r="Y43" s="633"/>
      <c r="Z43" s="633"/>
      <c r="AA43" s="633"/>
      <c r="AB43" s="633"/>
      <c r="AC43" s="633"/>
      <c r="AD43" s="633"/>
      <c r="AE43" s="633"/>
      <c r="AF43" s="633"/>
      <c r="AG43" s="633"/>
      <c r="AH43" s="633"/>
      <c r="AI43" s="633"/>
      <c r="AJ43" s="633"/>
      <c r="AK43" s="633"/>
      <c r="AL43" s="189"/>
      <c r="AM43" s="632" t="str">
        <f t="shared" si="0"/>
        <v/>
      </c>
      <c r="AN43" s="632"/>
      <c r="AO43" s="633"/>
      <c r="AP43" s="633"/>
      <c r="AQ43" s="633"/>
      <c r="AR43" s="633"/>
      <c r="AS43" s="633"/>
      <c r="AT43" s="633"/>
      <c r="AU43" s="633"/>
      <c r="AV43" s="633"/>
      <c r="AW43" s="633"/>
      <c r="AX43" s="633"/>
      <c r="AY43" s="633"/>
      <c r="AZ43" s="633"/>
      <c r="BA43" s="633"/>
      <c r="BB43" s="633"/>
      <c r="BC43" s="633"/>
      <c r="BD43" s="189"/>
      <c r="BE43" s="632" t="str">
        <f t="shared" si="1"/>
        <v/>
      </c>
      <c r="BF43" s="632"/>
      <c r="BG43" s="633"/>
      <c r="BH43" s="633"/>
      <c r="BI43" s="633"/>
      <c r="BJ43" s="633"/>
      <c r="BK43" s="633"/>
      <c r="BL43" s="633"/>
      <c r="BM43" s="633"/>
      <c r="BN43" s="633"/>
      <c r="BO43" s="633"/>
      <c r="BP43" s="633"/>
      <c r="BQ43" s="633"/>
      <c r="BR43" s="633"/>
      <c r="BS43" s="633"/>
      <c r="BT43" s="633"/>
      <c r="BU43" s="633"/>
      <c r="BV43" s="189"/>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89"/>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86"/>
      <c r="DG43" s="634" t="str">
        <f>IF('各会計、関係団体の財政状況及び健全化判断比率'!BR16="","",'各会計、関係団体の財政状況及び健全化判断比率'!BR16)</f>
        <v/>
      </c>
      <c r="DH43" s="634"/>
      <c r="DI43" s="193"/>
      <c r="DJ43" s="161"/>
      <c r="DK43" s="161"/>
      <c r="DL43" s="161"/>
      <c r="DM43" s="161"/>
      <c r="DN43" s="161"/>
      <c r="DO43" s="161"/>
    </row>
    <row r="44" spans="1:119" ht="13.5" customHeight="1" thickBot="1" x14ac:dyDescent="0.2">
      <c r="A44" s="161"/>
      <c r="B44" s="194"/>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6"/>
      <c r="DJ44" s="161"/>
      <c r="DK44" s="161"/>
      <c r="DL44" s="161"/>
      <c r="DM44" s="161"/>
      <c r="DN44" s="161"/>
      <c r="DO44" s="161"/>
    </row>
    <row r="45" spans="1:119" x14ac:dyDescent="0.1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row>
    <row r="46" spans="1:119" x14ac:dyDescent="0.15">
      <c r="B46" s="161" t="s">
        <v>204</v>
      </c>
      <c r="C46" s="161"/>
      <c r="D46" s="161"/>
      <c r="E46" s="161" t="s">
        <v>205</v>
      </c>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row>
    <row r="47" spans="1:119" x14ac:dyDescent="0.15">
      <c r="B47" s="161"/>
      <c r="C47" s="161"/>
      <c r="D47" s="161"/>
      <c r="E47" s="161" t="s">
        <v>206</v>
      </c>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row>
    <row r="48" spans="1:119" x14ac:dyDescent="0.15">
      <c r="B48" s="161"/>
      <c r="C48" s="161"/>
      <c r="D48" s="161"/>
      <c r="E48" s="161" t="s">
        <v>207</v>
      </c>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row>
    <row r="49" spans="5:5" x14ac:dyDescent="0.15">
      <c r="E49" s="197" t="s">
        <v>208</v>
      </c>
    </row>
    <row r="50" spans="5:5" x14ac:dyDescent="0.15">
      <c r="E50" s="163" t="s">
        <v>209</v>
      </c>
    </row>
    <row r="51" spans="5:5" x14ac:dyDescent="0.15">
      <c r="E51" s="163" t="s">
        <v>210</v>
      </c>
    </row>
    <row r="52" spans="5:5" x14ac:dyDescent="0.15">
      <c r="E52" s="163" t="s">
        <v>211</v>
      </c>
    </row>
    <row r="53" spans="5:5" x14ac:dyDescent="0.15">
      <c r="E53" s="163" t="s">
        <v>212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N3rEROuUmHeN2wsyQ9jBk3ec7OaI/qk147u7Sr4BSiU9sKu+RsnQWJO05iLUdyGBzUXAQgPATNNK8O6/e+x3Q==" saltValue="7WkIAmadAMdtwngIoUkv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25" t="s">
        <v>561</v>
      </c>
      <c r="D34" s="1225"/>
      <c r="E34" s="1226"/>
      <c r="F34" s="32">
        <v>15.13</v>
      </c>
      <c r="G34" s="33">
        <v>17.260000000000002</v>
      </c>
      <c r="H34" s="33">
        <v>17.12</v>
      </c>
      <c r="I34" s="33">
        <v>14.36</v>
      </c>
      <c r="J34" s="34">
        <v>10.44</v>
      </c>
      <c r="K34" s="22"/>
      <c r="L34" s="22"/>
      <c r="M34" s="22"/>
      <c r="N34" s="22"/>
      <c r="O34" s="22"/>
      <c r="P34" s="22"/>
    </row>
    <row r="35" spans="1:16" ht="39" customHeight="1" x14ac:dyDescent="0.15">
      <c r="A35" s="22"/>
      <c r="B35" s="35"/>
      <c r="C35" s="1219" t="s">
        <v>562</v>
      </c>
      <c r="D35" s="1220"/>
      <c r="E35" s="1221"/>
      <c r="F35" s="36">
        <v>9.2799999999999994</v>
      </c>
      <c r="G35" s="37">
        <v>6.18</v>
      </c>
      <c r="H35" s="37">
        <v>6.88</v>
      </c>
      <c r="I35" s="37">
        <v>7.15</v>
      </c>
      <c r="J35" s="38">
        <v>7.39</v>
      </c>
      <c r="K35" s="22"/>
      <c r="L35" s="22"/>
      <c r="M35" s="22"/>
      <c r="N35" s="22"/>
      <c r="O35" s="22"/>
      <c r="P35" s="22"/>
    </row>
    <row r="36" spans="1:16" ht="39" customHeight="1" x14ac:dyDescent="0.15">
      <c r="A36" s="22"/>
      <c r="B36" s="35"/>
      <c r="C36" s="1219" t="s">
        <v>563</v>
      </c>
      <c r="D36" s="1220"/>
      <c r="E36" s="1221"/>
      <c r="F36" s="36">
        <v>3.53</v>
      </c>
      <c r="G36" s="37">
        <v>5.53</v>
      </c>
      <c r="H36" s="37">
        <v>4.54</v>
      </c>
      <c r="I36" s="37">
        <v>4.0599999999999996</v>
      </c>
      <c r="J36" s="38">
        <v>2.34</v>
      </c>
      <c r="K36" s="22"/>
      <c r="L36" s="22"/>
      <c r="M36" s="22"/>
      <c r="N36" s="22"/>
      <c r="O36" s="22"/>
      <c r="P36" s="22"/>
    </row>
    <row r="37" spans="1:16" ht="39" customHeight="1" x14ac:dyDescent="0.15">
      <c r="A37" s="22"/>
      <c r="B37" s="35"/>
      <c r="C37" s="1219" t="s">
        <v>564</v>
      </c>
      <c r="D37" s="1220"/>
      <c r="E37" s="1221"/>
      <c r="F37" s="36">
        <v>1.06</v>
      </c>
      <c r="G37" s="37">
        <v>1.8</v>
      </c>
      <c r="H37" s="37">
        <v>2.19</v>
      </c>
      <c r="I37" s="37">
        <v>1.97</v>
      </c>
      <c r="J37" s="38">
        <v>2.02</v>
      </c>
      <c r="K37" s="22"/>
      <c r="L37" s="22"/>
      <c r="M37" s="22"/>
      <c r="N37" s="22"/>
      <c r="O37" s="22"/>
      <c r="P37" s="22"/>
    </row>
    <row r="38" spans="1:16" ht="39" customHeight="1" x14ac:dyDescent="0.15">
      <c r="A38" s="22"/>
      <c r="B38" s="35"/>
      <c r="C38" s="1219" t="s">
        <v>565</v>
      </c>
      <c r="D38" s="1220"/>
      <c r="E38" s="1221"/>
      <c r="F38" s="36">
        <v>3.42</v>
      </c>
      <c r="G38" s="37">
        <v>2.19</v>
      </c>
      <c r="H38" s="37">
        <v>1.59</v>
      </c>
      <c r="I38" s="37">
        <v>1.69</v>
      </c>
      <c r="J38" s="38">
        <v>1.62</v>
      </c>
      <c r="K38" s="22"/>
      <c r="L38" s="22"/>
      <c r="M38" s="22"/>
      <c r="N38" s="22"/>
      <c r="O38" s="22"/>
      <c r="P38" s="22"/>
    </row>
    <row r="39" spans="1:16" ht="39" customHeight="1" x14ac:dyDescent="0.15">
      <c r="A39" s="22"/>
      <c r="B39" s="35"/>
      <c r="C39" s="1219" t="s">
        <v>566</v>
      </c>
      <c r="D39" s="1220"/>
      <c r="E39" s="1221"/>
      <c r="F39" s="36">
        <v>0.57999999999999996</v>
      </c>
      <c r="G39" s="37">
        <v>0.94</v>
      </c>
      <c r="H39" s="37">
        <v>0.55000000000000004</v>
      </c>
      <c r="I39" s="37">
        <v>1.29</v>
      </c>
      <c r="J39" s="38">
        <v>1.47</v>
      </c>
      <c r="K39" s="22"/>
      <c r="L39" s="22"/>
      <c r="M39" s="22"/>
      <c r="N39" s="22"/>
      <c r="O39" s="22"/>
      <c r="P39" s="22"/>
    </row>
    <row r="40" spans="1:16" ht="39" customHeight="1" x14ac:dyDescent="0.15">
      <c r="A40" s="22"/>
      <c r="B40" s="35"/>
      <c r="C40" s="1219" t="s">
        <v>567</v>
      </c>
      <c r="D40" s="1220"/>
      <c r="E40" s="1221"/>
      <c r="F40" s="36">
        <v>2.09</v>
      </c>
      <c r="G40" s="37">
        <v>2.12</v>
      </c>
      <c r="H40" s="37">
        <v>1.77</v>
      </c>
      <c r="I40" s="37">
        <v>1.41</v>
      </c>
      <c r="J40" s="38">
        <v>1.1200000000000001</v>
      </c>
      <c r="K40" s="22"/>
      <c r="L40" s="22"/>
      <c r="M40" s="22"/>
      <c r="N40" s="22"/>
      <c r="O40" s="22"/>
      <c r="P40" s="22"/>
    </row>
    <row r="41" spans="1:16" ht="39" customHeight="1" x14ac:dyDescent="0.15">
      <c r="A41" s="22"/>
      <c r="B41" s="35"/>
      <c r="C41" s="1219" t="s">
        <v>568</v>
      </c>
      <c r="D41" s="1220"/>
      <c r="E41" s="1221"/>
      <c r="F41" s="36">
        <v>1.05</v>
      </c>
      <c r="G41" s="37">
        <v>0.93</v>
      </c>
      <c r="H41" s="37">
        <v>0.75</v>
      </c>
      <c r="I41" s="37">
        <v>0.56999999999999995</v>
      </c>
      <c r="J41" s="38">
        <v>0.46</v>
      </c>
      <c r="K41" s="22"/>
      <c r="L41" s="22"/>
      <c r="M41" s="22"/>
      <c r="N41" s="22"/>
      <c r="O41" s="22"/>
      <c r="P41" s="22"/>
    </row>
    <row r="42" spans="1:16" ht="39" customHeight="1" x14ac:dyDescent="0.15">
      <c r="A42" s="22"/>
      <c r="B42" s="39"/>
      <c r="C42" s="1219" t="s">
        <v>569</v>
      </c>
      <c r="D42" s="1220"/>
      <c r="E42" s="1221"/>
      <c r="F42" s="36" t="s">
        <v>513</v>
      </c>
      <c r="G42" s="37" t="s">
        <v>513</v>
      </c>
      <c r="H42" s="37" t="s">
        <v>513</v>
      </c>
      <c r="I42" s="37" t="s">
        <v>513</v>
      </c>
      <c r="J42" s="38" t="s">
        <v>513</v>
      </c>
      <c r="K42" s="22"/>
      <c r="L42" s="22"/>
      <c r="M42" s="22"/>
      <c r="N42" s="22"/>
      <c r="O42" s="22"/>
      <c r="P42" s="22"/>
    </row>
    <row r="43" spans="1:16" ht="39" customHeight="1" thickBot="1" x14ac:dyDescent="0.2">
      <c r="A43" s="22"/>
      <c r="B43" s="40"/>
      <c r="C43" s="1222" t="s">
        <v>570</v>
      </c>
      <c r="D43" s="1223"/>
      <c r="E43" s="1224"/>
      <c r="F43" s="41">
        <v>0.23</v>
      </c>
      <c r="G43" s="42">
        <v>0.21</v>
      </c>
      <c r="H43" s="42">
        <v>0.16</v>
      </c>
      <c r="I43" s="42">
        <v>0.22</v>
      </c>
      <c r="J43" s="43">
        <v>0.24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wkcfaEksIf2CMdYcgwZmRPqLO5720q4ihDxMHjq4OY4VIXC9gpYjk31E2G7RLnuLZ3mWRvpUsXuZ0yh6cww9g==" saltValue="26UhvdaIRhlFRlTs7sVJ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4581</v>
      </c>
      <c r="L45" s="60">
        <v>4215</v>
      </c>
      <c r="M45" s="60">
        <v>3822</v>
      </c>
      <c r="N45" s="60">
        <v>3983</v>
      </c>
      <c r="O45" s="61">
        <v>4024</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513</v>
      </c>
      <c r="L46" s="64" t="s">
        <v>513</v>
      </c>
      <c r="M46" s="64" t="s">
        <v>513</v>
      </c>
      <c r="N46" s="64" t="s">
        <v>513</v>
      </c>
      <c r="O46" s="65" t="s">
        <v>513</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513</v>
      </c>
      <c r="L47" s="64" t="s">
        <v>513</v>
      </c>
      <c r="M47" s="64" t="s">
        <v>513</v>
      </c>
      <c r="N47" s="64" t="s">
        <v>513</v>
      </c>
      <c r="O47" s="65" t="s">
        <v>513</v>
      </c>
      <c r="P47" s="48"/>
      <c r="Q47" s="48"/>
      <c r="R47" s="48"/>
      <c r="S47" s="48"/>
      <c r="T47" s="48"/>
      <c r="U47" s="48"/>
    </row>
    <row r="48" spans="1:21" ht="30.75" customHeight="1" x14ac:dyDescent="0.15">
      <c r="A48" s="48"/>
      <c r="B48" s="1237"/>
      <c r="C48" s="1238"/>
      <c r="D48" s="62"/>
      <c r="E48" s="1229" t="s">
        <v>15</v>
      </c>
      <c r="F48" s="1229"/>
      <c r="G48" s="1229"/>
      <c r="H48" s="1229"/>
      <c r="I48" s="1229"/>
      <c r="J48" s="1230"/>
      <c r="K48" s="63">
        <v>937</v>
      </c>
      <c r="L48" s="64">
        <v>993</v>
      </c>
      <c r="M48" s="64">
        <v>1328</v>
      </c>
      <c r="N48" s="64">
        <v>1380</v>
      </c>
      <c r="O48" s="65">
        <v>1464</v>
      </c>
      <c r="P48" s="48"/>
      <c r="Q48" s="48"/>
      <c r="R48" s="48"/>
      <c r="S48" s="48"/>
      <c r="T48" s="48"/>
      <c r="U48" s="48"/>
    </row>
    <row r="49" spans="1:21" ht="30.75" customHeight="1" x14ac:dyDescent="0.15">
      <c r="A49" s="48"/>
      <c r="B49" s="1237"/>
      <c r="C49" s="1238"/>
      <c r="D49" s="62"/>
      <c r="E49" s="1229" t="s">
        <v>16</v>
      </c>
      <c r="F49" s="1229"/>
      <c r="G49" s="1229"/>
      <c r="H49" s="1229"/>
      <c r="I49" s="1229"/>
      <c r="J49" s="1230"/>
      <c r="K49" s="63" t="s">
        <v>513</v>
      </c>
      <c r="L49" s="64" t="s">
        <v>513</v>
      </c>
      <c r="M49" s="64" t="s">
        <v>513</v>
      </c>
      <c r="N49" s="64" t="s">
        <v>513</v>
      </c>
      <c r="O49" s="65" t="s">
        <v>513</v>
      </c>
      <c r="P49" s="48"/>
      <c r="Q49" s="48"/>
      <c r="R49" s="48"/>
      <c r="S49" s="48"/>
      <c r="T49" s="48"/>
      <c r="U49" s="48"/>
    </row>
    <row r="50" spans="1:21" ht="30.75" customHeight="1" x14ac:dyDescent="0.15">
      <c r="A50" s="48"/>
      <c r="B50" s="1237"/>
      <c r="C50" s="1238"/>
      <c r="D50" s="62"/>
      <c r="E50" s="1229" t="s">
        <v>17</v>
      </c>
      <c r="F50" s="1229"/>
      <c r="G50" s="1229"/>
      <c r="H50" s="1229"/>
      <c r="I50" s="1229"/>
      <c r="J50" s="1230"/>
      <c r="K50" s="63">
        <v>80</v>
      </c>
      <c r="L50" s="64">
        <v>70</v>
      </c>
      <c r="M50" s="64">
        <v>65</v>
      </c>
      <c r="N50" s="64">
        <v>61</v>
      </c>
      <c r="O50" s="65">
        <v>59</v>
      </c>
      <c r="P50" s="48"/>
      <c r="Q50" s="48"/>
      <c r="R50" s="48"/>
      <c r="S50" s="48"/>
      <c r="T50" s="48"/>
      <c r="U50" s="48"/>
    </row>
    <row r="51" spans="1:21" ht="30.75" customHeight="1" x14ac:dyDescent="0.15">
      <c r="A51" s="48"/>
      <c r="B51" s="1239"/>
      <c r="C51" s="1240"/>
      <c r="D51" s="66"/>
      <c r="E51" s="1229" t="s">
        <v>18</v>
      </c>
      <c r="F51" s="1229"/>
      <c r="G51" s="1229"/>
      <c r="H51" s="1229"/>
      <c r="I51" s="1229"/>
      <c r="J51" s="1230"/>
      <c r="K51" s="63" t="s">
        <v>513</v>
      </c>
      <c r="L51" s="64" t="s">
        <v>513</v>
      </c>
      <c r="M51" s="64" t="s">
        <v>513</v>
      </c>
      <c r="N51" s="64" t="s">
        <v>513</v>
      </c>
      <c r="O51" s="65" t="s">
        <v>513</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4196</v>
      </c>
      <c r="L52" s="64">
        <v>4625</v>
      </c>
      <c r="M52" s="64">
        <v>4365</v>
      </c>
      <c r="N52" s="64">
        <v>4697</v>
      </c>
      <c r="O52" s="65">
        <v>4695</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1402</v>
      </c>
      <c r="L53" s="69">
        <v>653</v>
      </c>
      <c r="M53" s="69">
        <v>850</v>
      </c>
      <c r="N53" s="69">
        <v>727</v>
      </c>
      <c r="O53" s="70">
        <v>852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tKQuH7vw3W734kRRXa9C7rQwnE11PmMtrrWwnlbcROpKlwQdQpJG8OKXHCKmGpNj4NzKDdhfNNS9ph2OwZgPw==" saltValue="kdOVepWGQANMYRl9fIEqJ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43" t="s">
        <v>24</v>
      </c>
      <c r="C41" s="1244"/>
      <c r="D41" s="81"/>
      <c r="E41" s="1249" t="s">
        <v>25</v>
      </c>
      <c r="F41" s="1249"/>
      <c r="G41" s="1249"/>
      <c r="H41" s="1250"/>
      <c r="I41" s="82">
        <v>38500</v>
      </c>
      <c r="J41" s="83">
        <v>39629</v>
      </c>
      <c r="K41" s="83">
        <v>42280</v>
      </c>
      <c r="L41" s="83">
        <v>42710</v>
      </c>
      <c r="M41" s="84">
        <v>41602</v>
      </c>
    </row>
    <row r="42" spans="2:13" ht="27.75" customHeight="1" x14ac:dyDescent="0.15">
      <c r="B42" s="1245"/>
      <c r="C42" s="1246"/>
      <c r="D42" s="85"/>
      <c r="E42" s="1251" t="s">
        <v>26</v>
      </c>
      <c r="F42" s="1251"/>
      <c r="G42" s="1251"/>
      <c r="H42" s="1252"/>
      <c r="I42" s="86">
        <v>518</v>
      </c>
      <c r="J42" s="87">
        <v>457</v>
      </c>
      <c r="K42" s="87">
        <v>399</v>
      </c>
      <c r="L42" s="87">
        <v>344</v>
      </c>
      <c r="M42" s="88">
        <v>290</v>
      </c>
    </row>
    <row r="43" spans="2:13" ht="27.75" customHeight="1" x14ac:dyDescent="0.15">
      <c r="B43" s="1245"/>
      <c r="C43" s="1246"/>
      <c r="D43" s="85"/>
      <c r="E43" s="1251" t="s">
        <v>27</v>
      </c>
      <c r="F43" s="1251"/>
      <c r="G43" s="1251"/>
      <c r="H43" s="1252"/>
      <c r="I43" s="86">
        <v>15444</v>
      </c>
      <c r="J43" s="87">
        <v>17169</v>
      </c>
      <c r="K43" s="87">
        <v>17916</v>
      </c>
      <c r="L43" s="87">
        <v>17480</v>
      </c>
      <c r="M43" s="88">
        <v>17964</v>
      </c>
    </row>
    <row r="44" spans="2:13" ht="27.75" customHeight="1" x14ac:dyDescent="0.15">
      <c r="B44" s="1245"/>
      <c r="C44" s="1246"/>
      <c r="D44" s="85"/>
      <c r="E44" s="1251" t="s">
        <v>28</v>
      </c>
      <c r="F44" s="1251"/>
      <c r="G44" s="1251"/>
      <c r="H44" s="1252"/>
      <c r="I44" s="86" t="s">
        <v>513</v>
      </c>
      <c r="J44" s="87" t="s">
        <v>513</v>
      </c>
      <c r="K44" s="87" t="s">
        <v>513</v>
      </c>
      <c r="L44" s="87" t="s">
        <v>513</v>
      </c>
      <c r="M44" s="88" t="s">
        <v>513</v>
      </c>
    </row>
    <row r="45" spans="2:13" ht="27.75" customHeight="1" x14ac:dyDescent="0.15">
      <c r="B45" s="1245"/>
      <c r="C45" s="1246"/>
      <c r="D45" s="85"/>
      <c r="E45" s="1251" t="s">
        <v>29</v>
      </c>
      <c r="F45" s="1251"/>
      <c r="G45" s="1251"/>
      <c r="H45" s="1252"/>
      <c r="I45" s="86">
        <v>7702</v>
      </c>
      <c r="J45" s="87">
        <v>6871</v>
      </c>
      <c r="K45" s="87">
        <v>6574</v>
      </c>
      <c r="L45" s="87">
        <v>6208</v>
      </c>
      <c r="M45" s="88">
        <v>5639</v>
      </c>
    </row>
    <row r="46" spans="2:13" ht="27.75" customHeight="1" x14ac:dyDescent="0.15">
      <c r="B46" s="1245"/>
      <c r="C46" s="1246"/>
      <c r="D46" s="89"/>
      <c r="E46" s="1251" t="s">
        <v>30</v>
      </c>
      <c r="F46" s="1251"/>
      <c r="G46" s="1251"/>
      <c r="H46" s="1252"/>
      <c r="I46" s="86" t="s">
        <v>513</v>
      </c>
      <c r="J46" s="87" t="s">
        <v>513</v>
      </c>
      <c r="K46" s="87" t="s">
        <v>513</v>
      </c>
      <c r="L46" s="87" t="s">
        <v>513</v>
      </c>
      <c r="M46" s="88" t="s">
        <v>513</v>
      </c>
    </row>
    <row r="47" spans="2:13" ht="27.75" customHeight="1" x14ac:dyDescent="0.15">
      <c r="B47" s="1245"/>
      <c r="C47" s="1246"/>
      <c r="D47" s="90"/>
      <c r="E47" s="1253" t="s">
        <v>31</v>
      </c>
      <c r="F47" s="1254"/>
      <c r="G47" s="1254"/>
      <c r="H47" s="1255"/>
      <c r="I47" s="86" t="s">
        <v>513</v>
      </c>
      <c r="J47" s="87" t="s">
        <v>513</v>
      </c>
      <c r="K47" s="87" t="s">
        <v>513</v>
      </c>
      <c r="L47" s="87" t="s">
        <v>513</v>
      </c>
      <c r="M47" s="88" t="s">
        <v>513</v>
      </c>
    </row>
    <row r="48" spans="2:13" ht="27.75" customHeight="1" x14ac:dyDescent="0.15">
      <c r="B48" s="1245"/>
      <c r="C48" s="1246"/>
      <c r="D48" s="85"/>
      <c r="E48" s="1251" t="s">
        <v>32</v>
      </c>
      <c r="F48" s="1251"/>
      <c r="G48" s="1251"/>
      <c r="H48" s="1252"/>
      <c r="I48" s="86" t="s">
        <v>513</v>
      </c>
      <c r="J48" s="87" t="s">
        <v>513</v>
      </c>
      <c r="K48" s="87" t="s">
        <v>513</v>
      </c>
      <c r="L48" s="87" t="s">
        <v>513</v>
      </c>
      <c r="M48" s="88" t="s">
        <v>513</v>
      </c>
    </row>
    <row r="49" spans="2:13" ht="27.75" customHeight="1" x14ac:dyDescent="0.15">
      <c r="B49" s="1247"/>
      <c r="C49" s="1248"/>
      <c r="D49" s="85"/>
      <c r="E49" s="1251" t="s">
        <v>33</v>
      </c>
      <c r="F49" s="1251"/>
      <c r="G49" s="1251"/>
      <c r="H49" s="1252"/>
      <c r="I49" s="86" t="s">
        <v>513</v>
      </c>
      <c r="J49" s="87" t="s">
        <v>513</v>
      </c>
      <c r="K49" s="87" t="s">
        <v>513</v>
      </c>
      <c r="L49" s="87" t="s">
        <v>513</v>
      </c>
      <c r="M49" s="88" t="s">
        <v>513</v>
      </c>
    </row>
    <row r="50" spans="2:13" ht="27.75" customHeight="1" x14ac:dyDescent="0.15">
      <c r="B50" s="1256" t="s">
        <v>34</v>
      </c>
      <c r="C50" s="1257"/>
      <c r="D50" s="91"/>
      <c r="E50" s="1251" t="s">
        <v>35</v>
      </c>
      <c r="F50" s="1251"/>
      <c r="G50" s="1251"/>
      <c r="H50" s="1252"/>
      <c r="I50" s="86">
        <v>12785</v>
      </c>
      <c r="J50" s="87">
        <v>12742</v>
      </c>
      <c r="K50" s="87">
        <v>11989</v>
      </c>
      <c r="L50" s="87">
        <v>13073</v>
      </c>
      <c r="M50" s="88">
        <v>13048</v>
      </c>
    </row>
    <row r="51" spans="2:13" ht="27.75" customHeight="1" x14ac:dyDescent="0.15">
      <c r="B51" s="1245"/>
      <c r="C51" s="1246"/>
      <c r="D51" s="85"/>
      <c r="E51" s="1251" t="s">
        <v>36</v>
      </c>
      <c r="F51" s="1251"/>
      <c r="G51" s="1251"/>
      <c r="H51" s="1252"/>
      <c r="I51" s="86">
        <v>8508</v>
      </c>
      <c r="J51" s="87">
        <v>8456</v>
      </c>
      <c r="K51" s="87">
        <v>8027</v>
      </c>
      <c r="L51" s="87">
        <v>8455</v>
      </c>
      <c r="M51" s="88">
        <v>8341</v>
      </c>
    </row>
    <row r="52" spans="2:13" ht="27.75" customHeight="1" x14ac:dyDescent="0.15">
      <c r="B52" s="1247"/>
      <c r="C52" s="1248"/>
      <c r="D52" s="85"/>
      <c r="E52" s="1251" t="s">
        <v>37</v>
      </c>
      <c r="F52" s="1251"/>
      <c r="G52" s="1251"/>
      <c r="H52" s="1252"/>
      <c r="I52" s="86">
        <v>40280</v>
      </c>
      <c r="J52" s="87">
        <v>41772</v>
      </c>
      <c r="K52" s="87">
        <v>43233</v>
      </c>
      <c r="L52" s="87">
        <v>43436</v>
      </c>
      <c r="M52" s="88">
        <v>42185</v>
      </c>
    </row>
    <row r="53" spans="2:13" ht="27.75" customHeight="1" thickBot="1" x14ac:dyDescent="0.2">
      <c r="B53" s="1258" t="s">
        <v>38</v>
      </c>
      <c r="C53" s="1259"/>
      <c r="D53" s="92"/>
      <c r="E53" s="1260" t="s">
        <v>39</v>
      </c>
      <c r="F53" s="1260"/>
      <c r="G53" s="1260"/>
      <c r="H53" s="1261"/>
      <c r="I53" s="93">
        <v>591</v>
      </c>
      <c r="J53" s="94">
        <v>1156</v>
      </c>
      <c r="K53" s="94">
        <v>3919</v>
      </c>
      <c r="L53" s="94">
        <v>1779</v>
      </c>
      <c r="M53" s="95">
        <v>1921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FOGoVij973q5BPMQItXyBVna+EaztWZr9dzbxVrnqBAb1GXt/R6Gm6dTkwV295Q6Z4KzM9ByHahbC8vGZXnsg==" saltValue="BjMJs7WD62R/mSNJ9t9v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70" t="s">
        <v>42</v>
      </c>
      <c r="D55" s="1270"/>
      <c r="E55" s="1271"/>
      <c r="F55" s="107">
        <v>2915</v>
      </c>
      <c r="G55" s="107">
        <v>3427</v>
      </c>
      <c r="H55" s="108">
        <v>3427</v>
      </c>
    </row>
    <row r="56" spans="2:8" ht="52.5" customHeight="1" x14ac:dyDescent="0.15">
      <c r="B56" s="109"/>
      <c r="C56" s="1272" t="s">
        <v>43</v>
      </c>
      <c r="D56" s="1272"/>
      <c r="E56" s="1273"/>
      <c r="F56" s="110">
        <v>614</v>
      </c>
      <c r="G56" s="110">
        <v>614</v>
      </c>
      <c r="H56" s="111">
        <v>614</v>
      </c>
    </row>
    <row r="57" spans="2:8" ht="53.25" customHeight="1" x14ac:dyDescent="0.15">
      <c r="B57" s="109"/>
      <c r="C57" s="1274" t="s">
        <v>44</v>
      </c>
      <c r="D57" s="1274"/>
      <c r="E57" s="1275"/>
      <c r="F57" s="112">
        <v>6696</v>
      </c>
      <c r="G57" s="112">
        <v>7194</v>
      </c>
      <c r="H57" s="113">
        <v>7183</v>
      </c>
    </row>
    <row r="58" spans="2:8" ht="45.75" customHeight="1" x14ac:dyDescent="0.15">
      <c r="B58" s="114"/>
      <c r="C58" s="1262" t="s">
        <v>582</v>
      </c>
      <c r="D58" s="1263"/>
      <c r="E58" s="1264"/>
      <c r="F58" s="364">
        <v>743</v>
      </c>
      <c r="G58" s="364">
        <v>1243</v>
      </c>
      <c r="H58" s="361">
        <v>1323</v>
      </c>
    </row>
    <row r="59" spans="2:8" ht="45.75" customHeight="1" x14ac:dyDescent="0.15">
      <c r="B59" s="114"/>
      <c r="C59" s="1262" t="s">
        <v>583</v>
      </c>
      <c r="D59" s="1263"/>
      <c r="E59" s="1264"/>
      <c r="F59" s="364">
        <v>150</v>
      </c>
      <c r="G59" s="364">
        <v>350</v>
      </c>
      <c r="H59" s="361">
        <v>1268</v>
      </c>
    </row>
    <row r="60" spans="2:8" ht="45.75" customHeight="1" x14ac:dyDescent="0.15">
      <c r="B60" s="114"/>
      <c r="C60" s="1262" t="s">
        <v>584</v>
      </c>
      <c r="D60" s="1263"/>
      <c r="E60" s="1264"/>
      <c r="F60" s="364">
        <v>1174</v>
      </c>
      <c r="G60" s="364">
        <v>1174</v>
      </c>
      <c r="H60" s="361">
        <v>1027</v>
      </c>
    </row>
    <row r="61" spans="2:8" ht="45.75" customHeight="1" x14ac:dyDescent="0.15">
      <c r="B61" s="114"/>
      <c r="C61" s="1262" t="s">
        <v>585</v>
      </c>
      <c r="D61" s="1263"/>
      <c r="E61" s="1264"/>
      <c r="F61" s="364">
        <v>1537</v>
      </c>
      <c r="G61" s="364">
        <v>1338</v>
      </c>
      <c r="H61" s="361">
        <v>988</v>
      </c>
    </row>
    <row r="62" spans="2:8" ht="45.75" customHeight="1" thickBot="1" x14ac:dyDescent="0.2">
      <c r="B62" s="115"/>
      <c r="C62" s="1265" t="s">
        <v>586</v>
      </c>
      <c r="D62" s="1266"/>
      <c r="E62" s="1267"/>
      <c r="F62" s="363">
        <v>762</v>
      </c>
      <c r="G62" s="363">
        <v>785</v>
      </c>
      <c r="H62" s="362">
        <v>783</v>
      </c>
    </row>
    <row r="63" spans="2:8" ht="52.5" customHeight="1" thickBot="1" x14ac:dyDescent="0.2">
      <c r="B63" s="116"/>
      <c r="C63" s="1268" t="s">
        <v>45</v>
      </c>
      <c r="D63" s="1268"/>
      <c r="E63" s="1269"/>
      <c r="F63" s="117">
        <v>10225</v>
      </c>
      <c r="G63" s="117">
        <v>11236</v>
      </c>
      <c r="H63" s="118">
        <v>11225</v>
      </c>
    </row>
    <row r="64" spans="2:8" ht="15" customHeight="1" x14ac:dyDescent="0.15"/>
    <row r="65" ht="0" hidden="1" customHeight="1" x14ac:dyDescent="0.15"/>
    <row r="66" ht="0" hidden="1" customHeight="1" x14ac:dyDescent="0.15"/>
  </sheetData>
  <sheetProtection algorithmName="SHA-512" hashValue="+X2vQxEigQUJHt+EcbhwBZkzd2SJ9iAs5hdEgpRWu0nHKHnBet3tuTAsonjzusz5o1fhByGHXIMCN+01ikMYLg==" saltValue="hSxK2fAMy2VmD5eF9+vH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66"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67"/>
      <c r="DG4" s="267"/>
      <c r="DH4" s="267"/>
      <c r="DI4" s="267"/>
      <c r="DJ4" s="267"/>
      <c r="DK4" s="267"/>
      <c r="DL4" s="267"/>
      <c r="DM4" s="267"/>
      <c r="DN4" s="267"/>
      <c r="DO4" s="267"/>
      <c r="DP4" s="267"/>
      <c r="DQ4" s="267"/>
      <c r="DR4" s="267"/>
      <c r="DS4" s="267"/>
      <c r="DT4" s="267"/>
      <c r="DU4" s="267"/>
      <c r="DV4" s="267"/>
      <c r="DW4" s="267"/>
    </row>
    <row r="5" spans="1:143" s="266"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67"/>
      <c r="DG5" s="267"/>
      <c r="DH5" s="267"/>
      <c r="DI5" s="267"/>
      <c r="DJ5" s="267"/>
      <c r="DK5" s="267"/>
      <c r="DL5" s="267"/>
      <c r="DM5" s="267"/>
      <c r="DN5" s="267"/>
      <c r="DO5" s="267"/>
      <c r="DP5" s="267"/>
      <c r="DQ5" s="267"/>
      <c r="DR5" s="267"/>
      <c r="DS5" s="267"/>
      <c r="DT5" s="267"/>
      <c r="DU5" s="267"/>
      <c r="DV5" s="267"/>
      <c r="DW5" s="267"/>
    </row>
    <row r="6" spans="1:143" s="266"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67"/>
      <c r="DG6" s="267"/>
      <c r="DH6" s="267"/>
      <c r="DI6" s="267"/>
      <c r="DJ6" s="267"/>
      <c r="DK6" s="267"/>
      <c r="DL6" s="267"/>
      <c r="DM6" s="267"/>
      <c r="DN6" s="267"/>
      <c r="DO6" s="267"/>
      <c r="DP6" s="267"/>
      <c r="DQ6" s="267"/>
      <c r="DR6" s="267"/>
      <c r="DS6" s="267"/>
      <c r="DT6" s="267"/>
      <c r="DU6" s="267"/>
      <c r="DV6" s="267"/>
      <c r="DW6" s="267"/>
    </row>
    <row r="7" spans="1:143" s="266"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67"/>
      <c r="DG7" s="267"/>
      <c r="DH7" s="267"/>
      <c r="DI7" s="267"/>
      <c r="DJ7" s="267"/>
      <c r="DK7" s="267"/>
      <c r="DL7" s="267"/>
      <c r="DM7" s="267"/>
      <c r="DN7" s="267"/>
      <c r="DO7" s="267"/>
      <c r="DP7" s="267"/>
      <c r="DQ7" s="267"/>
      <c r="DR7" s="267"/>
      <c r="DS7" s="267"/>
      <c r="DT7" s="267"/>
      <c r="DU7" s="267"/>
      <c r="DV7" s="267"/>
      <c r="DW7" s="267"/>
    </row>
    <row r="8" spans="1:143" s="266"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67"/>
      <c r="DG8" s="267"/>
      <c r="DH8" s="267"/>
      <c r="DI8" s="267"/>
      <c r="DJ8" s="267"/>
      <c r="DK8" s="267"/>
      <c r="DL8" s="267"/>
      <c r="DM8" s="267"/>
      <c r="DN8" s="267"/>
      <c r="DO8" s="267"/>
      <c r="DP8" s="267"/>
      <c r="DQ8" s="267"/>
      <c r="DR8" s="267"/>
      <c r="DS8" s="267"/>
      <c r="DT8" s="267"/>
      <c r="DU8" s="267"/>
      <c r="DV8" s="267"/>
      <c r="DW8" s="267"/>
    </row>
    <row r="9" spans="1:143" s="266"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67"/>
      <c r="DG9" s="267"/>
      <c r="DH9" s="267"/>
      <c r="DI9" s="267"/>
      <c r="DJ9" s="267"/>
      <c r="DK9" s="267"/>
      <c r="DL9" s="267"/>
      <c r="DM9" s="267"/>
      <c r="DN9" s="267"/>
      <c r="DO9" s="267"/>
      <c r="DP9" s="267"/>
      <c r="DQ9" s="267"/>
      <c r="DR9" s="267"/>
      <c r="DS9" s="267"/>
      <c r="DT9" s="267"/>
      <c r="DU9" s="267"/>
      <c r="DV9" s="267"/>
      <c r="DW9" s="267"/>
    </row>
    <row r="10" spans="1:143" s="266"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67"/>
      <c r="DG10" s="267"/>
      <c r="DH10" s="267"/>
      <c r="DI10" s="267"/>
      <c r="DJ10" s="267"/>
      <c r="DK10" s="267"/>
      <c r="DL10" s="267"/>
      <c r="DM10" s="267"/>
      <c r="DN10" s="267"/>
      <c r="DO10" s="267"/>
      <c r="DP10" s="267"/>
      <c r="DQ10" s="267"/>
      <c r="DR10" s="267"/>
      <c r="DS10" s="267"/>
      <c r="DT10" s="267"/>
      <c r="DU10" s="267"/>
      <c r="DV10" s="267"/>
      <c r="DW10" s="267"/>
      <c r="EM10" s="266" t="s">
        <v>587</v>
      </c>
    </row>
    <row r="11" spans="1:143" s="266"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67"/>
      <c r="DG11" s="267"/>
      <c r="DH11" s="267"/>
      <c r="DI11" s="267"/>
      <c r="DJ11" s="267"/>
      <c r="DK11" s="267"/>
      <c r="DL11" s="267"/>
      <c r="DM11" s="267"/>
      <c r="DN11" s="267"/>
      <c r="DO11" s="267"/>
      <c r="DP11" s="267"/>
      <c r="DQ11" s="267"/>
      <c r="DR11" s="267"/>
      <c r="DS11" s="267"/>
      <c r="DT11" s="267"/>
      <c r="DU11" s="267"/>
      <c r="DV11" s="267"/>
      <c r="DW11" s="267"/>
    </row>
    <row r="12" spans="1:143" s="266"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67"/>
      <c r="DG12" s="267"/>
      <c r="DH12" s="267"/>
      <c r="DI12" s="267"/>
      <c r="DJ12" s="267"/>
      <c r="DK12" s="267"/>
      <c r="DL12" s="267"/>
      <c r="DM12" s="267"/>
      <c r="DN12" s="267"/>
      <c r="DO12" s="267"/>
      <c r="DP12" s="267"/>
      <c r="DQ12" s="267"/>
      <c r="DR12" s="267"/>
      <c r="DS12" s="267"/>
      <c r="DT12" s="267"/>
      <c r="DU12" s="267"/>
      <c r="DV12" s="267"/>
      <c r="DW12" s="267"/>
      <c r="EM12" s="266" t="s">
        <v>587</v>
      </c>
    </row>
    <row r="13" spans="1:143" s="266"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67"/>
      <c r="DG13" s="267"/>
      <c r="DH13" s="267"/>
      <c r="DI13" s="267"/>
      <c r="DJ13" s="267"/>
      <c r="DK13" s="267"/>
      <c r="DL13" s="267"/>
      <c r="DM13" s="267"/>
      <c r="DN13" s="267"/>
      <c r="DO13" s="267"/>
      <c r="DP13" s="267"/>
      <c r="DQ13" s="267"/>
      <c r="DR13" s="267"/>
      <c r="DS13" s="267"/>
      <c r="DT13" s="267"/>
      <c r="DU13" s="267"/>
      <c r="DV13" s="267"/>
      <c r="DW13" s="267"/>
    </row>
    <row r="14" spans="1:143" s="266"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67"/>
      <c r="DG14" s="267"/>
      <c r="DH14" s="267"/>
      <c r="DI14" s="267"/>
      <c r="DJ14" s="267"/>
      <c r="DK14" s="267"/>
      <c r="DL14" s="267"/>
      <c r="DM14" s="267"/>
      <c r="DN14" s="267"/>
      <c r="DO14" s="267"/>
      <c r="DP14" s="267"/>
      <c r="DQ14" s="267"/>
      <c r="DR14" s="267"/>
      <c r="DS14" s="267"/>
      <c r="DT14" s="267"/>
      <c r="DU14" s="267"/>
      <c r="DV14" s="267"/>
      <c r="DW14" s="267"/>
    </row>
    <row r="15" spans="1:143" s="266"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67"/>
      <c r="DG15" s="267"/>
      <c r="DH15" s="267"/>
      <c r="DI15" s="267"/>
      <c r="DJ15" s="267"/>
      <c r="DK15" s="267"/>
      <c r="DL15" s="267"/>
      <c r="DM15" s="267"/>
      <c r="DN15" s="267"/>
      <c r="DO15" s="267"/>
      <c r="DP15" s="267"/>
      <c r="DQ15" s="267"/>
      <c r="DR15" s="267"/>
      <c r="DS15" s="267"/>
      <c r="DT15" s="267"/>
      <c r="DU15" s="267"/>
      <c r="DV15" s="267"/>
      <c r="DW15" s="267"/>
    </row>
    <row r="16" spans="1:143" s="266"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67"/>
      <c r="DG16" s="267"/>
      <c r="DH16" s="267"/>
      <c r="DI16" s="267"/>
      <c r="DJ16" s="267"/>
      <c r="DK16" s="267"/>
      <c r="DL16" s="267"/>
      <c r="DM16" s="267"/>
      <c r="DN16" s="267"/>
      <c r="DO16" s="267"/>
      <c r="DP16" s="267"/>
      <c r="DQ16" s="267"/>
      <c r="DR16" s="267"/>
      <c r="DS16" s="267"/>
      <c r="DT16" s="267"/>
      <c r="DU16" s="267"/>
      <c r="DV16" s="267"/>
      <c r="DW16" s="267"/>
    </row>
    <row r="17" spans="1:351" s="266"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67"/>
      <c r="DG17" s="267"/>
      <c r="DH17" s="267"/>
      <c r="DI17" s="267"/>
      <c r="DJ17" s="267"/>
      <c r="DK17" s="267"/>
      <c r="DL17" s="267"/>
      <c r="DM17" s="267"/>
      <c r="DN17" s="267"/>
      <c r="DO17" s="267"/>
      <c r="DP17" s="267"/>
      <c r="DQ17" s="267"/>
      <c r="DR17" s="267"/>
      <c r="DS17" s="267"/>
      <c r="DT17" s="267"/>
      <c r="DU17" s="267"/>
      <c r="DV17" s="267"/>
      <c r="DW17" s="267"/>
    </row>
    <row r="18" spans="1:351" s="266"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67"/>
      <c r="DG18" s="267"/>
      <c r="DH18" s="267"/>
      <c r="DI18" s="267"/>
      <c r="DJ18" s="267"/>
      <c r="DK18" s="267"/>
      <c r="DL18" s="267"/>
      <c r="DM18" s="267"/>
      <c r="DN18" s="267"/>
      <c r="DO18" s="267"/>
      <c r="DP18" s="267"/>
      <c r="DQ18" s="267"/>
      <c r="DR18" s="267"/>
      <c r="DS18" s="267"/>
      <c r="DT18" s="267"/>
      <c r="DU18" s="267"/>
      <c r="DV18" s="267"/>
      <c r="DW18" s="267"/>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4" t="s">
        <v>590</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4"/>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4"/>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4"/>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4"/>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591</v>
      </c>
    </row>
    <row r="50" spans="1:109" x14ac:dyDescent="0.15">
      <c r="B50" s="374"/>
      <c r="G50" s="1276"/>
      <c r="H50" s="1276"/>
      <c r="I50" s="1276"/>
      <c r="J50" s="1276"/>
      <c r="K50" s="384"/>
      <c r="L50" s="384"/>
      <c r="M50" s="385"/>
      <c r="N50" s="385"/>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2" t="s">
        <v>555</v>
      </c>
      <c r="BQ50" s="1282"/>
      <c r="BR50" s="1282"/>
      <c r="BS50" s="1282"/>
      <c r="BT50" s="1282"/>
      <c r="BU50" s="1282"/>
      <c r="BV50" s="1282"/>
      <c r="BW50" s="1282"/>
      <c r="BX50" s="1282" t="s">
        <v>556</v>
      </c>
      <c r="BY50" s="1282"/>
      <c r="BZ50" s="1282"/>
      <c r="CA50" s="1282"/>
      <c r="CB50" s="1282"/>
      <c r="CC50" s="1282"/>
      <c r="CD50" s="1282"/>
      <c r="CE50" s="1282"/>
      <c r="CF50" s="1282" t="s">
        <v>557</v>
      </c>
      <c r="CG50" s="1282"/>
      <c r="CH50" s="1282"/>
      <c r="CI50" s="1282"/>
      <c r="CJ50" s="1282"/>
      <c r="CK50" s="1282"/>
      <c r="CL50" s="1282"/>
      <c r="CM50" s="1282"/>
      <c r="CN50" s="1282" t="s">
        <v>558</v>
      </c>
      <c r="CO50" s="1282"/>
      <c r="CP50" s="1282"/>
      <c r="CQ50" s="1282"/>
      <c r="CR50" s="1282"/>
      <c r="CS50" s="1282"/>
      <c r="CT50" s="1282"/>
      <c r="CU50" s="1282"/>
      <c r="CV50" s="1282" t="s">
        <v>559</v>
      </c>
      <c r="CW50" s="1282"/>
      <c r="CX50" s="1282"/>
      <c r="CY50" s="1282"/>
      <c r="CZ50" s="1282"/>
      <c r="DA50" s="1282"/>
      <c r="DB50" s="1282"/>
      <c r="DC50" s="1282"/>
    </row>
    <row r="51" spans="1:109" ht="13.5" customHeight="1" x14ac:dyDescent="0.15">
      <c r="B51" s="374"/>
      <c r="G51" s="1294"/>
      <c r="H51" s="1294"/>
      <c r="I51" s="1298"/>
      <c r="J51" s="1298"/>
      <c r="K51" s="1283"/>
      <c r="L51" s="1283"/>
      <c r="M51" s="1283"/>
      <c r="N51" s="1283"/>
      <c r="AM51" s="383"/>
      <c r="AN51" s="1281" t="s">
        <v>592</v>
      </c>
      <c r="AO51" s="1281"/>
      <c r="AP51" s="1281"/>
      <c r="AQ51" s="1281"/>
      <c r="AR51" s="1281"/>
      <c r="AS51" s="1281"/>
      <c r="AT51" s="1281"/>
      <c r="AU51" s="1281"/>
      <c r="AV51" s="1281"/>
      <c r="AW51" s="1281"/>
      <c r="AX51" s="1281"/>
      <c r="AY51" s="1281"/>
      <c r="AZ51" s="1281"/>
      <c r="BA51" s="1281"/>
      <c r="BB51" s="1281" t="s">
        <v>593</v>
      </c>
      <c r="BC51" s="1281"/>
      <c r="BD51" s="1281"/>
      <c r="BE51" s="1281"/>
      <c r="BF51" s="1281"/>
      <c r="BG51" s="1281"/>
      <c r="BH51" s="1281"/>
      <c r="BI51" s="1281"/>
      <c r="BJ51" s="1281"/>
      <c r="BK51" s="1281"/>
      <c r="BL51" s="1281"/>
      <c r="BM51" s="1281"/>
      <c r="BN51" s="1281"/>
      <c r="BO51" s="1281"/>
      <c r="BP51" s="1293"/>
      <c r="BQ51" s="1278"/>
      <c r="BR51" s="1278"/>
      <c r="BS51" s="1278"/>
      <c r="BT51" s="1278"/>
      <c r="BU51" s="1278"/>
      <c r="BV51" s="1278"/>
      <c r="BW51" s="1278"/>
      <c r="BX51" s="1293"/>
      <c r="BY51" s="1278"/>
      <c r="BZ51" s="1278"/>
      <c r="CA51" s="1278"/>
      <c r="CB51" s="1278"/>
      <c r="CC51" s="1278"/>
      <c r="CD51" s="1278"/>
      <c r="CE51" s="1278"/>
      <c r="CF51" s="1278">
        <v>15.8</v>
      </c>
      <c r="CG51" s="1278"/>
      <c r="CH51" s="1278"/>
      <c r="CI51" s="1278"/>
      <c r="CJ51" s="1278"/>
      <c r="CK51" s="1278"/>
      <c r="CL51" s="1278"/>
      <c r="CM51" s="1278"/>
      <c r="CN51" s="1278">
        <v>7.2</v>
      </c>
      <c r="CO51" s="1278"/>
      <c r="CP51" s="1278"/>
      <c r="CQ51" s="1278"/>
      <c r="CR51" s="1278"/>
      <c r="CS51" s="1278"/>
      <c r="CT51" s="1278"/>
      <c r="CU51" s="1278"/>
      <c r="CV51" s="1278">
        <v>7.7</v>
      </c>
      <c r="CW51" s="1278"/>
      <c r="CX51" s="1278"/>
      <c r="CY51" s="1278"/>
      <c r="CZ51" s="1278"/>
      <c r="DA51" s="1278"/>
      <c r="DB51" s="1278"/>
      <c r="DC51" s="1278"/>
    </row>
    <row r="52" spans="1:109" x14ac:dyDescent="0.15">
      <c r="B52" s="374"/>
      <c r="G52" s="1294"/>
      <c r="H52" s="1294"/>
      <c r="I52" s="1298"/>
      <c r="J52" s="1298"/>
      <c r="K52" s="1283"/>
      <c r="L52" s="1283"/>
      <c r="M52" s="1283"/>
      <c r="N52" s="1283"/>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2"/>
      <c r="B53" s="374"/>
      <c r="G53" s="1294"/>
      <c r="H53" s="1294"/>
      <c r="I53" s="1276"/>
      <c r="J53" s="1276"/>
      <c r="K53" s="1283"/>
      <c r="L53" s="1283"/>
      <c r="M53" s="1283"/>
      <c r="N53" s="1283"/>
      <c r="AM53" s="383"/>
      <c r="AN53" s="1281"/>
      <c r="AO53" s="1281"/>
      <c r="AP53" s="1281"/>
      <c r="AQ53" s="1281"/>
      <c r="AR53" s="1281"/>
      <c r="AS53" s="1281"/>
      <c r="AT53" s="1281"/>
      <c r="AU53" s="1281"/>
      <c r="AV53" s="1281"/>
      <c r="AW53" s="1281"/>
      <c r="AX53" s="1281"/>
      <c r="AY53" s="1281"/>
      <c r="AZ53" s="1281"/>
      <c r="BA53" s="1281"/>
      <c r="BB53" s="1281" t="s">
        <v>594</v>
      </c>
      <c r="BC53" s="1281"/>
      <c r="BD53" s="1281"/>
      <c r="BE53" s="1281"/>
      <c r="BF53" s="1281"/>
      <c r="BG53" s="1281"/>
      <c r="BH53" s="1281"/>
      <c r="BI53" s="1281"/>
      <c r="BJ53" s="1281"/>
      <c r="BK53" s="1281"/>
      <c r="BL53" s="1281"/>
      <c r="BM53" s="1281"/>
      <c r="BN53" s="1281"/>
      <c r="BO53" s="1281"/>
      <c r="BP53" s="1293"/>
      <c r="BQ53" s="1278"/>
      <c r="BR53" s="1278"/>
      <c r="BS53" s="1278"/>
      <c r="BT53" s="1278"/>
      <c r="BU53" s="1278"/>
      <c r="BV53" s="1278"/>
      <c r="BW53" s="1278"/>
      <c r="BX53" s="1293"/>
      <c r="BY53" s="1278"/>
      <c r="BZ53" s="1278"/>
      <c r="CA53" s="1278"/>
      <c r="CB53" s="1278"/>
      <c r="CC53" s="1278"/>
      <c r="CD53" s="1278"/>
      <c r="CE53" s="1278"/>
      <c r="CF53" s="1278">
        <v>63</v>
      </c>
      <c r="CG53" s="1278"/>
      <c r="CH53" s="1278"/>
      <c r="CI53" s="1278"/>
      <c r="CJ53" s="1278"/>
      <c r="CK53" s="1278"/>
      <c r="CL53" s="1278"/>
      <c r="CM53" s="1278"/>
      <c r="CN53" s="1278">
        <v>63.8</v>
      </c>
      <c r="CO53" s="1278"/>
      <c r="CP53" s="1278"/>
      <c r="CQ53" s="1278"/>
      <c r="CR53" s="1278"/>
      <c r="CS53" s="1278"/>
      <c r="CT53" s="1278"/>
      <c r="CU53" s="1278"/>
      <c r="CV53" s="1278">
        <v>65.2</v>
      </c>
      <c r="CW53" s="1278"/>
      <c r="CX53" s="1278"/>
      <c r="CY53" s="1278"/>
      <c r="CZ53" s="1278"/>
      <c r="DA53" s="1278"/>
      <c r="DB53" s="1278"/>
      <c r="DC53" s="1278"/>
    </row>
    <row r="54" spans="1:109" x14ac:dyDescent="0.15">
      <c r="A54" s="382"/>
      <c r="B54" s="374"/>
      <c r="G54" s="1294"/>
      <c r="H54" s="1294"/>
      <c r="I54" s="1276"/>
      <c r="J54" s="1276"/>
      <c r="K54" s="1283"/>
      <c r="L54" s="1283"/>
      <c r="M54" s="1283"/>
      <c r="N54" s="1283"/>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2"/>
      <c r="B55" s="374"/>
      <c r="G55" s="1276"/>
      <c r="H55" s="1276"/>
      <c r="I55" s="1276"/>
      <c r="J55" s="1276"/>
      <c r="K55" s="1283"/>
      <c r="L55" s="1283"/>
      <c r="M55" s="1283"/>
      <c r="N55" s="1283"/>
      <c r="AN55" s="1282" t="s">
        <v>596</v>
      </c>
      <c r="AO55" s="1282"/>
      <c r="AP55" s="1282"/>
      <c r="AQ55" s="1282"/>
      <c r="AR55" s="1282"/>
      <c r="AS55" s="1282"/>
      <c r="AT55" s="1282"/>
      <c r="AU55" s="1282"/>
      <c r="AV55" s="1282"/>
      <c r="AW55" s="1282"/>
      <c r="AX55" s="1282"/>
      <c r="AY55" s="1282"/>
      <c r="AZ55" s="1282"/>
      <c r="BA55" s="1282"/>
      <c r="BB55" s="1281" t="s">
        <v>593</v>
      </c>
      <c r="BC55" s="1281"/>
      <c r="BD55" s="1281"/>
      <c r="BE55" s="1281"/>
      <c r="BF55" s="1281"/>
      <c r="BG55" s="1281"/>
      <c r="BH55" s="1281"/>
      <c r="BI55" s="1281"/>
      <c r="BJ55" s="1281"/>
      <c r="BK55" s="1281"/>
      <c r="BL55" s="1281"/>
      <c r="BM55" s="1281"/>
      <c r="BN55" s="1281"/>
      <c r="BO55" s="1281"/>
      <c r="BP55" s="1293"/>
      <c r="BQ55" s="1278"/>
      <c r="BR55" s="1278"/>
      <c r="BS55" s="1278"/>
      <c r="BT55" s="1278"/>
      <c r="BU55" s="1278"/>
      <c r="BV55" s="1278"/>
      <c r="BW55" s="1278"/>
      <c r="BX55" s="1293"/>
      <c r="BY55" s="1278"/>
      <c r="BZ55" s="1278"/>
      <c r="CA55" s="1278"/>
      <c r="CB55" s="1278"/>
      <c r="CC55" s="1278"/>
      <c r="CD55" s="1278"/>
      <c r="CE55" s="1278"/>
      <c r="CF55" s="1278">
        <v>34.9</v>
      </c>
      <c r="CG55" s="1278"/>
      <c r="CH55" s="1278"/>
      <c r="CI55" s="1278"/>
      <c r="CJ55" s="1278"/>
      <c r="CK55" s="1278"/>
      <c r="CL55" s="1278"/>
      <c r="CM55" s="1278"/>
      <c r="CN55" s="1278">
        <v>6.5</v>
      </c>
      <c r="CO55" s="1278"/>
      <c r="CP55" s="1278"/>
      <c r="CQ55" s="1278"/>
      <c r="CR55" s="1278"/>
      <c r="CS55" s="1278"/>
      <c r="CT55" s="1278"/>
      <c r="CU55" s="1278"/>
      <c r="CV55" s="1278">
        <v>5.8</v>
      </c>
      <c r="CW55" s="1278"/>
      <c r="CX55" s="1278"/>
      <c r="CY55" s="1278"/>
      <c r="CZ55" s="1278"/>
      <c r="DA55" s="1278"/>
      <c r="DB55" s="1278"/>
      <c r="DC55" s="1278"/>
    </row>
    <row r="56" spans="1:109" x14ac:dyDescent="0.15">
      <c r="A56" s="382"/>
      <c r="B56" s="374"/>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x14ac:dyDescent="0.15">
      <c r="B57" s="386"/>
      <c r="G57" s="1276"/>
      <c r="H57" s="1276"/>
      <c r="I57" s="1279"/>
      <c r="J57" s="1279"/>
      <c r="K57" s="1283"/>
      <c r="L57" s="1283"/>
      <c r="M57" s="1283"/>
      <c r="N57" s="1283"/>
      <c r="AM57" s="367"/>
      <c r="AN57" s="1282"/>
      <c r="AO57" s="1282"/>
      <c r="AP57" s="1282"/>
      <c r="AQ57" s="1282"/>
      <c r="AR57" s="1282"/>
      <c r="AS57" s="1282"/>
      <c r="AT57" s="1282"/>
      <c r="AU57" s="1282"/>
      <c r="AV57" s="1282"/>
      <c r="AW57" s="1282"/>
      <c r="AX57" s="1282"/>
      <c r="AY57" s="1282"/>
      <c r="AZ57" s="1282"/>
      <c r="BA57" s="1282"/>
      <c r="BB57" s="1281" t="s">
        <v>594</v>
      </c>
      <c r="BC57" s="1281"/>
      <c r="BD57" s="1281"/>
      <c r="BE57" s="1281"/>
      <c r="BF57" s="1281"/>
      <c r="BG57" s="1281"/>
      <c r="BH57" s="1281"/>
      <c r="BI57" s="1281"/>
      <c r="BJ57" s="1281"/>
      <c r="BK57" s="1281"/>
      <c r="BL57" s="1281"/>
      <c r="BM57" s="1281"/>
      <c r="BN57" s="1281"/>
      <c r="BO57" s="1281"/>
      <c r="BP57" s="1293"/>
      <c r="BQ57" s="1278"/>
      <c r="BR57" s="1278"/>
      <c r="BS57" s="1278"/>
      <c r="BT57" s="1278"/>
      <c r="BU57" s="1278"/>
      <c r="BV57" s="1278"/>
      <c r="BW57" s="1278"/>
      <c r="BX57" s="1293"/>
      <c r="BY57" s="1278"/>
      <c r="BZ57" s="1278"/>
      <c r="CA57" s="1278"/>
      <c r="CB57" s="1278"/>
      <c r="CC57" s="1278"/>
      <c r="CD57" s="1278"/>
      <c r="CE57" s="1278"/>
      <c r="CF57" s="1278">
        <v>60.2</v>
      </c>
      <c r="CG57" s="1278"/>
      <c r="CH57" s="1278"/>
      <c r="CI57" s="1278"/>
      <c r="CJ57" s="1278"/>
      <c r="CK57" s="1278"/>
      <c r="CL57" s="1278"/>
      <c r="CM57" s="1278"/>
      <c r="CN57" s="1278">
        <v>57.2</v>
      </c>
      <c r="CO57" s="1278"/>
      <c r="CP57" s="1278"/>
      <c r="CQ57" s="1278"/>
      <c r="CR57" s="1278"/>
      <c r="CS57" s="1278"/>
      <c r="CT57" s="1278"/>
      <c r="CU57" s="1278"/>
      <c r="CV57" s="1278">
        <v>58.5</v>
      </c>
      <c r="CW57" s="1278"/>
      <c r="CX57" s="1278"/>
      <c r="CY57" s="1278"/>
      <c r="CZ57" s="1278"/>
      <c r="DA57" s="1278"/>
      <c r="DB57" s="1278"/>
      <c r="DC57" s="1278"/>
      <c r="DD57" s="387"/>
      <c r="DE57" s="386"/>
    </row>
    <row r="58" spans="1:109" s="382" customFormat="1" x14ac:dyDescent="0.15">
      <c r="A58" s="367"/>
      <c r="B58" s="386"/>
      <c r="G58" s="1276"/>
      <c r="H58" s="1276"/>
      <c r="I58" s="1279"/>
      <c r="J58" s="1279"/>
      <c r="K58" s="1283"/>
      <c r="L58" s="1283"/>
      <c r="M58" s="1283"/>
      <c r="N58" s="1283"/>
      <c r="AM58" s="367"/>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597</v>
      </c>
    </row>
    <row r="64" spans="1:109" x14ac:dyDescent="0.15">
      <c r="B64" s="374"/>
      <c r="G64" s="381"/>
      <c r="I64" s="394"/>
      <c r="J64" s="394"/>
      <c r="K64" s="394"/>
      <c r="L64" s="394"/>
      <c r="M64" s="394"/>
      <c r="N64" s="395"/>
      <c r="AM64" s="381"/>
      <c r="AN64" s="381" t="s">
        <v>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4" t="s">
        <v>598</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4"/>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4"/>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4"/>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4"/>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591</v>
      </c>
    </row>
    <row r="72" spans="2:107" x14ac:dyDescent="0.15">
      <c r="B72" s="374"/>
      <c r="G72" s="1276"/>
      <c r="H72" s="1276"/>
      <c r="I72" s="1276"/>
      <c r="J72" s="1276"/>
      <c r="K72" s="384"/>
      <c r="L72" s="384"/>
      <c r="M72" s="385"/>
      <c r="N72" s="385"/>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2" t="s">
        <v>555</v>
      </c>
      <c r="BQ72" s="1282"/>
      <c r="BR72" s="1282"/>
      <c r="BS72" s="1282"/>
      <c r="BT72" s="1282"/>
      <c r="BU72" s="1282"/>
      <c r="BV72" s="1282"/>
      <c r="BW72" s="1282"/>
      <c r="BX72" s="1282" t="s">
        <v>556</v>
      </c>
      <c r="BY72" s="1282"/>
      <c r="BZ72" s="1282"/>
      <c r="CA72" s="1282"/>
      <c r="CB72" s="1282"/>
      <c r="CC72" s="1282"/>
      <c r="CD72" s="1282"/>
      <c r="CE72" s="1282"/>
      <c r="CF72" s="1282" t="s">
        <v>557</v>
      </c>
      <c r="CG72" s="1282"/>
      <c r="CH72" s="1282"/>
      <c r="CI72" s="1282"/>
      <c r="CJ72" s="1282"/>
      <c r="CK72" s="1282"/>
      <c r="CL72" s="1282"/>
      <c r="CM72" s="1282"/>
      <c r="CN72" s="1282" t="s">
        <v>558</v>
      </c>
      <c r="CO72" s="1282"/>
      <c r="CP72" s="1282"/>
      <c r="CQ72" s="1282"/>
      <c r="CR72" s="1282"/>
      <c r="CS72" s="1282"/>
      <c r="CT72" s="1282"/>
      <c r="CU72" s="1282"/>
      <c r="CV72" s="1282" t="s">
        <v>559</v>
      </c>
      <c r="CW72" s="1282"/>
      <c r="CX72" s="1282"/>
      <c r="CY72" s="1282"/>
      <c r="CZ72" s="1282"/>
      <c r="DA72" s="1282"/>
      <c r="DB72" s="1282"/>
      <c r="DC72" s="1282"/>
    </row>
    <row r="73" spans="2:107" x14ac:dyDescent="0.15">
      <c r="B73" s="374"/>
      <c r="G73" s="1294"/>
      <c r="H73" s="1294"/>
      <c r="I73" s="1294"/>
      <c r="J73" s="1294"/>
      <c r="K73" s="1277"/>
      <c r="L73" s="1277"/>
      <c r="M73" s="1277"/>
      <c r="N73" s="1277"/>
      <c r="AM73" s="383"/>
      <c r="AN73" s="1281" t="s">
        <v>592</v>
      </c>
      <c r="AO73" s="1281"/>
      <c r="AP73" s="1281"/>
      <c r="AQ73" s="1281"/>
      <c r="AR73" s="1281"/>
      <c r="AS73" s="1281"/>
      <c r="AT73" s="1281"/>
      <c r="AU73" s="1281"/>
      <c r="AV73" s="1281"/>
      <c r="AW73" s="1281"/>
      <c r="AX73" s="1281"/>
      <c r="AY73" s="1281"/>
      <c r="AZ73" s="1281"/>
      <c r="BA73" s="1281"/>
      <c r="BB73" s="1281" t="s">
        <v>599</v>
      </c>
      <c r="BC73" s="1281"/>
      <c r="BD73" s="1281"/>
      <c r="BE73" s="1281"/>
      <c r="BF73" s="1281"/>
      <c r="BG73" s="1281"/>
      <c r="BH73" s="1281"/>
      <c r="BI73" s="1281"/>
      <c r="BJ73" s="1281"/>
      <c r="BK73" s="1281"/>
      <c r="BL73" s="1281"/>
      <c r="BM73" s="1281"/>
      <c r="BN73" s="1281"/>
      <c r="BO73" s="1281"/>
      <c r="BP73" s="1278">
        <v>2.4</v>
      </c>
      <c r="BQ73" s="1278"/>
      <c r="BR73" s="1278"/>
      <c r="BS73" s="1278"/>
      <c r="BT73" s="1278"/>
      <c r="BU73" s="1278"/>
      <c r="BV73" s="1278"/>
      <c r="BW73" s="1278"/>
      <c r="BX73" s="1278">
        <v>4.8</v>
      </c>
      <c r="BY73" s="1278"/>
      <c r="BZ73" s="1278"/>
      <c r="CA73" s="1278"/>
      <c r="CB73" s="1278"/>
      <c r="CC73" s="1278"/>
      <c r="CD73" s="1278"/>
      <c r="CE73" s="1278"/>
      <c r="CF73" s="1278">
        <v>15.8</v>
      </c>
      <c r="CG73" s="1278"/>
      <c r="CH73" s="1278"/>
      <c r="CI73" s="1278"/>
      <c r="CJ73" s="1278"/>
      <c r="CK73" s="1278"/>
      <c r="CL73" s="1278"/>
      <c r="CM73" s="1278"/>
      <c r="CN73" s="1278">
        <v>7.2</v>
      </c>
      <c r="CO73" s="1278"/>
      <c r="CP73" s="1278"/>
      <c r="CQ73" s="1278"/>
      <c r="CR73" s="1278"/>
      <c r="CS73" s="1278"/>
      <c r="CT73" s="1278"/>
      <c r="CU73" s="1278"/>
      <c r="CV73" s="1278">
        <v>7.7</v>
      </c>
      <c r="CW73" s="1278"/>
      <c r="CX73" s="1278"/>
      <c r="CY73" s="1278"/>
      <c r="CZ73" s="1278"/>
      <c r="DA73" s="1278"/>
      <c r="DB73" s="1278"/>
      <c r="DC73" s="1278"/>
    </row>
    <row r="74" spans="2:107" x14ac:dyDescent="0.15">
      <c r="B74" s="374"/>
      <c r="G74" s="1294"/>
      <c r="H74" s="1294"/>
      <c r="I74" s="1294"/>
      <c r="J74" s="1294"/>
      <c r="K74" s="1277"/>
      <c r="L74" s="1277"/>
      <c r="M74" s="1277"/>
      <c r="N74" s="1277"/>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4"/>
      <c r="G75" s="1294"/>
      <c r="H75" s="1294"/>
      <c r="I75" s="1276"/>
      <c r="J75" s="1276"/>
      <c r="K75" s="1283"/>
      <c r="L75" s="1283"/>
      <c r="M75" s="1283"/>
      <c r="N75" s="1283"/>
      <c r="AM75" s="383"/>
      <c r="AN75" s="1281"/>
      <c r="AO75" s="1281"/>
      <c r="AP75" s="1281"/>
      <c r="AQ75" s="1281"/>
      <c r="AR75" s="1281"/>
      <c r="AS75" s="1281"/>
      <c r="AT75" s="1281"/>
      <c r="AU75" s="1281"/>
      <c r="AV75" s="1281"/>
      <c r="AW75" s="1281"/>
      <c r="AX75" s="1281"/>
      <c r="AY75" s="1281"/>
      <c r="AZ75" s="1281"/>
      <c r="BA75" s="1281"/>
      <c r="BB75" s="1281" t="s">
        <v>600</v>
      </c>
      <c r="BC75" s="1281"/>
      <c r="BD75" s="1281"/>
      <c r="BE75" s="1281"/>
      <c r="BF75" s="1281"/>
      <c r="BG75" s="1281"/>
      <c r="BH75" s="1281"/>
      <c r="BI75" s="1281"/>
      <c r="BJ75" s="1281"/>
      <c r="BK75" s="1281"/>
      <c r="BL75" s="1281"/>
      <c r="BM75" s="1281"/>
      <c r="BN75" s="1281"/>
      <c r="BO75" s="1281"/>
      <c r="BP75" s="1278">
        <v>6.2</v>
      </c>
      <c r="BQ75" s="1278"/>
      <c r="BR75" s="1278"/>
      <c r="BS75" s="1278"/>
      <c r="BT75" s="1278"/>
      <c r="BU75" s="1278"/>
      <c r="BV75" s="1278"/>
      <c r="BW75" s="1278"/>
      <c r="BX75" s="1278">
        <v>4.8</v>
      </c>
      <c r="BY75" s="1278"/>
      <c r="BZ75" s="1278"/>
      <c r="CA75" s="1278"/>
      <c r="CB75" s="1278"/>
      <c r="CC75" s="1278"/>
      <c r="CD75" s="1278"/>
      <c r="CE75" s="1278"/>
      <c r="CF75" s="1278">
        <v>3.9</v>
      </c>
      <c r="CG75" s="1278"/>
      <c r="CH75" s="1278"/>
      <c r="CI75" s="1278"/>
      <c r="CJ75" s="1278"/>
      <c r="CK75" s="1278"/>
      <c r="CL75" s="1278"/>
      <c r="CM75" s="1278"/>
      <c r="CN75" s="1278">
        <v>3</v>
      </c>
      <c r="CO75" s="1278"/>
      <c r="CP75" s="1278"/>
      <c r="CQ75" s="1278"/>
      <c r="CR75" s="1278"/>
      <c r="CS75" s="1278"/>
      <c r="CT75" s="1278"/>
      <c r="CU75" s="1278"/>
      <c r="CV75" s="1278">
        <v>3.2</v>
      </c>
      <c r="CW75" s="1278"/>
      <c r="CX75" s="1278"/>
      <c r="CY75" s="1278"/>
      <c r="CZ75" s="1278"/>
      <c r="DA75" s="1278"/>
      <c r="DB75" s="1278"/>
      <c r="DC75" s="1278"/>
    </row>
    <row r="76" spans="2:107" x14ac:dyDescent="0.15">
      <c r="B76" s="374"/>
      <c r="G76" s="1294"/>
      <c r="H76" s="1294"/>
      <c r="I76" s="1276"/>
      <c r="J76" s="1276"/>
      <c r="K76" s="1283"/>
      <c r="L76" s="1283"/>
      <c r="M76" s="1283"/>
      <c r="N76" s="1283"/>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4"/>
      <c r="G77" s="1276"/>
      <c r="H77" s="1276"/>
      <c r="I77" s="1276"/>
      <c r="J77" s="1276"/>
      <c r="K77" s="1277"/>
      <c r="L77" s="1277"/>
      <c r="M77" s="1277"/>
      <c r="N77" s="1277"/>
      <c r="AN77" s="1282" t="s">
        <v>595</v>
      </c>
      <c r="AO77" s="1282"/>
      <c r="AP77" s="1282"/>
      <c r="AQ77" s="1282"/>
      <c r="AR77" s="1282"/>
      <c r="AS77" s="1282"/>
      <c r="AT77" s="1282"/>
      <c r="AU77" s="1282"/>
      <c r="AV77" s="1282"/>
      <c r="AW77" s="1282"/>
      <c r="AX77" s="1282"/>
      <c r="AY77" s="1282"/>
      <c r="AZ77" s="1282"/>
      <c r="BA77" s="1282"/>
      <c r="BB77" s="1281" t="s">
        <v>599</v>
      </c>
      <c r="BC77" s="1281"/>
      <c r="BD77" s="1281"/>
      <c r="BE77" s="1281"/>
      <c r="BF77" s="1281"/>
      <c r="BG77" s="1281"/>
      <c r="BH77" s="1281"/>
      <c r="BI77" s="1281"/>
      <c r="BJ77" s="1281"/>
      <c r="BK77" s="1281"/>
      <c r="BL77" s="1281"/>
      <c r="BM77" s="1281"/>
      <c r="BN77" s="1281"/>
      <c r="BO77" s="1281"/>
      <c r="BP77" s="1278">
        <v>37.6</v>
      </c>
      <c r="BQ77" s="1278"/>
      <c r="BR77" s="1278"/>
      <c r="BS77" s="1278"/>
      <c r="BT77" s="1278"/>
      <c r="BU77" s="1278"/>
      <c r="BV77" s="1278"/>
      <c r="BW77" s="1278"/>
      <c r="BX77" s="1278">
        <v>33.799999999999997</v>
      </c>
      <c r="BY77" s="1278"/>
      <c r="BZ77" s="1278"/>
      <c r="CA77" s="1278"/>
      <c r="CB77" s="1278"/>
      <c r="CC77" s="1278"/>
      <c r="CD77" s="1278"/>
      <c r="CE77" s="1278"/>
      <c r="CF77" s="1278">
        <v>34.9</v>
      </c>
      <c r="CG77" s="1278"/>
      <c r="CH77" s="1278"/>
      <c r="CI77" s="1278"/>
      <c r="CJ77" s="1278"/>
      <c r="CK77" s="1278"/>
      <c r="CL77" s="1278"/>
      <c r="CM77" s="1278"/>
      <c r="CN77" s="1278">
        <v>6.5</v>
      </c>
      <c r="CO77" s="1278"/>
      <c r="CP77" s="1278"/>
      <c r="CQ77" s="1278"/>
      <c r="CR77" s="1278"/>
      <c r="CS77" s="1278"/>
      <c r="CT77" s="1278"/>
      <c r="CU77" s="1278"/>
      <c r="CV77" s="1278">
        <v>5.8</v>
      </c>
      <c r="CW77" s="1278"/>
      <c r="CX77" s="1278"/>
      <c r="CY77" s="1278"/>
      <c r="CZ77" s="1278"/>
      <c r="DA77" s="1278"/>
      <c r="DB77" s="1278"/>
      <c r="DC77" s="1278"/>
    </row>
    <row r="78" spans="2:107" x14ac:dyDescent="0.15">
      <c r="B78" s="374"/>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4"/>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600</v>
      </c>
      <c r="BC79" s="1281"/>
      <c r="BD79" s="1281"/>
      <c r="BE79" s="1281"/>
      <c r="BF79" s="1281"/>
      <c r="BG79" s="1281"/>
      <c r="BH79" s="1281"/>
      <c r="BI79" s="1281"/>
      <c r="BJ79" s="1281"/>
      <c r="BK79" s="1281"/>
      <c r="BL79" s="1281"/>
      <c r="BM79" s="1281"/>
      <c r="BN79" s="1281"/>
      <c r="BO79" s="1281"/>
      <c r="BP79" s="1278">
        <v>7.9</v>
      </c>
      <c r="BQ79" s="1278"/>
      <c r="BR79" s="1278"/>
      <c r="BS79" s="1278"/>
      <c r="BT79" s="1278"/>
      <c r="BU79" s="1278"/>
      <c r="BV79" s="1278"/>
      <c r="BW79" s="1278"/>
      <c r="BX79" s="1278">
        <v>7.1</v>
      </c>
      <c r="BY79" s="1278"/>
      <c r="BZ79" s="1278"/>
      <c r="CA79" s="1278"/>
      <c r="CB79" s="1278"/>
      <c r="CC79" s="1278"/>
      <c r="CD79" s="1278"/>
      <c r="CE79" s="1278"/>
      <c r="CF79" s="1278">
        <v>7.2</v>
      </c>
      <c r="CG79" s="1278"/>
      <c r="CH79" s="1278"/>
      <c r="CI79" s="1278"/>
      <c r="CJ79" s="1278"/>
      <c r="CK79" s="1278"/>
      <c r="CL79" s="1278"/>
      <c r="CM79" s="1278"/>
      <c r="CN79" s="1278">
        <v>5.9</v>
      </c>
      <c r="CO79" s="1278"/>
      <c r="CP79" s="1278"/>
      <c r="CQ79" s="1278"/>
      <c r="CR79" s="1278"/>
      <c r="CS79" s="1278"/>
      <c r="CT79" s="1278"/>
      <c r="CU79" s="1278"/>
      <c r="CV79" s="1278">
        <v>5.3</v>
      </c>
      <c r="CW79" s="1278"/>
      <c r="CX79" s="1278"/>
      <c r="CY79" s="1278"/>
      <c r="CZ79" s="1278"/>
      <c r="DA79" s="1278"/>
      <c r="DB79" s="1278"/>
      <c r="DC79" s="1278"/>
    </row>
    <row r="80" spans="2:107" x14ac:dyDescent="0.15">
      <c r="B80" s="374"/>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O/XMz10XdfZq6zkgpZCVfJkHKgR6gT3iPupQ/nAsNHNPLOi4tO7qDsr4qeg9iqj8A1jJ9npt2F9GY6+cj4Axw==" saltValue="wFcX4JxECGAt13dEUu+3K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67" customWidth="1"/>
    <col min="35" max="122" width="2.5" style="266" customWidth="1"/>
    <col min="123" max="16384" width="2.5" style="266" hidden="1"/>
  </cols>
  <sheetData>
    <row r="1" spans="2:34"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x14ac:dyDescent="0.15">
      <c r="S2" s="266"/>
      <c r="AH2" s="266"/>
    </row>
    <row r="3" spans="2:34"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x14ac:dyDescent="0.15"/>
    <row r="5" spans="2:34" x14ac:dyDescent="0.15"/>
    <row r="6" spans="2:34" x14ac:dyDescent="0.15"/>
    <row r="7" spans="2:34" x14ac:dyDescent="0.15"/>
    <row r="8" spans="2:34" x14ac:dyDescent="0.15"/>
    <row r="9" spans="2:34" x14ac:dyDescent="0.15">
      <c r="AH9" s="26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6"/>
    </row>
    <row r="18" spans="12:34" x14ac:dyDescent="0.15"/>
    <row r="19" spans="12:34" x14ac:dyDescent="0.15"/>
    <row r="20" spans="12:34" x14ac:dyDescent="0.15">
      <c r="AH20" s="266"/>
    </row>
    <row r="21" spans="12:34" x14ac:dyDescent="0.15">
      <c r="AH21" s="266"/>
    </row>
    <row r="22" spans="12:34" x14ac:dyDescent="0.15"/>
    <row r="23" spans="12:34" x14ac:dyDescent="0.15"/>
    <row r="24" spans="12:34" x14ac:dyDescent="0.15">
      <c r="Q24" s="266"/>
    </row>
    <row r="25" spans="12:34" x14ac:dyDescent="0.15"/>
    <row r="26" spans="12:34" x14ac:dyDescent="0.15"/>
    <row r="27" spans="12:34" x14ac:dyDescent="0.15"/>
    <row r="28" spans="12:34" x14ac:dyDescent="0.15">
      <c r="O28" s="266"/>
      <c r="T28" s="266"/>
      <c r="AH28" s="266"/>
    </row>
    <row r="29" spans="12:34" x14ac:dyDescent="0.15"/>
    <row r="30" spans="12:34" x14ac:dyDescent="0.15"/>
    <row r="31" spans="12:34" x14ac:dyDescent="0.15">
      <c r="Q31" s="266"/>
    </row>
    <row r="32" spans="12:34" x14ac:dyDescent="0.15">
      <c r="L32" s="266"/>
    </row>
    <row r="33" spans="2:34" x14ac:dyDescent="0.15">
      <c r="C33" s="266"/>
      <c r="E33" s="266"/>
      <c r="G33" s="266"/>
      <c r="I33" s="266"/>
      <c r="X33" s="266"/>
    </row>
    <row r="34" spans="2:34" x14ac:dyDescent="0.15">
      <c r="B34" s="266"/>
      <c r="P34" s="266"/>
      <c r="R34" s="266"/>
      <c r="T34" s="266"/>
    </row>
    <row r="35" spans="2:34" x14ac:dyDescent="0.15">
      <c r="D35" s="266"/>
      <c r="W35" s="266"/>
      <c r="AC35" s="266"/>
      <c r="AD35" s="266"/>
      <c r="AE35" s="266"/>
      <c r="AF35" s="266"/>
      <c r="AG35" s="266"/>
      <c r="AH35" s="266"/>
    </row>
    <row r="36" spans="2:34" x14ac:dyDescent="0.15">
      <c r="H36" s="266"/>
      <c r="J36" s="266"/>
      <c r="K36" s="266"/>
      <c r="M36" s="266"/>
      <c r="Y36" s="266"/>
      <c r="Z36" s="266"/>
      <c r="AA36" s="266"/>
      <c r="AB36" s="266"/>
      <c r="AC36" s="266"/>
      <c r="AD36" s="266"/>
      <c r="AE36" s="266"/>
      <c r="AF36" s="266"/>
      <c r="AG36" s="266"/>
      <c r="AH36" s="266"/>
    </row>
    <row r="37" spans="2:34" x14ac:dyDescent="0.15">
      <c r="AH37" s="266"/>
    </row>
    <row r="38" spans="2:34" x14ac:dyDescent="0.15">
      <c r="AG38" s="266"/>
      <c r="AH38" s="266"/>
    </row>
    <row r="39" spans="2:34" x14ac:dyDescent="0.15"/>
    <row r="40" spans="2:34" x14ac:dyDescent="0.15">
      <c r="X40" s="266"/>
    </row>
    <row r="41" spans="2:34" x14ac:dyDescent="0.15">
      <c r="R41" s="266"/>
    </row>
    <row r="42" spans="2:34" x14ac:dyDescent="0.15">
      <c r="W42" s="266"/>
    </row>
    <row r="43" spans="2:34" x14ac:dyDescent="0.15">
      <c r="Y43" s="266"/>
      <c r="Z43" s="266"/>
      <c r="AA43" s="266"/>
      <c r="AB43" s="266"/>
      <c r="AC43" s="266"/>
      <c r="AD43" s="266"/>
      <c r="AE43" s="266"/>
      <c r="AF43" s="266"/>
      <c r="AG43" s="266"/>
      <c r="AH43" s="266"/>
    </row>
    <row r="44" spans="2:34" x14ac:dyDescent="0.15">
      <c r="AH44" s="266"/>
    </row>
    <row r="45" spans="2:34" x14ac:dyDescent="0.15">
      <c r="X45" s="266"/>
    </row>
    <row r="46" spans="2:34" x14ac:dyDescent="0.15"/>
    <row r="47" spans="2:34" x14ac:dyDescent="0.15"/>
    <row r="48" spans="2:34" x14ac:dyDescent="0.15">
      <c r="W48" s="266"/>
      <c r="Y48" s="266"/>
      <c r="Z48" s="266"/>
      <c r="AA48" s="266"/>
      <c r="AB48" s="266"/>
      <c r="AC48" s="266"/>
      <c r="AD48" s="266"/>
      <c r="AE48" s="266"/>
      <c r="AF48" s="266"/>
      <c r="AG48" s="266"/>
      <c r="AH48" s="266"/>
    </row>
    <row r="49" spans="28:34" x14ac:dyDescent="0.15"/>
    <row r="50" spans="28:34" x14ac:dyDescent="0.15">
      <c r="AE50" s="266"/>
      <c r="AF50" s="266"/>
      <c r="AG50" s="266"/>
      <c r="AH50" s="266"/>
    </row>
    <row r="51" spans="28:34" x14ac:dyDescent="0.15">
      <c r="AC51" s="266"/>
      <c r="AD51" s="266"/>
      <c r="AE51" s="266"/>
      <c r="AF51" s="266"/>
      <c r="AG51" s="266"/>
      <c r="AH51" s="266"/>
    </row>
    <row r="52" spans="28:34" x14ac:dyDescent="0.15"/>
    <row r="53" spans="28:34" x14ac:dyDescent="0.15">
      <c r="AF53" s="266"/>
      <c r="AG53" s="266"/>
      <c r="AH53" s="266"/>
    </row>
    <row r="54" spans="28:34" x14ac:dyDescent="0.15">
      <c r="AH54" s="266"/>
    </row>
    <row r="55" spans="28:34" x14ac:dyDescent="0.15"/>
    <row r="56" spans="28:34" x14ac:dyDescent="0.15">
      <c r="AB56" s="266"/>
      <c r="AC56" s="266"/>
      <c r="AD56" s="266"/>
      <c r="AE56" s="266"/>
      <c r="AF56" s="266"/>
      <c r="AG56" s="266"/>
      <c r="AH56" s="266"/>
    </row>
    <row r="57" spans="28:34" x14ac:dyDescent="0.15">
      <c r="AH57" s="266"/>
    </row>
    <row r="58" spans="28:34" x14ac:dyDescent="0.15">
      <c r="AH58" s="266"/>
    </row>
    <row r="59" spans="28:34" x14ac:dyDescent="0.15"/>
    <row r="60" spans="28:34" x14ac:dyDescent="0.15"/>
    <row r="61" spans="28:34" x14ac:dyDescent="0.15"/>
    <row r="62" spans="28:34" x14ac:dyDescent="0.15"/>
    <row r="63" spans="28:34" x14ac:dyDescent="0.15">
      <c r="AH63" s="266"/>
    </row>
    <row r="64" spans="28:34" x14ac:dyDescent="0.15">
      <c r="AG64" s="266"/>
      <c r="AH64" s="266"/>
    </row>
    <row r="65" spans="28:34" x14ac:dyDescent="0.15"/>
    <row r="66" spans="28:34" x14ac:dyDescent="0.15"/>
    <row r="67" spans="28:34" x14ac:dyDescent="0.15"/>
    <row r="68" spans="28:34" x14ac:dyDescent="0.15">
      <c r="AB68" s="266"/>
      <c r="AC68" s="266"/>
      <c r="AD68" s="266"/>
      <c r="AE68" s="266"/>
      <c r="AF68" s="266"/>
      <c r="AG68" s="266"/>
      <c r="AH68" s="266"/>
    </row>
    <row r="69" spans="28:34" x14ac:dyDescent="0.15">
      <c r="AF69" s="266"/>
      <c r="AG69" s="266"/>
      <c r="AH69" s="266"/>
    </row>
    <row r="70" spans="28:34" x14ac:dyDescent="0.15"/>
    <row r="71" spans="28:34" x14ac:dyDescent="0.15"/>
    <row r="72" spans="28:34" x14ac:dyDescent="0.15"/>
    <row r="73" spans="28:34" x14ac:dyDescent="0.15"/>
    <row r="74" spans="28:34" x14ac:dyDescent="0.15"/>
    <row r="75" spans="28:34" x14ac:dyDescent="0.15">
      <c r="AH75" s="266"/>
    </row>
    <row r="76" spans="28:34" x14ac:dyDescent="0.15">
      <c r="AF76" s="266"/>
      <c r="AG76" s="266"/>
      <c r="AH76" s="266"/>
    </row>
    <row r="77" spans="28:34" x14ac:dyDescent="0.15">
      <c r="AG77" s="266"/>
      <c r="AH77" s="266"/>
    </row>
    <row r="78" spans="28:34" x14ac:dyDescent="0.15"/>
    <row r="79" spans="28:34" x14ac:dyDescent="0.15"/>
    <row r="80" spans="28:34" x14ac:dyDescent="0.15"/>
    <row r="81" spans="25:34" x14ac:dyDescent="0.15"/>
    <row r="82" spans="25:34" x14ac:dyDescent="0.15">
      <c r="Y82" s="266"/>
    </row>
    <row r="83" spans="25:34" x14ac:dyDescent="0.15">
      <c r="Y83" s="266"/>
      <c r="Z83" s="266"/>
      <c r="AA83" s="266"/>
      <c r="AB83" s="266"/>
      <c r="AC83" s="266"/>
      <c r="AD83" s="266"/>
      <c r="AE83" s="266"/>
      <c r="AF83" s="266"/>
      <c r="AG83" s="266"/>
      <c r="AH83" s="266"/>
    </row>
    <row r="84" spans="25:34" x14ac:dyDescent="0.15"/>
    <row r="85" spans="25:34" x14ac:dyDescent="0.15"/>
    <row r="86" spans="25:34" x14ac:dyDescent="0.15"/>
    <row r="87" spans="25:34" x14ac:dyDescent="0.15"/>
    <row r="88" spans="25:34" x14ac:dyDescent="0.15">
      <c r="AH88" s="26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6"/>
      <c r="AG94" s="266"/>
      <c r="AH94" s="266"/>
    </row>
    <row r="95" spans="25:34" ht="13.5" customHeight="1" x14ac:dyDescent="0.15">
      <c r="AH95" s="26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6"/>
    </row>
    <row r="102" spans="33:34" ht="13.5" customHeight="1" x14ac:dyDescent="0.15"/>
    <row r="103" spans="33:34" ht="13.5" customHeight="1" x14ac:dyDescent="0.15"/>
    <row r="104" spans="33:34" ht="13.5" customHeight="1" x14ac:dyDescent="0.15">
      <c r="AG104" s="266"/>
      <c r="AH104" s="26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6"/>
    </row>
    <row r="117" spans="34:122" ht="13.5" customHeight="1" x14ac:dyDescent="0.15"/>
    <row r="118" spans="34:122" ht="13.5" customHeight="1" x14ac:dyDescent="0.15"/>
    <row r="119" spans="34:122" ht="13.5" customHeight="1" x14ac:dyDescent="0.15"/>
    <row r="120" spans="34:122" ht="13.5" customHeight="1" x14ac:dyDescent="0.15">
      <c r="AH120" s="266"/>
    </row>
    <row r="121" spans="34:122" ht="13.5" customHeight="1" x14ac:dyDescent="0.15">
      <c r="AH121" s="266"/>
    </row>
    <row r="122" spans="34:122" ht="13.5" customHeight="1" x14ac:dyDescent="0.15"/>
    <row r="123" spans="34:122" ht="13.5" customHeight="1" x14ac:dyDescent="0.15"/>
    <row r="124" spans="34:122" ht="13.5" customHeight="1" x14ac:dyDescent="0.15"/>
    <row r="125" spans="34:122" ht="13.5" customHeight="1" x14ac:dyDescent="0.15">
      <c r="DR125" s="266"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7SfqJc2ygy7qy8pev6eOji8I7lWmdYfjzlw84PGRr2NJdAV/v8X8IIGX3PM/IgovseK0L5RxzNBiAjdW822Q==" saltValue="o1oMRPP4VxdpztSjg98w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67" customWidth="1"/>
    <col min="35" max="122" width="2.5" style="266" customWidth="1"/>
    <col min="123" max="16384" width="2.5" style="266" hidden="1"/>
  </cols>
  <sheetData>
    <row r="1" spans="2:34"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x14ac:dyDescent="0.15">
      <c r="S2" s="266"/>
      <c r="AH2" s="266"/>
    </row>
    <row r="3" spans="2:34"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x14ac:dyDescent="0.15"/>
    <row r="5" spans="2:34" x14ac:dyDescent="0.15"/>
    <row r="6" spans="2:34" x14ac:dyDescent="0.15"/>
    <row r="7" spans="2:34" x14ac:dyDescent="0.15"/>
    <row r="8" spans="2:34" x14ac:dyDescent="0.15"/>
    <row r="9" spans="2:34" x14ac:dyDescent="0.15">
      <c r="AH9" s="26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6"/>
    </row>
    <row r="18" spans="12:34" x14ac:dyDescent="0.15"/>
    <row r="19" spans="12:34" x14ac:dyDescent="0.15"/>
    <row r="20" spans="12:34" x14ac:dyDescent="0.15">
      <c r="AH20" s="266"/>
    </row>
    <row r="21" spans="12:34" x14ac:dyDescent="0.15">
      <c r="AH21" s="266"/>
    </row>
    <row r="22" spans="12:34" x14ac:dyDescent="0.15"/>
    <row r="23" spans="12:34" x14ac:dyDescent="0.15"/>
    <row r="24" spans="12:34" x14ac:dyDescent="0.15">
      <c r="Q24" s="266"/>
    </row>
    <row r="25" spans="12:34" x14ac:dyDescent="0.15"/>
    <row r="26" spans="12:34" x14ac:dyDescent="0.15"/>
    <row r="27" spans="12:34" x14ac:dyDescent="0.15"/>
    <row r="28" spans="12:34" x14ac:dyDescent="0.15">
      <c r="O28" s="266"/>
      <c r="T28" s="266"/>
      <c r="AH28" s="266"/>
    </row>
    <row r="29" spans="12:34" x14ac:dyDescent="0.15"/>
    <row r="30" spans="12:34" x14ac:dyDescent="0.15"/>
    <row r="31" spans="12:34" x14ac:dyDescent="0.15">
      <c r="Q31" s="266"/>
    </row>
    <row r="32" spans="12:34" x14ac:dyDescent="0.15">
      <c r="L32" s="266"/>
    </row>
    <row r="33" spans="2:34" x14ac:dyDescent="0.15">
      <c r="C33" s="266"/>
      <c r="E33" s="266"/>
      <c r="G33" s="266"/>
      <c r="I33" s="266"/>
      <c r="X33" s="266"/>
    </row>
    <row r="34" spans="2:34" x14ac:dyDescent="0.15">
      <c r="B34" s="266"/>
      <c r="P34" s="266"/>
      <c r="R34" s="266"/>
      <c r="T34" s="266"/>
    </row>
    <row r="35" spans="2:34" x14ac:dyDescent="0.15">
      <c r="D35" s="266"/>
      <c r="W35" s="266"/>
      <c r="AC35" s="266"/>
      <c r="AD35" s="266"/>
      <c r="AE35" s="266"/>
      <c r="AF35" s="266"/>
      <c r="AG35" s="266"/>
      <c r="AH35" s="266"/>
    </row>
    <row r="36" spans="2:34" x14ac:dyDescent="0.15">
      <c r="H36" s="266"/>
      <c r="J36" s="266"/>
      <c r="K36" s="266"/>
      <c r="M36" s="266"/>
      <c r="Y36" s="266"/>
      <c r="Z36" s="266"/>
      <c r="AA36" s="266"/>
      <c r="AB36" s="266"/>
      <c r="AC36" s="266"/>
      <c r="AD36" s="266"/>
      <c r="AE36" s="266"/>
      <c r="AF36" s="266"/>
      <c r="AG36" s="266"/>
      <c r="AH36" s="266"/>
    </row>
    <row r="37" spans="2:34" x14ac:dyDescent="0.15">
      <c r="AH37" s="266"/>
    </row>
    <row r="38" spans="2:34" x14ac:dyDescent="0.15">
      <c r="AG38" s="266"/>
      <c r="AH38" s="266"/>
    </row>
    <row r="39" spans="2:34" x14ac:dyDescent="0.15"/>
    <row r="40" spans="2:34" x14ac:dyDescent="0.15">
      <c r="X40" s="266"/>
    </row>
    <row r="41" spans="2:34" x14ac:dyDescent="0.15">
      <c r="R41" s="266"/>
    </row>
    <row r="42" spans="2:34" x14ac:dyDescent="0.15">
      <c r="W42" s="266"/>
    </row>
    <row r="43" spans="2:34" x14ac:dyDescent="0.15">
      <c r="Y43" s="266"/>
      <c r="Z43" s="266"/>
      <c r="AA43" s="266"/>
      <c r="AB43" s="266"/>
      <c r="AC43" s="266"/>
      <c r="AD43" s="266"/>
      <c r="AE43" s="266"/>
      <c r="AF43" s="266"/>
      <c r="AG43" s="266"/>
      <c r="AH43" s="266"/>
    </row>
    <row r="44" spans="2:34" x14ac:dyDescent="0.15">
      <c r="AH44" s="266"/>
    </row>
    <row r="45" spans="2:34" x14ac:dyDescent="0.15">
      <c r="X45" s="266"/>
    </row>
    <row r="46" spans="2:34" x14ac:dyDescent="0.15"/>
    <row r="47" spans="2:34" x14ac:dyDescent="0.15"/>
    <row r="48" spans="2:34" x14ac:dyDescent="0.15">
      <c r="W48" s="266"/>
      <c r="Y48" s="266"/>
      <c r="Z48" s="266"/>
      <c r="AA48" s="266"/>
      <c r="AB48" s="266"/>
      <c r="AC48" s="266"/>
      <c r="AD48" s="266"/>
      <c r="AE48" s="266"/>
      <c r="AF48" s="266"/>
      <c r="AG48" s="266"/>
      <c r="AH48" s="266"/>
    </row>
    <row r="49" spans="28:34" x14ac:dyDescent="0.15"/>
    <row r="50" spans="28:34" x14ac:dyDescent="0.15">
      <c r="AE50" s="266"/>
      <c r="AF50" s="266"/>
      <c r="AG50" s="266"/>
      <c r="AH50" s="266"/>
    </row>
    <row r="51" spans="28:34" x14ac:dyDescent="0.15">
      <c r="AC51" s="266"/>
      <c r="AD51" s="266"/>
      <c r="AE51" s="266"/>
      <c r="AF51" s="266"/>
      <c r="AG51" s="266"/>
      <c r="AH51" s="266"/>
    </row>
    <row r="52" spans="28:34" x14ac:dyDescent="0.15"/>
    <row r="53" spans="28:34" x14ac:dyDescent="0.15">
      <c r="AF53" s="266"/>
      <c r="AG53" s="266"/>
      <c r="AH53" s="266"/>
    </row>
    <row r="54" spans="28:34" x14ac:dyDescent="0.15">
      <c r="AH54" s="266"/>
    </row>
    <row r="55" spans="28:34" x14ac:dyDescent="0.15"/>
    <row r="56" spans="28:34" x14ac:dyDescent="0.15">
      <c r="AB56" s="266"/>
      <c r="AC56" s="266"/>
      <c r="AD56" s="266"/>
      <c r="AE56" s="266"/>
      <c r="AF56" s="266"/>
      <c r="AG56" s="266"/>
      <c r="AH56" s="266"/>
    </row>
    <row r="57" spans="28:34" x14ac:dyDescent="0.15">
      <c r="AH57" s="266"/>
    </row>
    <row r="58" spans="28:34" x14ac:dyDescent="0.15">
      <c r="AH58" s="266"/>
    </row>
    <row r="59" spans="28:34" x14ac:dyDescent="0.15">
      <c r="AG59" s="266"/>
      <c r="AH59" s="266"/>
    </row>
    <row r="60" spans="28:34" x14ac:dyDescent="0.15"/>
    <row r="61" spans="28:34" x14ac:dyDescent="0.15"/>
    <row r="62" spans="28:34" x14ac:dyDescent="0.15"/>
    <row r="63" spans="28:34" x14ac:dyDescent="0.15">
      <c r="AH63" s="266"/>
    </row>
    <row r="64" spans="28:34" x14ac:dyDescent="0.15">
      <c r="AG64" s="266"/>
      <c r="AH64" s="266"/>
    </row>
    <row r="65" spans="28:34" x14ac:dyDescent="0.15"/>
    <row r="66" spans="28:34" x14ac:dyDescent="0.15"/>
    <row r="67" spans="28:34" x14ac:dyDescent="0.15"/>
    <row r="68" spans="28:34" x14ac:dyDescent="0.15">
      <c r="AB68" s="266"/>
      <c r="AC68" s="266"/>
      <c r="AD68" s="266"/>
      <c r="AE68" s="266"/>
      <c r="AF68" s="266"/>
      <c r="AG68" s="266"/>
      <c r="AH68" s="266"/>
    </row>
    <row r="69" spans="28:34" x14ac:dyDescent="0.15">
      <c r="AF69" s="266"/>
      <c r="AG69" s="266"/>
      <c r="AH69" s="266"/>
    </row>
    <row r="70" spans="28:34" x14ac:dyDescent="0.15"/>
    <row r="71" spans="28:34" x14ac:dyDescent="0.15"/>
    <row r="72" spans="28:34" x14ac:dyDescent="0.15"/>
    <row r="73" spans="28:34" x14ac:dyDescent="0.15"/>
    <row r="74" spans="28:34" x14ac:dyDescent="0.15"/>
    <row r="75" spans="28:34" x14ac:dyDescent="0.15">
      <c r="AH75" s="266"/>
    </row>
    <row r="76" spans="28:34" x14ac:dyDescent="0.15">
      <c r="AF76" s="266"/>
      <c r="AG76" s="266"/>
      <c r="AH76" s="266"/>
    </row>
    <row r="77" spans="28:34" x14ac:dyDescent="0.15">
      <c r="AG77" s="266"/>
      <c r="AH77" s="266"/>
    </row>
    <row r="78" spans="28:34" x14ac:dyDescent="0.15"/>
    <row r="79" spans="28:34" x14ac:dyDescent="0.15"/>
    <row r="80" spans="28:34" x14ac:dyDescent="0.15"/>
    <row r="81" spans="25:34" x14ac:dyDescent="0.15"/>
    <row r="82" spans="25:34" x14ac:dyDescent="0.15">
      <c r="Y82" s="266"/>
    </row>
    <row r="83" spans="25:34" x14ac:dyDescent="0.15">
      <c r="Y83" s="266"/>
      <c r="Z83" s="266"/>
      <c r="AA83" s="266"/>
      <c r="AB83" s="266"/>
      <c r="AC83" s="266"/>
      <c r="AD83" s="266"/>
      <c r="AE83" s="266"/>
      <c r="AF83" s="266"/>
      <c r="AG83" s="266"/>
      <c r="AH83" s="266"/>
    </row>
    <row r="84" spans="25:34" x14ac:dyDescent="0.15"/>
    <row r="85" spans="25:34" x14ac:dyDescent="0.15"/>
    <row r="86" spans="25:34" x14ac:dyDescent="0.15"/>
    <row r="87" spans="25:34" x14ac:dyDescent="0.15"/>
    <row r="88" spans="25:34" x14ac:dyDescent="0.15">
      <c r="AH88" s="26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6"/>
      <c r="AG94" s="266"/>
      <c r="AH94" s="266"/>
    </row>
    <row r="95" spans="25:34" ht="13.5" customHeight="1" x14ac:dyDescent="0.15">
      <c r="AH95" s="26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6"/>
    </row>
    <row r="102" spans="33:34" ht="13.5" customHeight="1" x14ac:dyDescent="0.15"/>
    <row r="103" spans="33:34" ht="13.5" customHeight="1" x14ac:dyDescent="0.15"/>
    <row r="104" spans="33:34" ht="13.5" customHeight="1" x14ac:dyDescent="0.15">
      <c r="AG104" s="266"/>
      <c r="AH104" s="26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6"/>
    </row>
    <row r="117" spans="34:122" ht="13.5" customHeight="1" x14ac:dyDescent="0.15"/>
    <row r="118" spans="34:122" ht="13.5" customHeight="1" x14ac:dyDescent="0.15"/>
    <row r="119" spans="34:122" ht="13.5" customHeight="1" x14ac:dyDescent="0.15"/>
    <row r="120" spans="34:122" ht="13.5" customHeight="1" x14ac:dyDescent="0.15">
      <c r="AH120" s="266"/>
    </row>
    <row r="121" spans="34:122" ht="13.5" customHeight="1" x14ac:dyDescent="0.15">
      <c r="AH121" s="266"/>
    </row>
    <row r="122" spans="34:122" ht="13.5" customHeight="1" x14ac:dyDescent="0.15"/>
    <row r="123" spans="34:122" ht="13.5" customHeight="1" x14ac:dyDescent="0.15"/>
    <row r="124" spans="34:122" ht="13.5" customHeight="1" x14ac:dyDescent="0.15"/>
    <row r="125" spans="34:122" ht="13.5" customHeight="1" x14ac:dyDescent="0.15">
      <c r="DR125" s="266"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MMAq3/SB2QUbyK9Oq3CR8JaxZ/LgcsG7hBpcBgztxCblgbvzN6IgJePn2yOCEhzPGCPEEvTvSq7fdUr3EPJ9w==" saltValue="Z1FVhRwuTDNTzBiOehvjR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5" customWidth="1"/>
    <col min="2" max="8" width="13.375" style="125" customWidth="1"/>
    <col min="9" max="16384" width="11.125" style="125"/>
  </cols>
  <sheetData>
    <row r="1" spans="1:8" x14ac:dyDescent="0.15">
      <c r="A1" s="119"/>
      <c r="B1" s="120"/>
      <c r="C1" s="121"/>
      <c r="D1" s="122"/>
      <c r="E1" s="123"/>
      <c r="F1" s="123"/>
      <c r="G1" s="123"/>
      <c r="H1" s="124"/>
    </row>
    <row r="2" spans="1:8" x14ac:dyDescent="0.15">
      <c r="A2" s="126"/>
      <c r="B2" s="127"/>
      <c r="C2" s="128"/>
      <c r="D2" s="129" t="s">
        <v>46</v>
      </c>
      <c r="E2" s="130"/>
      <c r="F2" s="131" t="s">
        <v>552</v>
      </c>
      <c r="G2" s="132"/>
      <c r="H2" s="133"/>
    </row>
    <row r="3" spans="1:8" x14ac:dyDescent="0.15">
      <c r="A3" s="129" t="s">
        <v>545</v>
      </c>
      <c r="B3" s="134"/>
      <c r="C3" s="135"/>
      <c r="D3" s="136">
        <v>36871</v>
      </c>
      <c r="E3" s="137"/>
      <c r="F3" s="138">
        <v>50840</v>
      </c>
      <c r="G3" s="139"/>
      <c r="H3" s="140"/>
    </row>
    <row r="4" spans="1:8" x14ac:dyDescent="0.15">
      <c r="A4" s="141"/>
      <c r="B4" s="142"/>
      <c r="C4" s="143"/>
      <c r="D4" s="144">
        <v>22267</v>
      </c>
      <c r="E4" s="145"/>
      <c r="F4" s="146">
        <v>25367</v>
      </c>
      <c r="G4" s="147"/>
      <c r="H4" s="148"/>
    </row>
    <row r="5" spans="1:8" x14ac:dyDescent="0.15">
      <c r="A5" s="129" t="s">
        <v>547</v>
      </c>
      <c r="B5" s="134"/>
      <c r="C5" s="135"/>
      <c r="D5" s="136">
        <v>48206</v>
      </c>
      <c r="E5" s="137"/>
      <c r="F5" s="138">
        <v>53605</v>
      </c>
      <c r="G5" s="139"/>
      <c r="H5" s="140"/>
    </row>
    <row r="6" spans="1:8" x14ac:dyDescent="0.15">
      <c r="A6" s="141"/>
      <c r="B6" s="142"/>
      <c r="C6" s="143"/>
      <c r="D6" s="144">
        <v>31547</v>
      </c>
      <c r="E6" s="145"/>
      <c r="F6" s="146">
        <v>28343</v>
      </c>
      <c r="G6" s="147"/>
      <c r="H6" s="148"/>
    </row>
    <row r="7" spans="1:8" x14ac:dyDescent="0.15">
      <c r="A7" s="129" t="s">
        <v>548</v>
      </c>
      <c r="B7" s="134"/>
      <c r="C7" s="135"/>
      <c r="D7" s="136">
        <v>68947</v>
      </c>
      <c r="E7" s="137"/>
      <c r="F7" s="138">
        <v>58051</v>
      </c>
      <c r="G7" s="139"/>
      <c r="H7" s="140"/>
    </row>
    <row r="8" spans="1:8" x14ac:dyDescent="0.15">
      <c r="A8" s="141"/>
      <c r="B8" s="142"/>
      <c r="C8" s="143"/>
      <c r="D8" s="144">
        <v>46960</v>
      </c>
      <c r="E8" s="145"/>
      <c r="F8" s="146">
        <v>32143</v>
      </c>
      <c r="G8" s="147"/>
      <c r="H8" s="148"/>
    </row>
    <row r="9" spans="1:8" x14ac:dyDescent="0.15">
      <c r="A9" s="129" t="s">
        <v>549</v>
      </c>
      <c r="B9" s="134"/>
      <c r="C9" s="135"/>
      <c r="D9" s="136">
        <v>47142</v>
      </c>
      <c r="E9" s="137"/>
      <c r="F9" s="138">
        <v>63257</v>
      </c>
      <c r="G9" s="139"/>
      <c r="H9" s="140"/>
    </row>
    <row r="10" spans="1:8" x14ac:dyDescent="0.15">
      <c r="A10" s="141"/>
      <c r="B10" s="142"/>
      <c r="C10" s="143"/>
      <c r="D10" s="144">
        <v>34111</v>
      </c>
      <c r="E10" s="145"/>
      <c r="F10" s="146">
        <v>27259</v>
      </c>
      <c r="G10" s="147"/>
      <c r="H10" s="148"/>
    </row>
    <row r="11" spans="1:8" x14ac:dyDescent="0.15">
      <c r="A11" s="129" t="s">
        <v>550</v>
      </c>
      <c r="B11" s="134"/>
      <c r="C11" s="135"/>
      <c r="D11" s="136">
        <v>29377</v>
      </c>
      <c r="E11" s="137"/>
      <c r="F11" s="138">
        <v>52308</v>
      </c>
      <c r="G11" s="139"/>
      <c r="H11" s="140"/>
    </row>
    <row r="12" spans="1:8" x14ac:dyDescent="0.15">
      <c r="A12" s="141"/>
      <c r="B12" s="142"/>
      <c r="C12" s="149"/>
      <c r="D12" s="144">
        <v>23723</v>
      </c>
      <c r="E12" s="145"/>
      <c r="F12" s="146">
        <v>28695</v>
      </c>
      <c r="G12" s="147"/>
      <c r="H12" s="148"/>
    </row>
    <row r="13" spans="1:8" x14ac:dyDescent="0.15">
      <c r="A13" s="129"/>
      <c r="B13" s="134"/>
      <c r="C13" s="150"/>
      <c r="D13" s="151">
        <v>46109</v>
      </c>
      <c r="E13" s="152"/>
      <c r="F13" s="153">
        <v>55612</v>
      </c>
      <c r="G13" s="154"/>
      <c r="H13" s="140"/>
    </row>
    <row r="14" spans="1:8" x14ac:dyDescent="0.15">
      <c r="A14" s="141"/>
      <c r="B14" s="142"/>
      <c r="C14" s="143"/>
      <c r="D14" s="144">
        <v>31722</v>
      </c>
      <c r="E14" s="145"/>
      <c r="F14" s="146">
        <v>28361</v>
      </c>
      <c r="G14" s="147"/>
      <c r="H14" s="148"/>
    </row>
    <row r="17" spans="1:11" x14ac:dyDescent="0.15">
      <c r="A17" s="125" t="s">
        <v>47</v>
      </c>
    </row>
    <row r="18" spans="1:11" x14ac:dyDescent="0.15">
      <c r="A18" s="155"/>
      <c r="B18" s="155" t="str">
        <f>実質収支比率等に係る経年分析!F$46</f>
        <v>H25</v>
      </c>
      <c r="C18" s="155" t="str">
        <f>実質収支比率等に係る経年分析!G$46</f>
        <v>H26</v>
      </c>
      <c r="D18" s="155" t="str">
        <f>実質収支比率等に係る経年分析!H$46</f>
        <v>H27</v>
      </c>
      <c r="E18" s="155" t="str">
        <f>実質収支比率等に係る経年分析!I$46</f>
        <v>H28</v>
      </c>
      <c r="F18" s="155" t="str">
        <f>実質収支比率等に係る経年分析!J$46</f>
        <v>H29</v>
      </c>
    </row>
    <row r="19" spans="1:11" x14ac:dyDescent="0.15">
      <c r="A19" s="155" t="s">
        <v>48</v>
      </c>
      <c r="B19" s="155">
        <f>ROUND(VALUE(SUBSTITUTE(実質収支比率等に係る経年分析!F$48,"▲","-")),2)</f>
        <v>9.32</v>
      </c>
      <c r="C19" s="155">
        <f>ROUND(VALUE(SUBSTITUTE(実質収支比率等に係る経年分析!G$48,"▲","-")),2)</f>
        <v>6.22</v>
      </c>
      <c r="D19" s="155">
        <f>ROUND(VALUE(SUBSTITUTE(実質収支比率等に係る経年分析!H$48,"▲","-")),2)</f>
        <v>6.99</v>
      </c>
      <c r="E19" s="155">
        <f>ROUND(VALUE(SUBSTITUTE(実質収支比率等に係る経年分析!I$48,"▲","-")),2)</f>
        <v>7.27</v>
      </c>
      <c r="F19" s="155">
        <f>ROUND(VALUE(SUBSTITUTE(実質収支比率等に係る経年分析!J$48,"▲","-")),2)</f>
        <v>7.46</v>
      </c>
    </row>
    <row r="20" spans="1:11" x14ac:dyDescent="0.15">
      <c r="A20" s="155" t="s">
        <v>49</v>
      </c>
      <c r="B20" s="155">
        <f>ROUND(VALUE(SUBSTITUTE(実質収支比率等に係る経年分析!F$47,"▲","-")),2)</f>
        <v>10.1</v>
      </c>
      <c r="C20" s="155">
        <f>ROUND(VALUE(SUBSTITUTE(実質収支比率等に係る経年分析!G$47,"▲","-")),2)</f>
        <v>10.38</v>
      </c>
      <c r="D20" s="155">
        <f>ROUND(VALUE(SUBSTITUTE(実質収支比率等に係る経年分析!H$47,"▲","-")),2)</f>
        <v>10.27</v>
      </c>
      <c r="E20" s="155">
        <f>ROUND(VALUE(SUBSTITUTE(実質収支比率等に係る経年分析!I$47,"▲","-")),2)</f>
        <v>11.99</v>
      </c>
      <c r="F20" s="155">
        <f>ROUND(VALUE(SUBSTITUTE(実質収支比率等に係る経年分析!J$47,"▲","-")),2)</f>
        <v>11.94</v>
      </c>
    </row>
    <row r="21" spans="1:11" x14ac:dyDescent="0.15">
      <c r="A21" s="155" t="s">
        <v>50</v>
      </c>
      <c r="B21" s="155">
        <f>IF(ISNUMBER(VALUE(SUBSTITUTE(実質収支比率等に係る経年分析!F$49,"▲","-"))),ROUND(VALUE(SUBSTITUTE(実質収支比率等に係る経年分析!F$49,"▲","-")),2),NA())</f>
        <v>1</v>
      </c>
      <c r="C21" s="155">
        <f>IF(ISNUMBER(VALUE(SUBSTITUTE(実質収支比率等に係る経年分析!G$49,"▲","-"))),ROUND(VALUE(SUBSTITUTE(実質収支比率等に係る経年分析!G$49,"▲","-")),2),NA())</f>
        <v>-2.92</v>
      </c>
      <c r="D21" s="155">
        <f>IF(ISNUMBER(VALUE(SUBSTITUTE(実質収支比率等に係る経年分析!H$49,"▲","-"))),ROUND(VALUE(SUBSTITUTE(実質収支比率等に係る経年分析!H$49,"▲","-")),2),NA())</f>
        <v>1.02</v>
      </c>
      <c r="E21" s="155">
        <f>IF(ISNUMBER(VALUE(SUBSTITUTE(実質収支比率等に係る経年分析!I$49,"▲","-"))),ROUND(VALUE(SUBSTITUTE(実質収支比率等に係る経年分析!I$49,"▲","-")),2),NA())</f>
        <v>2.12</v>
      </c>
      <c r="F21" s="155">
        <f>IF(ISNUMBER(VALUE(SUBSTITUTE(実質収支比率等に係る経年分析!J$49,"▲","-"))),ROUND(VALUE(SUBSTITUTE(実質収支比率等に係る経年分析!J$49,"▲","-")),2),NA())</f>
        <v>0.23</v>
      </c>
    </row>
    <row r="24" spans="1:11" x14ac:dyDescent="0.15">
      <c r="A24" s="125" t="s">
        <v>51</v>
      </c>
    </row>
    <row r="25" spans="1:11" x14ac:dyDescent="0.15">
      <c r="A25" s="156"/>
      <c r="B25" s="156" t="str">
        <f>連結実質赤字比率に係る赤字・黒字の構成分析!F$33</f>
        <v>H25</v>
      </c>
      <c r="C25" s="156"/>
      <c r="D25" s="156" t="str">
        <f>連結実質赤字比率に係る赤字・黒字の構成分析!G$33</f>
        <v>H26</v>
      </c>
      <c r="E25" s="156"/>
      <c r="F25" s="156" t="str">
        <f>連結実質赤字比率に係る赤字・黒字の構成分析!H$33</f>
        <v>H27</v>
      </c>
      <c r="G25" s="156"/>
      <c r="H25" s="156" t="str">
        <f>連結実質赤字比率に係る赤字・黒字の構成分析!I$33</f>
        <v>H28</v>
      </c>
      <c r="I25" s="156"/>
      <c r="J25" s="156" t="str">
        <f>連結実質赤字比率に係る赤字・黒字の構成分析!J$33</f>
        <v>H29</v>
      </c>
      <c r="K25" s="156"/>
    </row>
    <row r="26" spans="1:11" x14ac:dyDescent="0.15">
      <c r="A26" s="156"/>
      <c r="B26" s="156" t="s">
        <v>52</v>
      </c>
      <c r="C26" s="156" t="s">
        <v>53</v>
      </c>
      <c r="D26" s="156" t="s">
        <v>52</v>
      </c>
      <c r="E26" s="156" t="s">
        <v>53</v>
      </c>
      <c r="F26" s="156" t="s">
        <v>52</v>
      </c>
      <c r="G26" s="156" t="s">
        <v>53</v>
      </c>
      <c r="H26" s="156" t="s">
        <v>52</v>
      </c>
      <c r="I26" s="156" t="s">
        <v>53</v>
      </c>
      <c r="J26" s="156" t="s">
        <v>52</v>
      </c>
      <c r="K26" s="156" t="s">
        <v>53</v>
      </c>
    </row>
    <row r="27" spans="1:11" x14ac:dyDescent="0.15">
      <c r="A27" s="156" t="str">
        <f>IF(連結実質赤字比率に係る赤字・黒字の構成分析!C$43="",NA(),連結実質赤字比率に係る赤字・黒字の構成分析!C$43)</f>
        <v>その他会計（黒字）</v>
      </c>
      <c r="B27" s="156" t="e">
        <f>IF(ROUND(VALUE(SUBSTITUTE(連結実質赤字比率に係る赤字・黒字の構成分析!F$43,"▲", "-")), 2) &lt; 0, ABS(ROUND(VALUE(SUBSTITUTE(連結実質赤字比率に係る赤字・黒字の構成分析!F$43,"▲", "-")), 2)), NA())</f>
        <v>#N/A</v>
      </c>
      <c r="C27" s="156">
        <f>IF(ROUND(VALUE(SUBSTITUTE(連結実質赤字比率に係る赤字・黒字の構成分析!F$43,"▲", "-")), 2) &gt;= 0, ABS(ROUND(VALUE(SUBSTITUTE(連結実質赤字比率に係る赤字・黒字の構成分析!F$43,"▲", "-")), 2)), NA())</f>
        <v>0.23</v>
      </c>
      <c r="D27" s="156" t="e">
        <f>IF(ROUND(VALUE(SUBSTITUTE(連結実質赤字比率に係る赤字・黒字の構成分析!G$43,"▲", "-")), 2) &lt; 0, ABS(ROUND(VALUE(SUBSTITUTE(連結実質赤字比率に係る赤字・黒字の構成分析!G$43,"▲", "-")), 2)), NA())</f>
        <v>#N/A</v>
      </c>
      <c r="E27" s="156">
        <f>IF(ROUND(VALUE(SUBSTITUTE(連結実質赤字比率に係る赤字・黒字の構成分析!G$43,"▲", "-")), 2) &gt;= 0, ABS(ROUND(VALUE(SUBSTITUTE(連結実質赤字比率に係る赤字・黒字の構成分析!G$43,"▲", "-")), 2)), NA())</f>
        <v>0.21</v>
      </c>
      <c r="F27" s="156" t="e">
        <f>IF(ROUND(VALUE(SUBSTITUTE(連結実質赤字比率に係る赤字・黒字の構成分析!H$43,"▲", "-")), 2) &lt; 0, ABS(ROUND(VALUE(SUBSTITUTE(連結実質赤字比率に係る赤字・黒字の構成分析!H$43,"▲", "-")), 2)), NA())</f>
        <v>#N/A</v>
      </c>
      <c r="G27" s="156">
        <f>IF(ROUND(VALUE(SUBSTITUTE(連結実質赤字比率に係る赤字・黒字の構成分析!H$43,"▲", "-")), 2) &gt;= 0, ABS(ROUND(VALUE(SUBSTITUTE(連結実質赤字比率に係る赤字・黒字の構成分析!H$43,"▲", "-")), 2)), NA())</f>
        <v>0.16</v>
      </c>
      <c r="H27" s="156" t="e">
        <f>IF(ROUND(VALUE(SUBSTITUTE(連結実質赤字比率に係る赤字・黒字の構成分析!I$43,"▲", "-")), 2) &lt; 0, ABS(ROUND(VALUE(SUBSTITUTE(連結実質赤字比率に係る赤字・黒字の構成分析!I$43,"▲", "-")), 2)), NA())</f>
        <v>#N/A</v>
      </c>
      <c r="I27" s="156">
        <f>IF(ROUND(VALUE(SUBSTITUTE(連結実質赤字比率に係る赤字・黒字の構成分析!I$43,"▲", "-")), 2) &gt;= 0, ABS(ROUND(VALUE(SUBSTITUTE(連結実質赤字比率に係る赤字・黒字の構成分析!I$43,"▲", "-")), 2)), NA())</f>
        <v>0.22</v>
      </c>
      <c r="J27" s="156" t="e">
        <f>IF(ROUND(VALUE(SUBSTITUTE(連結実質赤字比率に係る赤字・黒字の構成分析!J$43,"▲", "-")), 2) &lt; 0, ABS(ROUND(VALUE(SUBSTITUTE(連結実質赤字比率に係る赤字・黒字の構成分析!J$43,"▲", "-")), 2)), NA())</f>
        <v>#N/A</v>
      </c>
      <c r="K27" s="156">
        <f>IF(ROUND(VALUE(SUBSTITUTE(連結実質赤字比率に係る赤字・黒字の構成分析!J$43,"▲", "-")), 2) &gt;= 0, ABS(ROUND(VALUE(SUBSTITUTE(連結実質赤字比率に係る赤字・黒字の構成分析!J$43,"▲", "-")), 2)), NA())</f>
        <v>0.24</v>
      </c>
    </row>
    <row r="28" spans="1:11" x14ac:dyDescent="0.15">
      <c r="A28" s="156" t="str">
        <f>IF(連結実質赤字比率に係る赤字・黒字の構成分析!C$42="",NA(),連結実質赤字比率に係る赤字・黒字の構成分析!C$42)</f>
        <v>その他会計（赤字）</v>
      </c>
      <c r="B28" s="156" t="e">
        <f>IF(ROUND(VALUE(SUBSTITUTE(連結実質赤字比率に係る赤字・黒字の構成分析!F$42,"▲", "-")), 2) &lt; 0, ABS(ROUND(VALUE(SUBSTITUTE(連結実質赤字比率に係る赤字・黒字の構成分析!F$42,"▲", "-")), 2)), NA())</f>
        <v>#VALUE!</v>
      </c>
      <c r="C28" s="156" t="e">
        <f>IF(ROUND(VALUE(SUBSTITUTE(連結実質赤字比率に係る赤字・黒字の構成分析!F$42,"▲", "-")), 2) &gt;= 0, ABS(ROUND(VALUE(SUBSTITUTE(連結実質赤字比率に係る赤字・黒字の構成分析!F$42,"▲", "-")), 2)), NA())</f>
        <v>#VALUE!</v>
      </c>
      <c r="D28" s="156" t="e">
        <f>IF(ROUND(VALUE(SUBSTITUTE(連結実質赤字比率に係る赤字・黒字の構成分析!G$42,"▲", "-")), 2) &lt; 0, ABS(ROUND(VALUE(SUBSTITUTE(連結実質赤字比率に係る赤字・黒字の構成分析!G$42,"▲", "-")), 2)), NA())</f>
        <v>#VALUE!</v>
      </c>
      <c r="E28" s="156" t="e">
        <f>IF(ROUND(VALUE(SUBSTITUTE(連結実質赤字比率に係る赤字・黒字の構成分析!G$42,"▲", "-")), 2) &gt;= 0, ABS(ROUND(VALUE(SUBSTITUTE(連結実質赤字比率に係る赤字・黒字の構成分析!G$42,"▲", "-")), 2)), NA())</f>
        <v>#VALUE!</v>
      </c>
      <c r="F28" s="156" t="e">
        <f>IF(ROUND(VALUE(SUBSTITUTE(連結実質赤字比率に係る赤字・黒字の構成分析!H$42,"▲", "-")), 2) &lt; 0, ABS(ROUND(VALUE(SUBSTITUTE(連結実質赤字比率に係る赤字・黒字の構成分析!H$42,"▲", "-")), 2)), NA())</f>
        <v>#VALUE!</v>
      </c>
      <c r="G28" s="156" t="e">
        <f>IF(ROUND(VALUE(SUBSTITUTE(連結実質赤字比率に係る赤字・黒字の構成分析!H$42,"▲", "-")), 2) &gt;= 0, ABS(ROUND(VALUE(SUBSTITUTE(連結実質赤字比率に係る赤字・黒字の構成分析!H$42,"▲", "-")), 2)), NA())</f>
        <v>#VALUE!</v>
      </c>
      <c r="H28" s="156" t="e">
        <f>IF(ROUND(VALUE(SUBSTITUTE(連結実質赤字比率に係る赤字・黒字の構成分析!I$42,"▲", "-")), 2) &lt; 0, ABS(ROUND(VALUE(SUBSTITUTE(連結実質赤字比率に係る赤字・黒字の構成分析!I$42,"▲", "-")), 2)), NA())</f>
        <v>#VALUE!</v>
      </c>
      <c r="I28" s="156" t="e">
        <f>IF(ROUND(VALUE(SUBSTITUTE(連結実質赤字比率に係る赤字・黒字の構成分析!I$42,"▲", "-")), 2) &gt;= 0, ABS(ROUND(VALUE(SUBSTITUTE(連結実質赤字比率に係る赤字・黒字の構成分析!I$42,"▲", "-")), 2)), NA())</f>
        <v>#VALUE!</v>
      </c>
      <c r="J28" s="156" t="e">
        <f>IF(ROUND(VALUE(SUBSTITUTE(連結実質赤字比率に係る赤字・黒字の構成分析!J$42,"▲", "-")), 2) &lt; 0, ABS(ROUND(VALUE(SUBSTITUTE(連結実質赤字比率に係る赤字・黒字の構成分析!J$42,"▲", "-")), 2)), NA())</f>
        <v>#VALUE!</v>
      </c>
      <c r="K28" s="156" t="e">
        <f>IF(ROUND(VALUE(SUBSTITUTE(連結実質赤字比率に係る赤字・黒字の構成分析!J$42,"▲", "-")), 2) &gt;= 0, ABS(ROUND(VALUE(SUBSTITUTE(連結実質赤字比率に係る赤字・黒字の構成分析!J$42,"▲", "-")), 2)), NA())</f>
        <v>#VALUE!</v>
      </c>
    </row>
    <row r="29" spans="1:11" x14ac:dyDescent="0.15">
      <c r="A29" s="156" t="str">
        <f>IF(連結実質赤字比率に係る赤字・黒字の構成分析!C$41="",NA(),連結実質赤字比率に係る赤字・黒字の構成分析!C$41)</f>
        <v>尾張都市計画事業下津陸田土地区画整理事業特別会計</v>
      </c>
      <c r="B29" s="156" t="e">
        <f>IF(ROUND(VALUE(SUBSTITUTE(連結実質赤字比率に係る赤字・黒字の構成分析!F$41,"▲", "-")), 2) &lt; 0, ABS(ROUND(VALUE(SUBSTITUTE(連結実質赤字比率に係る赤字・黒字の構成分析!F$41,"▲", "-")), 2)), NA())</f>
        <v>#N/A</v>
      </c>
      <c r="C29" s="156">
        <f>IF(ROUND(VALUE(SUBSTITUTE(連結実質赤字比率に係る赤字・黒字の構成分析!F$41,"▲", "-")), 2) &gt;= 0, ABS(ROUND(VALUE(SUBSTITUTE(連結実質赤字比率に係る赤字・黒字の構成分析!F$41,"▲", "-")), 2)), NA())</f>
        <v>1.05</v>
      </c>
      <c r="D29" s="156" t="e">
        <f>IF(ROUND(VALUE(SUBSTITUTE(連結実質赤字比率に係る赤字・黒字の構成分析!G$41,"▲", "-")), 2) &lt; 0, ABS(ROUND(VALUE(SUBSTITUTE(連結実質赤字比率に係る赤字・黒字の構成分析!G$41,"▲", "-")), 2)), NA())</f>
        <v>#N/A</v>
      </c>
      <c r="E29" s="156">
        <f>IF(ROUND(VALUE(SUBSTITUTE(連結実質赤字比率に係る赤字・黒字の構成分析!G$41,"▲", "-")), 2) &gt;= 0, ABS(ROUND(VALUE(SUBSTITUTE(連結実質赤字比率に係る赤字・黒字の構成分析!G$41,"▲", "-")), 2)), NA())</f>
        <v>0.93</v>
      </c>
      <c r="F29" s="156" t="e">
        <f>IF(ROUND(VALUE(SUBSTITUTE(連結実質赤字比率に係る赤字・黒字の構成分析!H$41,"▲", "-")), 2) &lt; 0, ABS(ROUND(VALUE(SUBSTITUTE(連結実質赤字比率に係る赤字・黒字の構成分析!H$41,"▲", "-")), 2)), NA())</f>
        <v>#N/A</v>
      </c>
      <c r="G29" s="156">
        <f>IF(ROUND(VALUE(SUBSTITUTE(連結実質赤字比率に係る赤字・黒字の構成分析!H$41,"▲", "-")), 2) &gt;= 0, ABS(ROUND(VALUE(SUBSTITUTE(連結実質赤字比率に係る赤字・黒字の構成分析!H$41,"▲", "-")), 2)), NA())</f>
        <v>0.75</v>
      </c>
      <c r="H29" s="156" t="e">
        <f>IF(ROUND(VALUE(SUBSTITUTE(連結実質赤字比率に係る赤字・黒字の構成分析!I$41,"▲", "-")), 2) &lt; 0, ABS(ROUND(VALUE(SUBSTITUTE(連結実質赤字比率に係る赤字・黒字の構成分析!I$41,"▲", "-")), 2)), NA())</f>
        <v>#N/A</v>
      </c>
      <c r="I29" s="156">
        <f>IF(ROUND(VALUE(SUBSTITUTE(連結実質赤字比率に係る赤字・黒字の構成分析!I$41,"▲", "-")), 2) &gt;= 0, ABS(ROUND(VALUE(SUBSTITUTE(連結実質赤字比率に係る赤字・黒字の構成分析!I$41,"▲", "-")), 2)), NA())</f>
        <v>0.56999999999999995</v>
      </c>
      <c r="J29" s="156" t="e">
        <f>IF(ROUND(VALUE(SUBSTITUTE(連結実質赤字比率に係る赤字・黒字の構成分析!J$41,"▲", "-")), 2) &lt; 0, ABS(ROUND(VALUE(SUBSTITUTE(連結実質赤字比率に係る赤字・黒字の構成分析!J$41,"▲", "-")), 2)), NA())</f>
        <v>#N/A</v>
      </c>
      <c r="K29" s="156">
        <f>IF(ROUND(VALUE(SUBSTITUTE(連結実質赤字比率に係る赤字・黒字の構成分析!J$41,"▲", "-")), 2) &gt;= 0, ABS(ROUND(VALUE(SUBSTITUTE(連結実質赤字比率に係る赤字・黒字の構成分析!J$41,"▲", "-")), 2)), NA())</f>
        <v>0.46</v>
      </c>
    </row>
    <row r="30" spans="1:11" x14ac:dyDescent="0.15">
      <c r="A30" s="156" t="str">
        <f>IF(連結実質赤字比率に係る赤字・黒字の構成分析!C$40="",NA(),連結実質赤字比率に係る赤字・黒字の構成分析!C$40)</f>
        <v>尾張都市計画事業稲沢西土地区画整理事業特別会計</v>
      </c>
      <c r="B30" s="156" t="e">
        <f>IF(ROUND(VALUE(SUBSTITUTE(連結実質赤字比率に係る赤字・黒字の構成分析!F$40,"▲", "-")), 2) &lt; 0, ABS(ROUND(VALUE(SUBSTITUTE(連結実質赤字比率に係る赤字・黒字の構成分析!F$40,"▲", "-")), 2)), NA())</f>
        <v>#N/A</v>
      </c>
      <c r="C30" s="156">
        <f>IF(ROUND(VALUE(SUBSTITUTE(連結実質赤字比率に係る赤字・黒字の構成分析!F$40,"▲", "-")), 2) &gt;= 0, ABS(ROUND(VALUE(SUBSTITUTE(連結実質赤字比率に係る赤字・黒字の構成分析!F$40,"▲", "-")), 2)), NA())</f>
        <v>2.09</v>
      </c>
      <c r="D30" s="156" t="e">
        <f>IF(ROUND(VALUE(SUBSTITUTE(連結実質赤字比率に係る赤字・黒字の構成分析!G$40,"▲", "-")), 2) &lt; 0, ABS(ROUND(VALUE(SUBSTITUTE(連結実質赤字比率に係る赤字・黒字の構成分析!G$40,"▲", "-")), 2)), NA())</f>
        <v>#N/A</v>
      </c>
      <c r="E30" s="156">
        <f>IF(ROUND(VALUE(SUBSTITUTE(連結実質赤字比率に係る赤字・黒字の構成分析!G$40,"▲", "-")), 2) &gt;= 0, ABS(ROUND(VALUE(SUBSTITUTE(連結実質赤字比率に係る赤字・黒字の構成分析!G$40,"▲", "-")), 2)), NA())</f>
        <v>2.12</v>
      </c>
      <c r="F30" s="156" t="e">
        <f>IF(ROUND(VALUE(SUBSTITUTE(連結実質赤字比率に係る赤字・黒字の構成分析!H$40,"▲", "-")), 2) &lt; 0, ABS(ROUND(VALUE(SUBSTITUTE(連結実質赤字比率に係る赤字・黒字の構成分析!H$40,"▲", "-")), 2)), NA())</f>
        <v>#N/A</v>
      </c>
      <c r="G30" s="156">
        <f>IF(ROUND(VALUE(SUBSTITUTE(連結実質赤字比率に係る赤字・黒字の構成分析!H$40,"▲", "-")), 2) &gt;= 0, ABS(ROUND(VALUE(SUBSTITUTE(連結実質赤字比率に係る赤字・黒字の構成分析!H$40,"▲", "-")), 2)), NA())</f>
        <v>1.77</v>
      </c>
      <c r="H30" s="156" t="e">
        <f>IF(ROUND(VALUE(SUBSTITUTE(連結実質赤字比率に係る赤字・黒字の構成分析!I$40,"▲", "-")), 2) &lt; 0, ABS(ROUND(VALUE(SUBSTITUTE(連結実質赤字比率に係る赤字・黒字の構成分析!I$40,"▲", "-")), 2)), NA())</f>
        <v>#N/A</v>
      </c>
      <c r="I30" s="156">
        <f>IF(ROUND(VALUE(SUBSTITUTE(連結実質赤字比率に係る赤字・黒字の構成分析!I$40,"▲", "-")), 2) &gt;= 0, ABS(ROUND(VALUE(SUBSTITUTE(連結実質赤字比率に係る赤字・黒字の構成分析!I$40,"▲", "-")), 2)), NA())</f>
        <v>1.41</v>
      </c>
      <c r="J30" s="156" t="e">
        <f>IF(ROUND(VALUE(SUBSTITUTE(連結実質赤字比率に係る赤字・黒字の構成分析!J$40,"▲", "-")), 2) &lt; 0, ABS(ROUND(VALUE(SUBSTITUTE(連結実質赤字比率に係る赤字・黒字の構成分析!J$40,"▲", "-")), 2)), NA())</f>
        <v>#N/A</v>
      </c>
      <c r="K30" s="156">
        <f>IF(ROUND(VALUE(SUBSTITUTE(連結実質赤字比率に係る赤字・黒字の構成分析!J$40,"▲", "-")), 2) &gt;= 0, ABS(ROUND(VALUE(SUBSTITUTE(連結実質赤字比率に係る赤字・黒字の構成分析!J$40,"▲", "-")), 2)), NA())</f>
        <v>1.1200000000000001</v>
      </c>
    </row>
    <row r="31" spans="1:11" x14ac:dyDescent="0.15">
      <c r="A31" s="156" t="str">
        <f>IF(連結実質赤字比率に係る赤字・黒字の構成分析!C$39="",NA(),連結実質赤字比率に係る赤字・黒字の構成分析!C$39)</f>
        <v>介護保険特別会計</v>
      </c>
      <c r="B31" s="156" t="e">
        <f>IF(ROUND(VALUE(SUBSTITUTE(連結実質赤字比率に係る赤字・黒字の構成分析!F$39,"▲", "-")), 2) &lt; 0, ABS(ROUND(VALUE(SUBSTITUTE(連結実質赤字比率に係る赤字・黒字の構成分析!F$39,"▲", "-")), 2)), NA())</f>
        <v>#N/A</v>
      </c>
      <c r="C31" s="156">
        <f>IF(ROUND(VALUE(SUBSTITUTE(連結実質赤字比率に係る赤字・黒字の構成分析!F$39,"▲", "-")), 2) &gt;= 0, ABS(ROUND(VALUE(SUBSTITUTE(連結実質赤字比率に係る赤字・黒字の構成分析!F$39,"▲", "-")), 2)), NA())</f>
        <v>0.57999999999999996</v>
      </c>
      <c r="D31" s="156" t="e">
        <f>IF(ROUND(VALUE(SUBSTITUTE(連結実質赤字比率に係る赤字・黒字の構成分析!G$39,"▲", "-")), 2) &lt; 0, ABS(ROUND(VALUE(SUBSTITUTE(連結実質赤字比率に係る赤字・黒字の構成分析!G$39,"▲", "-")), 2)), NA())</f>
        <v>#N/A</v>
      </c>
      <c r="E31" s="156">
        <f>IF(ROUND(VALUE(SUBSTITUTE(連結実質赤字比率に係る赤字・黒字の構成分析!G$39,"▲", "-")), 2) &gt;= 0, ABS(ROUND(VALUE(SUBSTITUTE(連結実質赤字比率に係る赤字・黒字の構成分析!G$39,"▲", "-")), 2)), NA())</f>
        <v>0.94</v>
      </c>
      <c r="F31" s="156" t="e">
        <f>IF(ROUND(VALUE(SUBSTITUTE(連結実質赤字比率に係る赤字・黒字の構成分析!H$39,"▲", "-")), 2) &lt; 0, ABS(ROUND(VALUE(SUBSTITUTE(連結実質赤字比率に係る赤字・黒字の構成分析!H$39,"▲", "-")), 2)), NA())</f>
        <v>#N/A</v>
      </c>
      <c r="G31" s="156">
        <f>IF(ROUND(VALUE(SUBSTITUTE(連結実質赤字比率に係る赤字・黒字の構成分析!H$39,"▲", "-")), 2) &gt;= 0, ABS(ROUND(VALUE(SUBSTITUTE(連結実質赤字比率に係る赤字・黒字の構成分析!H$39,"▲", "-")), 2)), NA())</f>
        <v>0.55000000000000004</v>
      </c>
      <c r="H31" s="156" t="e">
        <f>IF(ROUND(VALUE(SUBSTITUTE(連結実質赤字比率に係る赤字・黒字の構成分析!I$39,"▲", "-")), 2) &lt; 0, ABS(ROUND(VALUE(SUBSTITUTE(連結実質赤字比率に係る赤字・黒字の構成分析!I$39,"▲", "-")), 2)), NA())</f>
        <v>#N/A</v>
      </c>
      <c r="I31" s="156">
        <f>IF(ROUND(VALUE(SUBSTITUTE(連結実質赤字比率に係る赤字・黒字の構成分析!I$39,"▲", "-")), 2) &gt;= 0, ABS(ROUND(VALUE(SUBSTITUTE(連結実質赤字比率に係る赤字・黒字の構成分析!I$39,"▲", "-")), 2)), NA())</f>
        <v>1.29</v>
      </c>
      <c r="J31" s="156" t="e">
        <f>IF(ROUND(VALUE(SUBSTITUTE(連結実質赤字比率に係る赤字・黒字の構成分析!J$39,"▲", "-")), 2) &lt; 0, ABS(ROUND(VALUE(SUBSTITUTE(連結実質赤字比率に係る赤字・黒字の構成分析!J$39,"▲", "-")), 2)), NA())</f>
        <v>#N/A</v>
      </c>
      <c r="K31" s="156">
        <f>IF(ROUND(VALUE(SUBSTITUTE(連結実質赤字比率に係る赤字・黒字の構成分析!J$39,"▲", "-")), 2) &gt;= 0, ABS(ROUND(VALUE(SUBSTITUTE(連結実質赤字比率に係る赤字・黒字の構成分析!J$39,"▲", "-")), 2)), NA())</f>
        <v>1.47</v>
      </c>
    </row>
    <row r="32" spans="1:11" x14ac:dyDescent="0.15">
      <c r="A32" s="156" t="str">
        <f>IF(連結実質赤字比率に係る赤字・黒字の構成分析!C$38="",NA(),連結実質赤字比率に係る赤字・黒字の構成分析!C$38)</f>
        <v>国民健康保険特別会計</v>
      </c>
      <c r="B32" s="156" t="e">
        <f>IF(ROUND(VALUE(SUBSTITUTE(連結実質赤字比率に係る赤字・黒字の構成分析!F$38,"▲", "-")), 2) &lt; 0, ABS(ROUND(VALUE(SUBSTITUTE(連結実質赤字比率に係る赤字・黒字の構成分析!F$38,"▲", "-")), 2)), NA())</f>
        <v>#N/A</v>
      </c>
      <c r="C32" s="156">
        <f>IF(ROUND(VALUE(SUBSTITUTE(連結実質赤字比率に係る赤字・黒字の構成分析!F$38,"▲", "-")), 2) &gt;= 0, ABS(ROUND(VALUE(SUBSTITUTE(連結実質赤字比率に係る赤字・黒字の構成分析!F$38,"▲", "-")), 2)), NA())</f>
        <v>3.42</v>
      </c>
      <c r="D32" s="156" t="e">
        <f>IF(ROUND(VALUE(SUBSTITUTE(連結実質赤字比率に係る赤字・黒字の構成分析!G$38,"▲", "-")), 2) &lt; 0, ABS(ROUND(VALUE(SUBSTITUTE(連結実質赤字比率に係る赤字・黒字の構成分析!G$38,"▲", "-")), 2)), NA())</f>
        <v>#N/A</v>
      </c>
      <c r="E32" s="156">
        <f>IF(ROUND(VALUE(SUBSTITUTE(連結実質赤字比率に係る赤字・黒字の構成分析!G$38,"▲", "-")), 2) &gt;= 0, ABS(ROUND(VALUE(SUBSTITUTE(連結実質赤字比率に係る赤字・黒字の構成分析!G$38,"▲", "-")), 2)), NA())</f>
        <v>2.19</v>
      </c>
      <c r="F32" s="156" t="e">
        <f>IF(ROUND(VALUE(SUBSTITUTE(連結実質赤字比率に係る赤字・黒字の構成分析!H$38,"▲", "-")), 2) &lt; 0, ABS(ROUND(VALUE(SUBSTITUTE(連結実質赤字比率に係る赤字・黒字の構成分析!H$38,"▲", "-")), 2)), NA())</f>
        <v>#N/A</v>
      </c>
      <c r="G32" s="156">
        <f>IF(ROUND(VALUE(SUBSTITUTE(連結実質赤字比率に係る赤字・黒字の構成分析!H$38,"▲", "-")), 2) &gt;= 0, ABS(ROUND(VALUE(SUBSTITUTE(連結実質赤字比率に係る赤字・黒字の構成分析!H$38,"▲", "-")), 2)), NA())</f>
        <v>1.59</v>
      </c>
      <c r="H32" s="156" t="e">
        <f>IF(ROUND(VALUE(SUBSTITUTE(連結実質赤字比率に係る赤字・黒字の構成分析!I$38,"▲", "-")), 2) &lt; 0, ABS(ROUND(VALUE(SUBSTITUTE(連結実質赤字比率に係る赤字・黒字の構成分析!I$38,"▲", "-")), 2)), NA())</f>
        <v>#N/A</v>
      </c>
      <c r="I32" s="156">
        <f>IF(ROUND(VALUE(SUBSTITUTE(連結実質赤字比率に係る赤字・黒字の構成分析!I$38,"▲", "-")), 2) &gt;= 0, ABS(ROUND(VALUE(SUBSTITUTE(連結実質赤字比率に係る赤字・黒字の構成分析!I$38,"▲", "-")), 2)), NA())</f>
        <v>1.69</v>
      </c>
      <c r="J32" s="156" t="e">
        <f>IF(ROUND(VALUE(SUBSTITUTE(連結実質赤字比率に係る赤字・黒字の構成分析!J$38,"▲", "-")), 2) &lt; 0, ABS(ROUND(VALUE(SUBSTITUTE(連結実質赤字比率に係る赤字・黒字の構成分析!J$38,"▲", "-")), 2)), NA())</f>
        <v>#N/A</v>
      </c>
      <c r="K32" s="156">
        <f>IF(ROUND(VALUE(SUBSTITUTE(連結実質赤字比率に係る赤字・黒字の構成分析!J$38,"▲", "-")), 2) &gt;= 0, ABS(ROUND(VALUE(SUBSTITUTE(連結実質赤字比率に係る赤字・黒字の構成分析!J$38,"▲", "-")), 2)), NA())</f>
        <v>1.62</v>
      </c>
    </row>
    <row r="33" spans="1:16" x14ac:dyDescent="0.15">
      <c r="A33" s="156" t="str">
        <f>IF(連結実質赤字比率に係る赤字・黒字の構成分析!C$37="",NA(),連結実質赤字比率に係る赤字・黒字の構成分析!C$37)</f>
        <v>公共下水道事業会計</v>
      </c>
      <c r="B33" s="156" t="e">
        <f>IF(ROUND(VALUE(SUBSTITUTE(連結実質赤字比率に係る赤字・黒字の構成分析!F$37,"▲", "-")), 2) &lt; 0, ABS(ROUND(VALUE(SUBSTITUTE(連結実質赤字比率に係る赤字・黒字の構成分析!F$37,"▲", "-")), 2)), NA())</f>
        <v>#N/A</v>
      </c>
      <c r="C33" s="156">
        <f>IF(ROUND(VALUE(SUBSTITUTE(連結実質赤字比率に係る赤字・黒字の構成分析!F$37,"▲", "-")), 2) &gt;= 0, ABS(ROUND(VALUE(SUBSTITUTE(連結実質赤字比率に係る赤字・黒字の構成分析!F$37,"▲", "-")), 2)), NA())</f>
        <v>1.06</v>
      </c>
      <c r="D33" s="156" t="e">
        <f>IF(ROUND(VALUE(SUBSTITUTE(連結実質赤字比率に係る赤字・黒字の構成分析!G$37,"▲", "-")), 2) &lt; 0, ABS(ROUND(VALUE(SUBSTITUTE(連結実質赤字比率に係る赤字・黒字の構成分析!G$37,"▲", "-")), 2)), NA())</f>
        <v>#N/A</v>
      </c>
      <c r="E33" s="156">
        <f>IF(ROUND(VALUE(SUBSTITUTE(連結実質赤字比率に係る赤字・黒字の構成分析!G$37,"▲", "-")), 2) &gt;= 0, ABS(ROUND(VALUE(SUBSTITUTE(連結実質赤字比率に係る赤字・黒字の構成分析!G$37,"▲", "-")), 2)), NA())</f>
        <v>1.8</v>
      </c>
      <c r="F33" s="156" t="e">
        <f>IF(ROUND(VALUE(SUBSTITUTE(連結実質赤字比率に係る赤字・黒字の構成分析!H$37,"▲", "-")), 2) &lt; 0, ABS(ROUND(VALUE(SUBSTITUTE(連結実質赤字比率に係る赤字・黒字の構成分析!H$37,"▲", "-")), 2)), NA())</f>
        <v>#N/A</v>
      </c>
      <c r="G33" s="156">
        <f>IF(ROUND(VALUE(SUBSTITUTE(連結実質赤字比率に係る赤字・黒字の構成分析!H$37,"▲", "-")), 2) &gt;= 0, ABS(ROUND(VALUE(SUBSTITUTE(連結実質赤字比率に係る赤字・黒字の構成分析!H$37,"▲", "-")), 2)), NA())</f>
        <v>2.19</v>
      </c>
      <c r="H33" s="156" t="e">
        <f>IF(ROUND(VALUE(SUBSTITUTE(連結実質赤字比率に係る赤字・黒字の構成分析!I$37,"▲", "-")), 2) &lt; 0, ABS(ROUND(VALUE(SUBSTITUTE(連結実質赤字比率に係る赤字・黒字の構成分析!I$37,"▲", "-")), 2)), NA())</f>
        <v>#N/A</v>
      </c>
      <c r="I33" s="156">
        <f>IF(ROUND(VALUE(SUBSTITUTE(連結実質赤字比率に係る赤字・黒字の構成分析!I$37,"▲", "-")), 2) &gt;= 0, ABS(ROUND(VALUE(SUBSTITUTE(連結実質赤字比率に係る赤字・黒字の構成分析!I$37,"▲", "-")), 2)), NA())</f>
        <v>1.97</v>
      </c>
      <c r="J33" s="156" t="e">
        <f>IF(ROUND(VALUE(SUBSTITUTE(連結実質赤字比率に係る赤字・黒字の構成分析!J$37,"▲", "-")), 2) &lt; 0, ABS(ROUND(VALUE(SUBSTITUTE(連結実質赤字比率に係る赤字・黒字の構成分析!J$37,"▲", "-")), 2)), NA())</f>
        <v>#N/A</v>
      </c>
      <c r="K33" s="156">
        <f>IF(ROUND(VALUE(SUBSTITUTE(連結実質赤字比率に係る赤字・黒字の構成分析!J$37,"▲", "-")), 2) &gt;= 0, ABS(ROUND(VALUE(SUBSTITUTE(連結実質赤字比率に係る赤字・黒字の構成分析!J$37,"▲", "-")), 2)), NA())</f>
        <v>2.02</v>
      </c>
    </row>
    <row r="34" spans="1:16" x14ac:dyDescent="0.15">
      <c r="A34" s="156" t="str">
        <f>IF(連結実質赤字比率に係る赤字・黒字の構成分析!C$36="",NA(),連結実質赤字比率に係る赤字・黒字の構成分析!C$36)</f>
        <v>病院事業会計</v>
      </c>
      <c r="B34" s="156" t="e">
        <f>IF(ROUND(VALUE(SUBSTITUTE(連結実質赤字比率に係る赤字・黒字の構成分析!F$36,"▲", "-")), 2) &lt; 0, ABS(ROUND(VALUE(SUBSTITUTE(連結実質赤字比率に係る赤字・黒字の構成分析!F$36,"▲", "-")), 2)), NA())</f>
        <v>#N/A</v>
      </c>
      <c r="C34" s="156">
        <f>IF(ROUND(VALUE(SUBSTITUTE(連結実質赤字比率に係る赤字・黒字の構成分析!F$36,"▲", "-")), 2) &gt;= 0, ABS(ROUND(VALUE(SUBSTITUTE(連結実質赤字比率に係る赤字・黒字の構成分析!F$36,"▲", "-")), 2)), NA())</f>
        <v>3.53</v>
      </c>
      <c r="D34" s="156" t="e">
        <f>IF(ROUND(VALUE(SUBSTITUTE(連結実質赤字比率に係る赤字・黒字の構成分析!G$36,"▲", "-")), 2) &lt; 0, ABS(ROUND(VALUE(SUBSTITUTE(連結実質赤字比率に係る赤字・黒字の構成分析!G$36,"▲", "-")), 2)), NA())</f>
        <v>#N/A</v>
      </c>
      <c r="E34" s="156">
        <f>IF(ROUND(VALUE(SUBSTITUTE(連結実質赤字比率に係る赤字・黒字の構成分析!G$36,"▲", "-")), 2) &gt;= 0, ABS(ROUND(VALUE(SUBSTITUTE(連結実質赤字比率に係る赤字・黒字の構成分析!G$36,"▲", "-")), 2)), NA())</f>
        <v>5.53</v>
      </c>
      <c r="F34" s="156" t="e">
        <f>IF(ROUND(VALUE(SUBSTITUTE(連結実質赤字比率に係る赤字・黒字の構成分析!H$36,"▲", "-")), 2) &lt; 0, ABS(ROUND(VALUE(SUBSTITUTE(連結実質赤字比率に係る赤字・黒字の構成分析!H$36,"▲", "-")), 2)), NA())</f>
        <v>#N/A</v>
      </c>
      <c r="G34" s="156">
        <f>IF(ROUND(VALUE(SUBSTITUTE(連結実質赤字比率に係る赤字・黒字の構成分析!H$36,"▲", "-")), 2) &gt;= 0, ABS(ROUND(VALUE(SUBSTITUTE(連結実質赤字比率に係る赤字・黒字の構成分析!H$36,"▲", "-")), 2)), NA())</f>
        <v>4.54</v>
      </c>
      <c r="H34" s="156" t="e">
        <f>IF(ROUND(VALUE(SUBSTITUTE(連結実質赤字比率に係る赤字・黒字の構成分析!I$36,"▲", "-")), 2) &lt; 0, ABS(ROUND(VALUE(SUBSTITUTE(連結実質赤字比率に係る赤字・黒字の構成分析!I$36,"▲", "-")), 2)), NA())</f>
        <v>#N/A</v>
      </c>
      <c r="I34" s="156">
        <f>IF(ROUND(VALUE(SUBSTITUTE(連結実質赤字比率に係る赤字・黒字の構成分析!I$36,"▲", "-")), 2) &gt;= 0, ABS(ROUND(VALUE(SUBSTITUTE(連結実質赤字比率に係る赤字・黒字の構成分析!I$36,"▲", "-")), 2)), NA())</f>
        <v>4.0599999999999996</v>
      </c>
      <c r="J34" s="156" t="e">
        <f>IF(ROUND(VALUE(SUBSTITUTE(連結実質赤字比率に係る赤字・黒字の構成分析!J$36,"▲", "-")), 2) &lt; 0, ABS(ROUND(VALUE(SUBSTITUTE(連結実質赤字比率に係る赤字・黒字の構成分析!J$36,"▲", "-")), 2)), NA())</f>
        <v>#N/A</v>
      </c>
      <c r="K34" s="156">
        <f>IF(ROUND(VALUE(SUBSTITUTE(連結実質赤字比率に係る赤字・黒字の構成分析!J$36,"▲", "-")), 2) &gt;= 0, ABS(ROUND(VALUE(SUBSTITUTE(連結実質赤字比率に係る赤字・黒字の構成分析!J$36,"▲", "-")), 2)), NA())</f>
        <v>2.34</v>
      </c>
    </row>
    <row r="35" spans="1:16" x14ac:dyDescent="0.15">
      <c r="A35" s="156" t="str">
        <f>IF(連結実質赤字比率に係る赤字・黒字の構成分析!C$35="",NA(),連結実質赤字比率に係る赤字・黒字の構成分析!C$35)</f>
        <v>一般会計</v>
      </c>
      <c r="B35" s="156" t="e">
        <f>IF(ROUND(VALUE(SUBSTITUTE(連結実質赤字比率に係る赤字・黒字の構成分析!F$35,"▲", "-")), 2) &lt; 0, ABS(ROUND(VALUE(SUBSTITUTE(連結実質赤字比率に係る赤字・黒字の構成分析!F$35,"▲", "-")), 2)), NA())</f>
        <v>#N/A</v>
      </c>
      <c r="C35" s="156">
        <f>IF(ROUND(VALUE(SUBSTITUTE(連結実質赤字比率に係る赤字・黒字の構成分析!F$35,"▲", "-")), 2) &gt;= 0, ABS(ROUND(VALUE(SUBSTITUTE(連結実質赤字比率に係る赤字・黒字の構成分析!F$35,"▲", "-")), 2)), NA())</f>
        <v>9.2799999999999994</v>
      </c>
      <c r="D35" s="156" t="e">
        <f>IF(ROUND(VALUE(SUBSTITUTE(連結実質赤字比率に係る赤字・黒字の構成分析!G$35,"▲", "-")), 2) &lt; 0, ABS(ROUND(VALUE(SUBSTITUTE(連結実質赤字比率に係る赤字・黒字の構成分析!G$35,"▲", "-")), 2)), NA())</f>
        <v>#N/A</v>
      </c>
      <c r="E35" s="156">
        <f>IF(ROUND(VALUE(SUBSTITUTE(連結実質赤字比率に係る赤字・黒字の構成分析!G$35,"▲", "-")), 2) &gt;= 0, ABS(ROUND(VALUE(SUBSTITUTE(連結実質赤字比率に係る赤字・黒字の構成分析!G$35,"▲", "-")), 2)), NA())</f>
        <v>6.18</v>
      </c>
      <c r="F35" s="156" t="e">
        <f>IF(ROUND(VALUE(SUBSTITUTE(連結実質赤字比率に係る赤字・黒字の構成分析!H$35,"▲", "-")), 2) &lt; 0, ABS(ROUND(VALUE(SUBSTITUTE(連結実質赤字比率に係る赤字・黒字の構成分析!H$35,"▲", "-")), 2)), NA())</f>
        <v>#N/A</v>
      </c>
      <c r="G35" s="156">
        <f>IF(ROUND(VALUE(SUBSTITUTE(連結実質赤字比率に係る赤字・黒字の構成分析!H$35,"▲", "-")), 2) &gt;= 0, ABS(ROUND(VALUE(SUBSTITUTE(連結実質赤字比率に係る赤字・黒字の構成分析!H$35,"▲", "-")), 2)), NA())</f>
        <v>6.88</v>
      </c>
      <c r="H35" s="156" t="e">
        <f>IF(ROUND(VALUE(SUBSTITUTE(連結実質赤字比率に係る赤字・黒字の構成分析!I$35,"▲", "-")), 2) &lt; 0, ABS(ROUND(VALUE(SUBSTITUTE(連結実質赤字比率に係る赤字・黒字の構成分析!I$35,"▲", "-")), 2)), NA())</f>
        <v>#N/A</v>
      </c>
      <c r="I35" s="156">
        <f>IF(ROUND(VALUE(SUBSTITUTE(連結実質赤字比率に係る赤字・黒字の構成分析!I$35,"▲", "-")), 2) &gt;= 0, ABS(ROUND(VALUE(SUBSTITUTE(連結実質赤字比率に係る赤字・黒字の構成分析!I$35,"▲", "-")), 2)), NA())</f>
        <v>7.15</v>
      </c>
      <c r="J35" s="156" t="e">
        <f>IF(ROUND(VALUE(SUBSTITUTE(連結実質赤字比率に係る赤字・黒字の構成分析!J$35,"▲", "-")), 2) &lt; 0, ABS(ROUND(VALUE(SUBSTITUTE(連結実質赤字比率に係る赤字・黒字の構成分析!J$35,"▲", "-")), 2)), NA())</f>
        <v>#N/A</v>
      </c>
      <c r="K35" s="156">
        <f>IF(ROUND(VALUE(SUBSTITUTE(連結実質赤字比率に係る赤字・黒字の構成分析!J$35,"▲", "-")), 2) &gt;= 0, ABS(ROUND(VALUE(SUBSTITUTE(連結実質赤字比率に係る赤字・黒字の構成分析!J$35,"▲", "-")), 2)), NA())</f>
        <v>7.39</v>
      </c>
    </row>
    <row r="36" spans="1:16" x14ac:dyDescent="0.15">
      <c r="A36" s="156" t="str">
        <f>IF(連結実質赤字比率に係る赤字・黒字の構成分析!C$34="",NA(),連結実質赤字比率に係る赤字・黒字の構成分析!C$34)</f>
        <v>水道事業会計</v>
      </c>
      <c r="B36" s="156" t="e">
        <f>IF(ROUND(VALUE(SUBSTITUTE(連結実質赤字比率に係る赤字・黒字の構成分析!F$34,"▲", "-")), 2) &lt; 0, ABS(ROUND(VALUE(SUBSTITUTE(連結実質赤字比率に係る赤字・黒字の構成分析!F$34,"▲", "-")), 2)), NA())</f>
        <v>#N/A</v>
      </c>
      <c r="C36" s="156">
        <f>IF(ROUND(VALUE(SUBSTITUTE(連結実質赤字比率に係る赤字・黒字の構成分析!F$34,"▲", "-")), 2) &gt;= 0, ABS(ROUND(VALUE(SUBSTITUTE(連結実質赤字比率に係る赤字・黒字の構成分析!F$34,"▲", "-")), 2)), NA())</f>
        <v>15.13</v>
      </c>
      <c r="D36" s="156" t="e">
        <f>IF(ROUND(VALUE(SUBSTITUTE(連結実質赤字比率に係る赤字・黒字の構成分析!G$34,"▲", "-")), 2) &lt; 0, ABS(ROUND(VALUE(SUBSTITUTE(連結実質赤字比率に係る赤字・黒字の構成分析!G$34,"▲", "-")), 2)), NA())</f>
        <v>#N/A</v>
      </c>
      <c r="E36" s="156">
        <f>IF(ROUND(VALUE(SUBSTITUTE(連結実質赤字比率に係る赤字・黒字の構成分析!G$34,"▲", "-")), 2) &gt;= 0, ABS(ROUND(VALUE(SUBSTITUTE(連結実質赤字比率に係る赤字・黒字の構成分析!G$34,"▲", "-")), 2)), NA())</f>
        <v>17.260000000000002</v>
      </c>
      <c r="F36" s="156" t="e">
        <f>IF(ROUND(VALUE(SUBSTITUTE(連結実質赤字比率に係る赤字・黒字の構成分析!H$34,"▲", "-")), 2) &lt; 0, ABS(ROUND(VALUE(SUBSTITUTE(連結実質赤字比率に係る赤字・黒字の構成分析!H$34,"▲", "-")), 2)), NA())</f>
        <v>#N/A</v>
      </c>
      <c r="G36" s="156">
        <f>IF(ROUND(VALUE(SUBSTITUTE(連結実質赤字比率に係る赤字・黒字の構成分析!H$34,"▲", "-")), 2) &gt;= 0, ABS(ROUND(VALUE(SUBSTITUTE(連結実質赤字比率に係る赤字・黒字の構成分析!H$34,"▲", "-")), 2)), NA())</f>
        <v>17.12</v>
      </c>
      <c r="H36" s="156" t="e">
        <f>IF(ROUND(VALUE(SUBSTITUTE(連結実質赤字比率に係る赤字・黒字の構成分析!I$34,"▲", "-")), 2) &lt; 0, ABS(ROUND(VALUE(SUBSTITUTE(連結実質赤字比率に係る赤字・黒字の構成分析!I$34,"▲", "-")), 2)), NA())</f>
        <v>#N/A</v>
      </c>
      <c r="I36" s="156">
        <f>IF(ROUND(VALUE(SUBSTITUTE(連結実質赤字比率に係る赤字・黒字の構成分析!I$34,"▲", "-")), 2) &gt;= 0, ABS(ROUND(VALUE(SUBSTITUTE(連結実質赤字比率に係る赤字・黒字の構成分析!I$34,"▲", "-")), 2)), NA())</f>
        <v>14.36</v>
      </c>
      <c r="J36" s="156" t="e">
        <f>IF(ROUND(VALUE(SUBSTITUTE(連結実質赤字比率に係る赤字・黒字の構成分析!J$34,"▲", "-")), 2) &lt; 0, ABS(ROUND(VALUE(SUBSTITUTE(連結実質赤字比率に係る赤字・黒字の構成分析!J$34,"▲", "-")), 2)), NA())</f>
        <v>#N/A</v>
      </c>
      <c r="K36" s="156">
        <f>IF(ROUND(VALUE(SUBSTITUTE(連結実質赤字比率に係る赤字・黒字の構成分析!J$34,"▲", "-")), 2) &gt;= 0, ABS(ROUND(VALUE(SUBSTITUTE(連結実質赤字比率に係る赤字・黒字の構成分析!J$34,"▲", "-")), 2)), NA())</f>
        <v>10.44</v>
      </c>
    </row>
    <row r="39" spans="1:16" x14ac:dyDescent="0.15">
      <c r="A39" s="125" t="s">
        <v>54</v>
      </c>
    </row>
    <row r="40" spans="1:16" x14ac:dyDescent="0.15">
      <c r="A40" s="157"/>
      <c r="B40" s="157" t="str">
        <f>'実質公債費比率（分子）の構造'!K$44</f>
        <v>H25</v>
      </c>
      <c r="C40" s="157"/>
      <c r="D40" s="157"/>
      <c r="E40" s="157" t="str">
        <f>'実質公債費比率（分子）の構造'!L$44</f>
        <v>H26</v>
      </c>
      <c r="F40" s="157"/>
      <c r="G40" s="157"/>
      <c r="H40" s="157" t="str">
        <f>'実質公債費比率（分子）の構造'!M$44</f>
        <v>H27</v>
      </c>
      <c r="I40" s="157"/>
      <c r="J40" s="157"/>
      <c r="K40" s="157" t="str">
        <f>'実質公債費比率（分子）の構造'!N$44</f>
        <v>H28</v>
      </c>
      <c r="L40" s="157"/>
      <c r="M40" s="157"/>
      <c r="N40" s="157" t="str">
        <f>'実質公債費比率（分子）の構造'!O$44</f>
        <v>H29</v>
      </c>
      <c r="O40" s="157"/>
      <c r="P40" s="157"/>
    </row>
    <row r="41" spans="1:16" x14ac:dyDescent="0.15">
      <c r="A41" s="157"/>
      <c r="B41" s="157" t="s">
        <v>55</v>
      </c>
      <c r="C41" s="157"/>
      <c r="D41" s="157" t="s">
        <v>56</v>
      </c>
      <c r="E41" s="157" t="s">
        <v>55</v>
      </c>
      <c r="F41" s="157"/>
      <c r="G41" s="157" t="s">
        <v>56</v>
      </c>
      <c r="H41" s="157" t="s">
        <v>55</v>
      </c>
      <c r="I41" s="157"/>
      <c r="J41" s="157" t="s">
        <v>56</v>
      </c>
      <c r="K41" s="157" t="s">
        <v>55</v>
      </c>
      <c r="L41" s="157"/>
      <c r="M41" s="157" t="s">
        <v>56</v>
      </c>
      <c r="N41" s="157" t="s">
        <v>55</v>
      </c>
      <c r="O41" s="157"/>
      <c r="P41" s="157" t="s">
        <v>56</v>
      </c>
    </row>
    <row r="42" spans="1:16" x14ac:dyDescent="0.15">
      <c r="A42" s="157" t="s">
        <v>57</v>
      </c>
      <c r="B42" s="157"/>
      <c r="C42" s="157"/>
      <c r="D42" s="157">
        <f>'実質公債費比率（分子）の構造'!K$52</f>
        <v>4196</v>
      </c>
      <c r="E42" s="157"/>
      <c r="F42" s="157"/>
      <c r="G42" s="157">
        <f>'実質公債費比率（分子）の構造'!L$52</f>
        <v>4625</v>
      </c>
      <c r="H42" s="157"/>
      <c r="I42" s="157"/>
      <c r="J42" s="157">
        <f>'実質公債費比率（分子）の構造'!M$52</f>
        <v>4365</v>
      </c>
      <c r="K42" s="157"/>
      <c r="L42" s="157"/>
      <c r="M42" s="157">
        <f>'実質公債費比率（分子）の構造'!N$52</f>
        <v>4697</v>
      </c>
      <c r="N42" s="157"/>
      <c r="O42" s="157"/>
      <c r="P42" s="157">
        <f>'実質公債費比率（分子）の構造'!O$52</f>
        <v>4695</v>
      </c>
    </row>
    <row r="43" spans="1:16" x14ac:dyDescent="0.15">
      <c r="A43" s="157" t="s">
        <v>58</v>
      </c>
      <c r="B43" s="157" t="str">
        <f>'実質公債費比率（分子）の構造'!K$51</f>
        <v>-</v>
      </c>
      <c r="C43" s="157"/>
      <c r="D43" s="157"/>
      <c r="E43" s="157" t="str">
        <f>'実質公債費比率（分子）の構造'!L$51</f>
        <v>-</v>
      </c>
      <c r="F43" s="157"/>
      <c r="G43" s="157"/>
      <c r="H43" s="157" t="str">
        <f>'実質公債費比率（分子）の構造'!M$51</f>
        <v>-</v>
      </c>
      <c r="I43" s="157"/>
      <c r="J43" s="157"/>
      <c r="K43" s="157" t="str">
        <f>'実質公債費比率（分子）の構造'!N$51</f>
        <v>-</v>
      </c>
      <c r="L43" s="157"/>
      <c r="M43" s="157"/>
      <c r="N43" s="157" t="str">
        <f>'実質公債費比率（分子）の構造'!O$51</f>
        <v>-</v>
      </c>
      <c r="O43" s="157"/>
      <c r="P43" s="157"/>
    </row>
    <row r="44" spans="1:16" x14ac:dyDescent="0.15">
      <c r="A44" s="157" t="s">
        <v>59</v>
      </c>
      <c r="B44" s="157">
        <f>'実質公債費比率（分子）の構造'!K$50</f>
        <v>80</v>
      </c>
      <c r="C44" s="157"/>
      <c r="D44" s="157"/>
      <c r="E44" s="157">
        <f>'実質公債費比率（分子）の構造'!L$50</f>
        <v>70</v>
      </c>
      <c r="F44" s="157"/>
      <c r="G44" s="157"/>
      <c r="H44" s="157">
        <f>'実質公債費比率（分子）の構造'!M$50</f>
        <v>65</v>
      </c>
      <c r="I44" s="157"/>
      <c r="J44" s="157"/>
      <c r="K44" s="157">
        <f>'実質公債費比率（分子）の構造'!N$50</f>
        <v>61</v>
      </c>
      <c r="L44" s="157"/>
      <c r="M44" s="157"/>
      <c r="N44" s="157">
        <f>'実質公債費比率（分子）の構造'!O$50</f>
        <v>59</v>
      </c>
      <c r="O44" s="157"/>
      <c r="P44" s="157"/>
    </row>
    <row r="45" spans="1:16" x14ac:dyDescent="0.15">
      <c r="A45" s="157" t="s">
        <v>60</v>
      </c>
      <c r="B45" s="157" t="str">
        <f>'実質公債費比率（分子）の構造'!K$49</f>
        <v>-</v>
      </c>
      <c r="C45" s="157"/>
      <c r="D45" s="157"/>
      <c r="E45" s="157" t="str">
        <f>'実質公債費比率（分子）の構造'!L$49</f>
        <v>-</v>
      </c>
      <c r="F45" s="157"/>
      <c r="G45" s="157"/>
      <c r="H45" s="157" t="str">
        <f>'実質公債費比率（分子）の構造'!M$49</f>
        <v>-</v>
      </c>
      <c r="I45" s="157"/>
      <c r="J45" s="157"/>
      <c r="K45" s="157" t="str">
        <f>'実質公債費比率（分子）の構造'!N$49</f>
        <v>-</v>
      </c>
      <c r="L45" s="157"/>
      <c r="M45" s="157"/>
      <c r="N45" s="157" t="str">
        <f>'実質公債費比率（分子）の構造'!O$49</f>
        <v>-</v>
      </c>
      <c r="O45" s="157"/>
      <c r="P45" s="157"/>
    </row>
    <row r="46" spans="1:16" x14ac:dyDescent="0.15">
      <c r="A46" s="157" t="s">
        <v>61</v>
      </c>
      <c r="B46" s="157">
        <f>'実質公債費比率（分子）の構造'!K$48</f>
        <v>937</v>
      </c>
      <c r="C46" s="157"/>
      <c r="D46" s="157"/>
      <c r="E46" s="157">
        <f>'実質公債費比率（分子）の構造'!L$48</f>
        <v>993</v>
      </c>
      <c r="F46" s="157"/>
      <c r="G46" s="157"/>
      <c r="H46" s="157">
        <f>'実質公債費比率（分子）の構造'!M$48</f>
        <v>1328</v>
      </c>
      <c r="I46" s="157"/>
      <c r="J46" s="157"/>
      <c r="K46" s="157">
        <f>'実質公債費比率（分子）の構造'!N$48</f>
        <v>1380</v>
      </c>
      <c r="L46" s="157"/>
      <c r="M46" s="157"/>
      <c r="N46" s="157">
        <f>'実質公債費比率（分子）の構造'!O$48</f>
        <v>1464</v>
      </c>
      <c r="O46" s="157"/>
      <c r="P46" s="157"/>
    </row>
    <row r="47" spans="1:16" x14ac:dyDescent="0.15">
      <c r="A47" s="157" t="s">
        <v>62</v>
      </c>
      <c r="B47" s="157" t="str">
        <f>'実質公債費比率（分子）の構造'!K$47</f>
        <v>-</v>
      </c>
      <c r="C47" s="157"/>
      <c r="D47" s="157"/>
      <c r="E47" s="157" t="str">
        <f>'実質公債費比率（分子）の構造'!L$47</f>
        <v>-</v>
      </c>
      <c r="F47" s="157"/>
      <c r="G47" s="157"/>
      <c r="H47" s="157" t="str">
        <f>'実質公債費比率（分子）の構造'!M$47</f>
        <v>-</v>
      </c>
      <c r="I47" s="157"/>
      <c r="J47" s="157"/>
      <c r="K47" s="157" t="str">
        <f>'実質公債費比率（分子）の構造'!N$47</f>
        <v>-</v>
      </c>
      <c r="L47" s="157"/>
      <c r="M47" s="157"/>
      <c r="N47" s="157" t="str">
        <f>'実質公債費比率（分子）の構造'!O$47</f>
        <v>-</v>
      </c>
      <c r="O47" s="157"/>
      <c r="P47" s="157"/>
    </row>
    <row r="48" spans="1:16" x14ac:dyDescent="0.15">
      <c r="A48" s="157" t="s">
        <v>63</v>
      </c>
      <c r="B48" s="157" t="str">
        <f>'実質公債費比率（分子）の構造'!K$46</f>
        <v>-</v>
      </c>
      <c r="C48" s="157"/>
      <c r="D48" s="157"/>
      <c r="E48" s="157" t="str">
        <f>'実質公債費比率（分子）の構造'!L$46</f>
        <v>-</v>
      </c>
      <c r="F48" s="157"/>
      <c r="G48" s="157"/>
      <c r="H48" s="157" t="str">
        <f>'実質公債費比率（分子）の構造'!M$46</f>
        <v>-</v>
      </c>
      <c r="I48" s="157"/>
      <c r="J48" s="157"/>
      <c r="K48" s="157" t="str">
        <f>'実質公債費比率（分子）の構造'!N$46</f>
        <v>-</v>
      </c>
      <c r="L48" s="157"/>
      <c r="M48" s="157"/>
      <c r="N48" s="157" t="str">
        <f>'実質公債費比率（分子）の構造'!O$46</f>
        <v>-</v>
      </c>
      <c r="O48" s="157"/>
      <c r="P48" s="157"/>
    </row>
    <row r="49" spans="1:16" x14ac:dyDescent="0.15">
      <c r="A49" s="157" t="s">
        <v>64</v>
      </c>
      <c r="B49" s="157">
        <f>'実質公債費比率（分子）の構造'!K$45</f>
        <v>4581</v>
      </c>
      <c r="C49" s="157"/>
      <c r="D49" s="157"/>
      <c r="E49" s="157">
        <f>'実質公債費比率（分子）の構造'!L$45</f>
        <v>4215</v>
      </c>
      <c r="F49" s="157"/>
      <c r="G49" s="157"/>
      <c r="H49" s="157">
        <f>'実質公債費比率（分子）の構造'!M$45</f>
        <v>3822</v>
      </c>
      <c r="I49" s="157"/>
      <c r="J49" s="157"/>
      <c r="K49" s="157">
        <f>'実質公債費比率（分子）の構造'!N$45</f>
        <v>3983</v>
      </c>
      <c r="L49" s="157"/>
      <c r="M49" s="157"/>
      <c r="N49" s="157">
        <f>'実質公債費比率（分子）の構造'!O$45</f>
        <v>4024</v>
      </c>
      <c r="O49" s="157"/>
      <c r="P49" s="157"/>
    </row>
    <row r="50" spans="1:16" x14ac:dyDescent="0.15">
      <c r="A50" s="157" t="s">
        <v>65</v>
      </c>
      <c r="B50" s="157" t="e">
        <f>NA()</f>
        <v>#N/A</v>
      </c>
      <c r="C50" s="157">
        <f>IF(ISNUMBER('実質公債費比率（分子）の構造'!K$53),'実質公債費比率（分子）の構造'!K$53,NA())</f>
        <v>1402</v>
      </c>
      <c r="D50" s="157" t="e">
        <f>NA()</f>
        <v>#N/A</v>
      </c>
      <c r="E50" s="157" t="e">
        <f>NA()</f>
        <v>#N/A</v>
      </c>
      <c r="F50" s="157">
        <f>IF(ISNUMBER('実質公債費比率（分子）の構造'!L$53),'実質公債費比率（分子）の構造'!L$53,NA())</f>
        <v>653</v>
      </c>
      <c r="G50" s="157" t="e">
        <f>NA()</f>
        <v>#N/A</v>
      </c>
      <c r="H50" s="157" t="e">
        <f>NA()</f>
        <v>#N/A</v>
      </c>
      <c r="I50" s="157">
        <f>IF(ISNUMBER('実質公債費比率（分子）の構造'!M$53),'実質公債費比率（分子）の構造'!M$53,NA())</f>
        <v>850</v>
      </c>
      <c r="J50" s="157" t="e">
        <f>NA()</f>
        <v>#N/A</v>
      </c>
      <c r="K50" s="157" t="e">
        <f>NA()</f>
        <v>#N/A</v>
      </c>
      <c r="L50" s="157">
        <f>IF(ISNUMBER('実質公債費比率（分子）の構造'!N$53),'実質公債費比率（分子）の構造'!N$53,NA())</f>
        <v>727</v>
      </c>
      <c r="M50" s="157" t="e">
        <f>NA()</f>
        <v>#N/A</v>
      </c>
      <c r="N50" s="157" t="e">
        <f>NA()</f>
        <v>#N/A</v>
      </c>
      <c r="O50" s="157">
        <f>IF(ISNUMBER('実質公債費比率（分子）の構造'!O$53),'実質公債費比率（分子）の構造'!O$53,NA())</f>
        <v>852</v>
      </c>
      <c r="P50" s="157" t="e">
        <f>NA()</f>
        <v>#N/A</v>
      </c>
    </row>
    <row r="53" spans="1:16" x14ac:dyDescent="0.15">
      <c r="A53" s="125" t="s">
        <v>66</v>
      </c>
    </row>
    <row r="54" spans="1:16" x14ac:dyDescent="0.15">
      <c r="A54" s="156"/>
      <c r="B54" s="156" t="str">
        <f>'将来負担比率（分子）の構造'!I$40</f>
        <v>H25</v>
      </c>
      <c r="C54" s="156"/>
      <c r="D54" s="156"/>
      <c r="E54" s="156" t="str">
        <f>'将来負担比率（分子）の構造'!J$40</f>
        <v>H26</v>
      </c>
      <c r="F54" s="156"/>
      <c r="G54" s="156"/>
      <c r="H54" s="156" t="str">
        <f>'将来負担比率（分子）の構造'!K$40</f>
        <v>H27</v>
      </c>
      <c r="I54" s="156"/>
      <c r="J54" s="156"/>
      <c r="K54" s="156" t="str">
        <f>'将来負担比率（分子）の構造'!L$40</f>
        <v>H28</v>
      </c>
      <c r="L54" s="156"/>
      <c r="M54" s="156"/>
      <c r="N54" s="156" t="str">
        <f>'将来負担比率（分子）の構造'!M$40</f>
        <v>H29</v>
      </c>
      <c r="O54" s="156"/>
      <c r="P54" s="156"/>
    </row>
    <row r="55" spans="1:16" x14ac:dyDescent="0.15">
      <c r="A55" s="156"/>
      <c r="B55" s="156" t="s">
        <v>67</v>
      </c>
      <c r="C55" s="156"/>
      <c r="D55" s="156" t="s">
        <v>68</v>
      </c>
      <c r="E55" s="156" t="s">
        <v>67</v>
      </c>
      <c r="F55" s="156"/>
      <c r="G55" s="156" t="s">
        <v>68</v>
      </c>
      <c r="H55" s="156" t="s">
        <v>67</v>
      </c>
      <c r="I55" s="156"/>
      <c r="J55" s="156" t="s">
        <v>68</v>
      </c>
      <c r="K55" s="156" t="s">
        <v>67</v>
      </c>
      <c r="L55" s="156"/>
      <c r="M55" s="156" t="s">
        <v>68</v>
      </c>
      <c r="N55" s="156" t="s">
        <v>67</v>
      </c>
      <c r="O55" s="156"/>
      <c r="P55" s="156" t="s">
        <v>68</v>
      </c>
    </row>
    <row r="56" spans="1:16" x14ac:dyDescent="0.15">
      <c r="A56" s="156" t="s">
        <v>37</v>
      </c>
      <c r="B56" s="156"/>
      <c r="C56" s="156"/>
      <c r="D56" s="156">
        <f>'将来負担比率（分子）の構造'!I$52</f>
        <v>40280</v>
      </c>
      <c r="E56" s="156"/>
      <c r="F56" s="156"/>
      <c r="G56" s="156">
        <f>'将来負担比率（分子）の構造'!J$52</f>
        <v>41772</v>
      </c>
      <c r="H56" s="156"/>
      <c r="I56" s="156"/>
      <c r="J56" s="156">
        <f>'将来負担比率（分子）の構造'!K$52</f>
        <v>43233</v>
      </c>
      <c r="K56" s="156"/>
      <c r="L56" s="156"/>
      <c r="M56" s="156">
        <f>'将来負担比率（分子）の構造'!L$52</f>
        <v>43436</v>
      </c>
      <c r="N56" s="156"/>
      <c r="O56" s="156"/>
      <c r="P56" s="156">
        <f>'将来負担比率（分子）の構造'!M$52</f>
        <v>42185</v>
      </c>
    </row>
    <row r="57" spans="1:16" x14ac:dyDescent="0.15">
      <c r="A57" s="156" t="s">
        <v>36</v>
      </c>
      <c r="B57" s="156"/>
      <c r="C57" s="156"/>
      <c r="D57" s="156">
        <f>'将来負担比率（分子）の構造'!I$51</f>
        <v>8508</v>
      </c>
      <c r="E57" s="156"/>
      <c r="F57" s="156"/>
      <c r="G57" s="156">
        <f>'将来負担比率（分子）の構造'!J$51</f>
        <v>8456</v>
      </c>
      <c r="H57" s="156"/>
      <c r="I57" s="156"/>
      <c r="J57" s="156">
        <f>'将来負担比率（分子）の構造'!K$51</f>
        <v>8027</v>
      </c>
      <c r="K57" s="156"/>
      <c r="L57" s="156"/>
      <c r="M57" s="156">
        <f>'将来負担比率（分子）の構造'!L$51</f>
        <v>8455</v>
      </c>
      <c r="N57" s="156"/>
      <c r="O57" s="156"/>
      <c r="P57" s="156">
        <f>'将来負担比率（分子）の構造'!M$51</f>
        <v>8341</v>
      </c>
    </row>
    <row r="58" spans="1:16" x14ac:dyDescent="0.15">
      <c r="A58" s="156" t="s">
        <v>35</v>
      </c>
      <c r="B58" s="156"/>
      <c r="C58" s="156"/>
      <c r="D58" s="156">
        <f>'将来負担比率（分子）の構造'!I$50</f>
        <v>12785</v>
      </c>
      <c r="E58" s="156"/>
      <c r="F58" s="156"/>
      <c r="G58" s="156">
        <f>'将来負担比率（分子）の構造'!J$50</f>
        <v>12742</v>
      </c>
      <c r="H58" s="156"/>
      <c r="I58" s="156"/>
      <c r="J58" s="156">
        <f>'将来負担比率（分子）の構造'!K$50</f>
        <v>11989</v>
      </c>
      <c r="K58" s="156"/>
      <c r="L58" s="156"/>
      <c r="M58" s="156">
        <f>'将来負担比率（分子）の構造'!L$50</f>
        <v>13073</v>
      </c>
      <c r="N58" s="156"/>
      <c r="O58" s="156"/>
      <c r="P58" s="156">
        <f>'将来負担比率（分子）の構造'!M$50</f>
        <v>13048</v>
      </c>
    </row>
    <row r="59" spans="1:16" x14ac:dyDescent="0.15">
      <c r="A59" s="156" t="s">
        <v>33</v>
      </c>
      <c r="B59" s="156" t="str">
        <f>'将来負担比率（分子）の構造'!I$49</f>
        <v>-</v>
      </c>
      <c r="C59" s="156"/>
      <c r="D59" s="156"/>
      <c r="E59" s="156" t="str">
        <f>'将来負担比率（分子）の構造'!J$49</f>
        <v>-</v>
      </c>
      <c r="F59" s="156"/>
      <c r="G59" s="156"/>
      <c r="H59" s="156" t="str">
        <f>'将来負担比率（分子）の構造'!K$49</f>
        <v>-</v>
      </c>
      <c r="I59" s="156"/>
      <c r="J59" s="156"/>
      <c r="K59" s="156" t="str">
        <f>'将来負担比率（分子）の構造'!L$49</f>
        <v>-</v>
      </c>
      <c r="L59" s="156"/>
      <c r="M59" s="156"/>
      <c r="N59" s="156" t="str">
        <f>'将来負担比率（分子）の構造'!M$49</f>
        <v>-</v>
      </c>
      <c r="O59" s="156"/>
      <c r="P59" s="156"/>
    </row>
    <row r="60" spans="1:16" x14ac:dyDescent="0.15">
      <c r="A60" s="156" t="s">
        <v>32</v>
      </c>
      <c r="B60" s="156" t="str">
        <f>'将来負担比率（分子）の構造'!I$48</f>
        <v>-</v>
      </c>
      <c r="C60" s="156"/>
      <c r="D60" s="156"/>
      <c r="E60" s="156" t="str">
        <f>'将来負担比率（分子）の構造'!J$48</f>
        <v>-</v>
      </c>
      <c r="F60" s="156"/>
      <c r="G60" s="156"/>
      <c r="H60" s="156" t="str">
        <f>'将来負担比率（分子）の構造'!K$48</f>
        <v>-</v>
      </c>
      <c r="I60" s="156"/>
      <c r="J60" s="156"/>
      <c r="K60" s="156" t="str">
        <f>'将来負担比率（分子）の構造'!L$48</f>
        <v>-</v>
      </c>
      <c r="L60" s="156"/>
      <c r="M60" s="156"/>
      <c r="N60" s="156" t="str">
        <f>'将来負担比率（分子）の構造'!M$48</f>
        <v>-</v>
      </c>
      <c r="O60" s="156"/>
      <c r="P60" s="156"/>
    </row>
    <row r="61" spans="1:16" x14ac:dyDescent="0.15">
      <c r="A61" s="156" t="s">
        <v>30</v>
      </c>
      <c r="B61" s="156" t="str">
        <f>'将来負担比率（分子）の構造'!I$46</f>
        <v>-</v>
      </c>
      <c r="C61" s="156"/>
      <c r="D61" s="156"/>
      <c r="E61" s="156" t="str">
        <f>'将来負担比率（分子）の構造'!J$46</f>
        <v>-</v>
      </c>
      <c r="F61" s="156"/>
      <c r="G61" s="156"/>
      <c r="H61" s="156" t="str">
        <f>'将来負担比率（分子）の構造'!K$46</f>
        <v>-</v>
      </c>
      <c r="I61" s="156"/>
      <c r="J61" s="156"/>
      <c r="K61" s="156" t="str">
        <f>'将来負担比率（分子）の構造'!L$46</f>
        <v>-</v>
      </c>
      <c r="L61" s="156"/>
      <c r="M61" s="156"/>
      <c r="N61" s="156" t="str">
        <f>'将来負担比率（分子）の構造'!M$46</f>
        <v>-</v>
      </c>
      <c r="O61" s="156"/>
      <c r="P61" s="156"/>
    </row>
    <row r="62" spans="1:16" x14ac:dyDescent="0.15">
      <c r="A62" s="156" t="s">
        <v>29</v>
      </c>
      <c r="B62" s="156">
        <f>'将来負担比率（分子）の構造'!I$45</f>
        <v>7702</v>
      </c>
      <c r="C62" s="156"/>
      <c r="D62" s="156"/>
      <c r="E62" s="156">
        <f>'将来負担比率（分子）の構造'!J$45</f>
        <v>6871</v>
      </c>
      <c r="F62" s="156"/>
      <c r="G62" s="156"/>
      <c r="H62" s="156">
        <f>'将来負担比率（分子）の構造'!K$45</f>
        <v>6574</v>
      </c>
      <c r="I62" s="156"/>
      <c r="J62" s="156"/>
      <c r="K62" s="156">
        <f>'将来負担比率（分子）の構造'!L$45</f>
        <v>6208</v>
      </c>
      <c r="L62" s="156"/>
      <c r="M62" s="156"/>
      <c r="N62" s="156">
        <f>'将来負担比率（分子）の構造'!M$45</f>
        <v>5639</v>
      </c>
      <c r="O62" s="156"/>
      <c r="P62" s="156"/>
    </row>
    <row r="63" spans="1:16" x14ac:dyDescent="0.15">
      <c r="A63" s="156" t="s">
        <v>28</v>
      </c>
      <c r="B63" s="156" t="str">
        <f>'将来負担比率（分子）の構造'!I$44</f>
        <v>-</v>
      </c>
      <c r="C63" s="156"/>
      <c r="D63" s="156"/>
      <c r="E63" s="156" t="str">
        <f>'将来負担比率（分子）の構造'!J$44</f>
        <v>-</v>
      </c>
      <c r="F63" s="156"/>
      <c r="G63" s="156"/>
      <c r="H63" s="156" t="str">
        <f>'将来負担比率（分子）の構造'!K$44</f>
        <v>-</v>
      </c>
      <c r="I63" s="156"/>
      <c r="J63" s="156"/>
      <c r="K63" s="156" t="str">
        <f>'将来負担比率（分子）の構造'!L$44</f>
        <v>-</v>
      </c>
      <c r="L63" s="156"/>
      <c r="M63" s="156"/>
      <c r="N63" s="156" t="str">
        <f>'将来負担比率（分子）の構造'!M$44</f>
        <v>-</v>
      </c>
      <c r="O63" s="156"/>
      <c r="P63" s="156"/>
    </row>
    <row r="64" spans="1:16" x14ac:dyDescent="0.15">
      <c r="A64" s="156" t="s">
        <v>27</v>
      </c>
      <c r="B64" s="156">
        <f>'将来負担比率（分子）の構造'!I$43</f>
        <v>15444</v>
      </c>
      <c r="C64" s="156"/>
      <c r="D64" s="156"/>
      <c r="E64" s="156">
        <f>'将来負担比率（分子）の構造'!J$43</f>
        <v>17169</v>
      </c>
      <c r="F64" s="156"/>
      <c r="G64" s="156"/>
      <c r="H64" s="156">
        <f>'将来負担比率（分子）の構造'!K$43</f>
        <v>17916</v>
      </c>
      <c r="I64" s="156"/>
      <c r="J64" s="156"/>
      <c r="K64" s="156">
        <f>'将来負担比率（分子）の構造'!L$43</f>
        <v>17480</v>
      </c>
      <c r="L64" s="156"/>
      <c r="M64" s="156"/>
      <c r="N64" s="156">
        <f>'将来負担比率（分子）の構造'!M$43</f>
        <v>17964</v>
      </c>
      <c r="O64" s="156"/>
      <c r="P64" s="156"/>
    </row>
    <row r="65" spans="1:16" x14ac:dyDescent="0.15">
      <c r="A65" s="156" t="s">
        <v>26</v>
      </c>
      <c r="B65" s="156">
        <f>'将来負担比率（分子）の構造'!I$42</f>
        <v>518</v>
      </c>
      <c r="C65" s="156"/>
      <c r="D65" s="156"/>
      <c r="E65" s="156">
        <f>'将来負担比率（分子）の構造'!J$42</f>
        <v>457</v>
      </c>
      <c r="F65" s="156"/>
      <c r="G65" s="156"/>
      <c r="H65" s="156">
        <f>'将来負担比率（分子）の構造'!K$42</f>
        <v>399</v>
      </c>
      <c r="I65" s="156"/>
      <c r="J65" s="156"/>
      <c r="K65" s="156">
        <f>'将来負担比率（分子）の構造'!L$42</f>
        <v>344</v>
      </c>
      <c r="L65" s="156"/>
      <c r="M65" s="156"/>
      <c r="N65" s="156">
        <f>'将来負担比率（分子）の構造'!M$42</f>
        <v>290</v>
      </c>
      <c r="O65" s="156"/>
      <c r="P65" s="156"/>
    </row>
    <row r="66" spans="1:16" x14ac:dyDescent="0.15">
      <c r="A66" s="156" t="s">
        <v>25</v>
      </c>
      <c r="B66" s="156">
        <f>'将来負担比率（分子）の構造'!I$41</f>
        <v>38500</v>
      </c>
      <c r="C66" s="156"/>
      <c r="D66" s="156"/>
      <c r="E66" s="156">
        <f>'将来負担比率（分子）の構造'!J$41</f>
        <v>39629</v>
      </c>
      <c r="F66" s="156"/>
      <c r="G66" s="156"/>
      <c r="H66" s="156">
        <f>'将来負担比率（分子）の構造'!K$41</f>
        <v>42280</v>
      </c>
      <c r="I66" s="156"/>
      <c r="J66" s="156"/>
      <c r="K66" s="156">
        <f>'将来負担比率（分子）の構造'!L$41</f>
        <v>42710</v>
      </c>
      <c r="L66" s="156"/>
      <c r="M66" s="156"/>
      <c r="N66" s="156">
        <f>'将来負担比率（分子）の構造'!M$41</f>
        <v>41602</v>
      </c>
      <c r="O66" s="156"/>
      <c r="P66" s="156"/>
    </row>
    <row r="67" spans="1:16" x14ac:dyDescent="0.15">
      <c r="A67" s="156" t="s">
        <v>69</v>
      </c>
      <c r="B67" s="156" t="e">
        <f>NA()</f>
        <v>#N/A</v>
      </c>
      <c r="C67" s="156">
        <f>IF(ISNUMBER('将来負担比率（分子）の構造'!I$53), IF('将来負担比率（分子）の構造'!I$53 &lt; 0, 0, '将来負担比率（分子）の構造'!I$53), NA())</f>
        <v>591</v>
      </c>
      <c r="D67" s="156" t="e">
        <f>NA()</f>
        <v>#N/A</v>
      </c>
      <c r="E67" s="156" t="e">
        <f>NA()</f>
        <v>#N/A</v>
      </c>
      <c r="F67" s="156">
        <f>IF(ISNUMBER('将来負担比率（分子）の構造'!J$53), IF('将来負担比率（分子）の構造'!J$53 &lt; 0, 0, '将来負担比率（分子）の構造'!J$53), NA())</f>
        <v>1156</v>
      </c>
      <c r="G67" s="156" t="e">
        <f>NA()</f>
        <v>#N/A</v>
      </c>
      <c r="H67" s="156" t="e">
        <f>NA()</f>
        <v>#N/A</v>
      </c>
      <c r="I67" s="156">
        <f>IF(ISNUMBER('将来負担比率（分子）の構造'!K$53), IF('将来負担比率（分子）の構造'!K$53 &lt; 0, 0, '将来負担比率（分子）の構造'!K$53), NA())</f>
        <v>3919</v>
      </c>
      <c r="J67" s="156" t="e">
        <f>NA()</f>
        <v>#N/A</v>
      </c>
      <c r="K67" s="156" t="e">
        <f>NA()</f>
        <v>#N/A</v>
      </c>
      <c r="L67" s="156">
        <f>IF(ISNUMBER('将来負担比率（分子）の構造'!L$53), IF('将来負担比率（分子）の構造'!L$53 &lt; 0, 0, '将来負担比率（分子）の構造'!L$53), NA())</f>
        <v>1779</v>
      </c>
      <c r="M67" s="156" t="e">
        <f>NA()</f>
        <v>#N/A</v>
      </c>
      <c r="N67" s="156" t="e">
        <f>NA()</f>
        <v>#N/A</v>
      </c>
      <c r="O67" s="156">
        <f>IF(ISNUMBER('将来負担比率（分子）の構造'!M$53), IF('将来負担比率（分子）の構造'!M$53 &lt; 0, 0, '将来負担比率（分子）の構造'!M$53), NA())</f>
        <v>1921</v>
      </c>
      <c r="P67" s="156" t="e">
        <f>NA()</f>
        <v>#N/A</v>
      </c>
    </row>
    <row r="70" spans="1:16" x14ac:dyDescent="0.15">
      <c r="A70" s="158" t="s">
        <v>70</v>
      </c>
      <c r="B70" s="158"/>
      <c r="C70" s="158"/>
      <c r="D70" s="158"/>
      <c r="E70" s="158"/>
      <c r="F70" s="158"/>
    </row>
    <row r="71" spans="1:16" x14ac:dyDescent="0.15">
      <c r="A71" s="159"/>
      <c r="B71" s="159" t="str">
        <f>基金残高に係る経年分析!F54</f>
        <v>H27</v>
      </c>
      <c r="C71" s="159" t="str">
        <f>基金残高に係る経年分析!G54</f>
        <v>H28</v>
      </c>
      <c r="D71" s="159" t="str">
        <f>基金残高に係る経年分析!H54</f>
        <v>H29</v>
      </c>
    </row>
    <row r="72" spans="1:16" x14ac:dyDescent="0.15">
      <c r="A72" s="159" t="s">
        <v>71</v>
      </c>
      <c r="B72" s="160">
        <f>基金残高に係る経年分析!F55</f>
        <v>2915</v>
      </c>
      <c r="C72" s="160">
        <f>基金残高に係る経年分析!G55</f>
        <v>3427</v>
      </c>
      <c r="D72" s="160">
        <f>基金残高に係る経年分析!H55</f>
        <v>3427</v>
      </c>
    </row>
    <row r="73" spans="1:16" x14ac:dyDescent="0.15">
      <c r="A73" s="159" t="s">
        <v>72</v>
      </c>
      <c r="B73" s="160">
        <f>基金残高に係る経年分析!F56</f>
        <v>614</v>
      </c>
      <c r="C73" s="160">
        <f>基金残高に係る経年分析!G56</f>
        <v>614</v>
      </c>
      <c r="D73" s="160">
        <f>基金残高に係る経年分析!H56</f>
        <v>614</v>
      </c>
    </row>
    <row r="74" spans="1:16" x14ac:dyDescent="0.15">
      <c r="A74" s="159" t="s">
        <v>73</v>
      </c>
      <c r="B74" s="160">
        <f>基金残高に係る経年分析!F57</f>
        <v>6696</v>
      </c>
      <c r="C74" s="160">
        <f>基金残高に係る経年分析!G57</f>
        <v>7194</v>
      </c>
      <c r="D74" s="160">
        <f>基金残高に係る経年分析!H57</f>
        <v>7183</v>
      </c>
    </row>
  </sheetData>
  <sheetProtection algorithmName="SHA-512" hashValue="6gNDZcZLJ7qlXs39Om55mh1bu0ei7cA+UEHLivKqkwASo+Urg/yWUF9q4OJESL3AdbOP+uvk56aGoddxdSqoBA==" saltValue="95YAeEjrYXh9KyNXS1gE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1" customWidth="1"/>
    <col min="96" max="133" width="1.625" style="217" customWidth="1"/>
    <col min="134" max="143" width="1.625" style="201" customWidth="1"/>
    <col min="144" max="16384" width="0" style="201" hidden="1"/>
  </cols>
  <sheetData>
    <row r="1" spans="2:143" ht="22.5" customHeight="1" thickBot="1" x14ac:dyDescent="0.2">
      <c r="B1" s="198"/>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635" t="s">
        <v>213</v>
      </c>
      <c r="DI1" s="636"/>
      <c r="DJ1" s="636"/>
      <c r="DK1" s="636"/>
      <c r="DL1" s="636"/>
      <c r="DM1" s="636"/>
      <c r="DN1" s="637"/>
      <c r="DO1" s="201"/>
      <c r="DP1" s="635" t="s">
        <v>214</v>
      </c>
      <c r="DQ1" s="636"/>
      <c r="DR1" s="636"/>
      <c r="DS1" s="636"/>
      <c r="DT1" s="636"/>
      <c r="DU1" s="636"/>
      <c r="DV1" s="636"/>
      <c r="DW1" s="636"/>
      <c r="DX1" s="636"/>
      <c r="DY1" s="636"/>
      <c r="DZ1" s="636"/>
      <c r="EA1" s="636"/>
      <c r="EB1" s="636"/>
      <c r="EC1" s="637"/>
      <c r="ED1" s="199"/>
      <c r="EE1" s="199"/>
      <c r="EF1" s="199"/>
      <c r="EG1" s="199"/>
      <c r="EH1" s="199"/>
      <c r="EI1" s="199"/>
      <c r="EJ1" s="199"/>
      <c r="EK1" s="199"/>
      <c r="EL1" s="199"/>
      <c r="EM1" s="199"/>
    </row>
    <row r="2" spans="2:143" ht="22.5" customHeight="1" x14ac:dyDescent="0.15">
      <c r="B2" s="202" t="s">
        <v>215</v>
      </c>
      <c r="R2" s="203"/>
      <c r="S2" s="203"/>
      <c r="T2" s="203"/>
      <c r="U2" s="203"/>
      <c r="V2" s="203"/>
      <c r="W2" s="203"/>
      <c r="X2" s="203"/>
      <c r="Y2" s="203"/>
      <c r="Z2" s="203"/>
      <c r="AA2" s="203"/>
      <c r="AB2" s="203"/>
      <c r="AC2" s="203"/>
      <c r="AE2" s="204"/>
      <c r="AF2" s="204"/>
      <c r="AG2" s="204"/>
      <c r="AH2" s="204"/>
      <c r="AI2" s="204"/>
      <c r="AJ2" s="203"/>
      <c r="AK2" s="203"/>
      <c r="AL2" s="203"/>
      <c r="AM2" s="203"/>
      <c r="AN2" s="203"/>
      <c r="AO2" s="203"/>
      <c r="AP2" s="203"/>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row>
    <row r="3" spans="2:143" ht="11.25" customHeight="1" x14ac:dyDescent="0.15">
      <c r="B3" s="638" t="s">
        <v>216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219</v>
      </c>
      <c r="S4" s="639"/>
      <c r="T4" s="639"/>
      <c r="U4" s="639"/>
      <c r="V4" s="639"/>
      <c r="W4" s="639"/>
      <c r="X4" s="639"/>
      <c r="Y4" s="640"/>
      <c r="Z4" s="638" t="s">
        <v>220</v>
      </c>
      <c r="AA4" s="639"/>
      <c r="AB4" s="639"/>
      <c r="AC4" s="640"/>
      <c r="AD4" s="638" t="s">
        <v>221</v>
      </c>
      <c r="AE4" s="639"/>
      <c r="AF4" s="639"/>
      <c r="AG4" s="639"/>
      <c r="AH4" s="639"/>
      <c r="AI4" s="639"/>
      <c r="AJ4" s="639"/>
      <c r="AK4" s="640"/>
      <c r="AL4" s="638" t="s">
        <v>220</v>
      </c>
      <c r="AM4" s="639"/>
      <c r="AN4" s="639"/>
      <c r="AO4" s="640"/>
      <c r="AP4" s="644" t="s">
        <v>222</v>
      </c>
      <c r="AQ4" s="644"/>
      <c r="AR4" s="644"/>
      <c r="AS4" s="644"/>
      <c r="AT4" s="644"/>
      <c r="AU4" s="644"/>
      <c r="AV4" s="644"/>
      <c r="AW4" s="644"/>
      <c r="AX4" s="644"/>
      <c r="AY4" s="644"/>
      <c r="AZ4" s="644"/>
      <c r="BA4" s="644"/>
      <c r="BB4" s="644"/>
      <c r="BC4" s="644"/>
      <c r="BD4" s="644"/>
      <c r="BE4" s="644"/>
      <c r="BF4" s="644"/>
      <c r="BG4" s="644" t="s">
        <v>223</v>
      </c>
      <c r="BH4" s="644"/>
      <c r="BI4" s="644"/>
      <c r="BJ4" s="644"/>
      <c r="BK4" s="644"/>
      <c r="BL4" s="644"/>
      <c r="BM4" s="644"/>
      <c r="BN4" s="644"/>
      <c r="BO4" s="644" t="s">
        <v>220</v>
      </c>
      <c r="BP4" s="644"/>
      <c r="BQ4" s="644"/>
      <c r="BR4" s="644"/>
      <c r="BS4" s="644" t="s">
        <v>224</v>
      </c>
      <c r="BT4" s="644"/>
      <c r="BU4" s="644"/>
      <c r="BV4" s="644"/>
      <c r="BW4" s="644"/>
      <c r="BX4" s="644"/>
      <c r="BY4" s="644"/>
      <c r="BZ4" s="644"/>
      <c r="CA4" s="644"/>
      <c r="CB4" s="644"/>
      <c r="CD4" s="641" t="s">
        <v>225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5" customFormat="1" ht="11.25" customHeight="1" x14ac:dyDescent="0.15">
      <c r="B5" s="645" t="s">
        <v>226</v>
      </c>
      <c r="C5" s="646"/>
      <c r="D5" s="646"/>
      <c r="E5" s="646"/>
      <c r="F5" s="646"/>
      <c r="G5" s="646"/>
      <c r="H5" s="646"/>
      <c r="I5" s="646"/>
      <c r="J5" s="646"/>
      <c r="K5" s="646"/>
      <c r="L5" s="646"/>
      <c r="M5" s="646"/>
      <c r="N5" s="646"/>
      <c r="O5" s="646"/>
      <c r="P5" s="646"/>
      <c r="Q5" s="647"/>
      <c r="R5" s="648">
        <v>21643409</v>
      </c>
      <c r="S5" s="649"/>
      <c r="T5" s="649"/>
      <c r="U5" s="649"/>
      <c r="V5" s="649"/>
      <c r="W5" s="649"/>
      <c r="X5" s="649"/>
      <c r="Y5" s="650"/>
      <c r="Z5" s="651">
        <v>47.9</v>
      </c>
      <c r="AA5" s="651"/>
      <c r="AB5" s="651"/>
      <c r="AC5" s="651"/>
      <c r="AD5" s="652">
        <v>20635893</v>
      </c>
      <c r="AE5" s="652"/>
      <c r="AF5" s="652"/>
      <c r="AG5" s="652"/>
      <c r="AH5" s="652"/>
      <c r="AI5" s="652"/>
      <c r="AJ5" s="652"/>
      <c r="AK5" s="652"/>
      <c r="AL5" s="653">
        <v>75.2</v>
      </c>
      <c r="AM5" s="654"/>
      <c r="AN5" s="654"/>
      <c r="AO5" s="655"/>
      <c r="AP5" s="645" t="s">
        <v>227</v>
      </c>
      <c r="AQ5" s="646"/>
      <c r="AR5" s="646"/>
      <c r="AS5" s="646"/>
      <c r="AT5" s="646"/>
      <c r="AU5" s="646"/>
      <c r="AV5" s="646"/>
      <c r="AW5" s="646"/>
      <c r="AX5" s="646"/>
      <c r="AY5" s="646"/>
      <c r="AZ5" s="646"/>
      <c r="BA5" s="646"/>
      <c r="BB5" s="646"/>
      <c r="BC5" s="646"/>
      <c r="BD5" s="646"/>
      <c r="BE5" s="646"/>
      <c r="BF5" s="647"/>
      <c r="BG5" s="659">
        <v>20767097</v>
      </c>
      <c r="BH5" s="660"/>
      <c r="BI5" s="660"/>
      <c r="BJ5" s="660"/>
      <c r="BK5" s="660"/>
      <c r="BL5" s="660"/>
      <c r="BM5" s="660"/>
      <c r="BN5" s="661"/>
      <c r="BO5" s="662">
        <v>96</v>
      </c>
      <c r="BP5" s="662"/>
      <c r="BQ5" s="662"/>
      <c r="BR5" s="662"/>
      <c r="BS5" s="663">
        <v>131204</v>
      </c>
      <c r="BT5" s="663"/>
      <c r="BU5" s="663"/>
      <c r="BV5" s="663"/>
      <c r="BW5" s="663"/>
      <c r="BX5" s="663"/>
      <c r="BY5" s="663"/>
      <c r="BZ5" s="663"/>
      <c r="CA5" s="663"/>
      <c r="CB5" s="667"/>
      <c r="CD5" s="641" t="s">
        <v>222</v>
      </c>
      <c r="CE5" s="642"/>
      <c r="CF5" s="642"/>
      <c r="CG5" s="642"/>
      <c r="CH5" s="642"/>
      <c r="CI5" s="642"/>
      <c r="CJ5" s="642"/>
      <c r="CK5" s="642"/>
      <c r="CL5" s="642"/>
      <c r="CM5" s="642"/>
      <c r="CN5" s="642"/>
      <c r="CO5" s="642"/>
      <c r="CP5" s="642"/>
      <c r="CQ5" s="643"/>
      <c r="CR5" s="641" t="s">
        <v>228</v>
      </c>
      <c r="CS5" s="642"/>
      <c r="CT5" s="642"/>
      <c r="CU5" s="642"/>
      <c r="CV5" s="642"/>
      <c r="CW5" s="642"/>
      <c r="CX5" s="642"/>
      <c r="CY5" s="643"/>
      <c r="CZ5" s="641" t="s">
        <v>220</v>
      </c>
      <c r="DA5" s="642"/>
      <c r="DB5" s="642"/>
      <c r="DC5" s="643"/>
      <c r="DD5" s="641" t="s">
        <v>229</v>
      </c>
      <c r="DE5" s="642"/>
      <c r="DF5" s="642"/>
      <c r="DG5" s="642"/>
      <c r="DH5" s="642"/>
      <c r="DI5" s="642"/>
      <c r="DJ5" s="642"/>
      <c r="DK5" s="642"/>
      <c r="DL5" s="642"/>
      <c r="DM5" s="642"/>
      <c r="DN5" s="642"/>
      <c r="DO5" s="642"/>
      <c r="DP5" s="643"/>
      <c r="DQ5" s="641" t="s">
        <v>230</v>
      </c>
      <c r="DR5" s="642"/>
      <c r="DS5" s="642"/>
      <c r="DT5" s="642"/>
      <c r="DU5" s="642"/>
      <c r="DV5" s="642"/>
      <c r="DW5" s="642"/>
      <c r="DX5" s="642"/>
      <c r="DY5" s="642"/>
      <c r="DZ5" s="642"/>
      <c r="EA5" s="642"/>
      <c r="EB5" s="642"/>
      <c r="EC5" s="643"/>
    </row>
    <row r="6" spans="2:143" ht="11.25" customHeight="1" x14ac:dyDescent="0.15">
      <c r="B6" s="656" t="s">
        <v>231</v>
      </c>
      <c r="C6" s="657"/>
      <c r="D6" s="657"/>
      <c r="E6" s="657"/>
      <c r="F6" s="657"/>
      <c r="G6" s="657"/>
      <c r="H6" s="657"/>
      <c r="I6" s="657"/>
      <c r="J6" s="657"/>
      <c r="K6" s="657"/>
      <c r="L6" s="657"/>
      <c r="M6" s="657"/>
      <c r="N6" s="657"/>
      <c r="O6" s="657"/>
      <c r="P6" s="657"/>
      <c r="Q6" s="658"/>
      <c r="R6" s="659">
        <v>477886</v>
      </c>
      <c r="S6" s="660"/>
      <c r="T6" s="660"/>
      <c r="U6" s="660"/>
      <c r="V6" s="660"/>
      <c r="W6" s="660"/>
      <c r="X6" s="660"/>
      <c r="Y6" s="661"/>
      <c r="Z6" s="662">
        <v>1.1000000000000001</v>
      </c>
      <c r="AA6" s="662"/>
      <c r="AB6" s="662"/>
      <c r="AC6" s="662"/>
      <c r="AD6" s="663">
        <v>477886</v>
      </c>
      <c r="AE6" s="663"/>
      <c r="AF6" s="663"/>
      <c r="AG6" s="663"/>
      <c r="AH6" s="663"/>
      <c r="AI6" s="663"/>
      <c r="AJ6" s="663"/>
      <c r="AK6" s="663"/>
      <c r="AL6" s="664">
        <v>1.7</v>
      </c>
      <c r="AM6" s="665"/>
      <c r="AN6" s="665"/>
      <c r="AO6" s="666"/>
      <c r="AP6" s="656" t="s">
        <v>232</v>
      </c>
      <c r="AQ6" s="657"/>
      <c r="AR6" s="657"/>
      <c r="AS6" s="657"/>
      <c r="AT6" s="657"/>
      <c r="AU6" s="657"/>
      <c r="AV6" s="657"/>
      <c r="AW6" s="657"/>
      <c r="AX6" s="657"/>
      <c r="AY6" s="657"/>
      <c r="AZ6" s="657"/>
      <c r="BA6" s="657"/>
      <c r="BB6" s="657"/>
      <c r="BC6" s="657"/>
      <c r="BD6" s="657"/>
      <c r="BE6" s="657"/>
      <c r="BF6" s="658"/>
      <c r="BG6" s="659">
        <v>20767097</v>
      </c>
      <c r="BH6" s="660"/>
      <c r="BI6" s="660"/>
      <c r="BJ6" s="660"/>
      <c r="BK6" s="660"/>
      <c r="BL6" s="660"/>
      <c r="BM6" s="660"/>
      <c r="BN6" s="661"/>
      <c r="BO6" s="662">
        <v>96</v>
      </c>
      <c r="BP6" s="662"/>
      <c r="BQ6" s="662"/>
      <c r="BR6" s="662"/>
      <c r="BS6" s="663">
        <v>131204</v>
      </c>
      <c r="BT6" s="663"/>
      <c r="BU6" s="663"/>
      <c r="BV6" s="663"/>
      <c r="BW6" s="663"/>
      <c r="BX6" s="663"/>
      <c r="BY6" s="663"/>
      <c r="BZ6" s="663"/>
      <c r="CA6" s="663"/>
      <c r="CB6" s="667"/>
      <c r="CD6" s="670" t="s">
        <v>233</v>
      </c>
      <c r="CE6" s="671"/>
      <c r="CF6" s="671"/>
      <c r="CG6" s="671"/>
      <c r="CH6" s="671"/>
      <c r="CI6" s="671"/>
      <c r="CJ6" s="671"/>
      <c r="CK6" s="671"/>
      <c r="CL6" s="671"/>
      <c r="CM6" s="671"/>
      <c r="CN6" s="671"/>
      <c r="CO6" s="671"/>
      <c r="CP6" s="671"/>
      <c r="CQ6" s="672"/>
      <c r="CR6" s="659">
        <v>319014</v>
      </c>
      <c r="CS6" s="660"/>
      <c r="CT6" s="660"/>
      <c r="CU6" s="660"/>
      <c r="CV6" s="660"/>
      <c r="CW6" s="660"/>
      <c r="CX6" s="660"/>
      <c r="CY6" s="661"/>
      <c r="CZ6" s="653">
        <v>0.7</v>
      </c>
      <c r="DA6" s="654"/>
      <c r="DB6" s="654"/>
      <c r="DC6" s="673"/>
      <c r="DD6" s="668" t="s">
        <v>177</v>
      </c>
      <c r="DE6" s="660"/>
      <c r="DF6" s="660"/>
      <c r="DG6" s="660"/>
      <c r="DH6" s="660"/>
      <c r="DI6" s="660"/>
      <c r="DJ6" s="660"/>
      <c r="DK6" s="660"/>
      <c r="DL6" s="660"/>
      <c r="DM6" s="660"/>
      <c r="DN6" s="660"/>
      <c r="DO6" s="660"/>
      <c r="DP6" s="661"/>
      <c r="DQ6" s="668">
        <v>319014</v>
      </c>
      <c r="DR6" s="660"/>
      <c r="DS6" s="660"/>
      <c r="DT6" s="660"/>
      <c r="DU6" s="660"/>
      <c r="DV6" s="660"/>
      <c r="DW6" s="660"/>
      <c r="DX6" s="660"/>
      <c r="DY6" s="660"/>
      <c r="DZ6" s="660"/>
      <c r="EA6" s="660"/>
      <c r="EB6" s="660"/>
      <c r="EC6" s="669"/>
    </row>
    <row r="7" spans="2:143" ht="11.25" customHeight="1" x14ac:dyDescent="0.15">
      <c r="B7" s="656" t="s">
        <v>234</v>
      </c>
      <c r="C7" s="657"/>
      <c r="D7" s="657"/>
      <c r="E7" s="657"/>
      <c r="F7" s="657"/>
      <c r="G7" s="657"/>
      <c r="H7" s="657"/>
      <c r="I7" s="657"/>
      <c r="J7" s="657"/>
      <c r="K7" s="657"/>
      <c r="L7" s="657"/>
      <c r="M7" s="657"/>
      <c r="N7" s="657"/>
      <c r="O7" s="657"/>
      <c r="P7" s="657"/>
      <c r="Q7" s="658"/>
      <c r="R7" s="659">
        <v>40057</v>
      </c>
      <c r="S7" s="660"/>
      <c r="T7" s="660"/>
      <c r="U7" s="660"/>
      <c r="V7" s="660"/>
      <c r="W7" s="660"/>
      <c r="X7" s="660"/>
      <c r="Y7" s="661"/>
      <c r="Z7" s="662">
        <v>0.1</v>
      </c>
      <c r="AA7" s="662"/>
      <c r="AB7" s="662"/>
      <c r="AC7" s="662"/>
      <c r="AD7" s="663">
        <v>40057</v>
      </c>
      <c r="AE7" s="663"/>
      <c r="AF7" s="663"/>
      <c r="AG7" s="663"/>
      <c r="AH7" s="663"/>
      <c r="AI7" s="663"/>
      <c r="AJ7" s="663"/>
      <c r="AK7" s="663"/>
      <c r="AL7" s="664">
        <v>0.1</v>
      </c>
      <c r="AM7" s="665"/>
      <c r="AN7" s="665"/>
      <c r="AO7" s="666"/>
      <c r="AP7" s="656" t="s">
        <v>235</v>
      </c>
      <c r="AQ7" s="657"/>
      <c r="AR7" s="657"/>
      <c r="AS7" s="657"/>
      <c r="AT7" s="657"/>
      <c r="AU7" s="657"/>
      <c r="AV7" s="657"/>
      <c r="AW7" s="657"/>
      <c r="AX7" s="657"/>
      <c r="AY7" s="657"/>
      <c r="AZ7" s="657"/>
      <c r="BA7" s="657"/>
      <c r="BB7" s="657"/>
      <c r="BC7" s="657"/>
      <c r="BD7" s="657"/>
      <c r="BE7" s="657"/>
      <c r="BF7" s="658"/>
      <c r="BG7" s="659">
        <v>9436987</v>
      </c>
      <c r="BH7" s="660"/>
      <c r="BI7" s="660"/>
      <c r="BJ7" s="660"/>
      <c r="BK7" s="660"/>
      <c r="BL7" s="660"/>
      <c r="BM7" s="660"/>
      <c r="BN7" s="661"/>
      <c r="BO7" s="662">
        <v>43.6</v>
      </c>
      <c r="BP7" s="662"/>
      <c r="BQ7" s="662"/>
      <c r="BR7" s="662"/>
      <c r="BS7" s="663">
        <v>131204</v>
      </c>
      <c r="BT7" s="663"/>
      <c r="BU7" s="663"/>
      <c r="BV7" s="663"/>
      <c r="BW7" s="663"/>
      <c r="BX7" s="663"/>
      <c r="BY7" s="663"/>
      <c r="BZ7" s="663"/>
      <c r="CA7" s="663"/>
      <c r="CB7" s="667"/>
      <c r="CD7" s="674" t="s">
        <v>236</v>
      </c>
      <c r="CE7" s="675"/>
      <c r="CF7" s="675"/>
      <c r="CG7" s="675"/>
      <c r="CH7" s="675"/>
      <c r="CI7" s="675"/>
      <c r="CJ7" s="675"/>
      <c r="CK7" s="675"/>
      <c r="CL7" s="675"/>
      <c r="CM7" s="675"/>
      <c r="CN7" s="675"/>
      <c r="CO7" s="675"/>
      <c r="CP7" s="675"/>
      <c r="CQ7" s="676"/>
      <c r="CR7" s="659">
        <v>4612574</v>
      </c>
      <c r="CS7" s="660"/>
      <c r="CT7" s="660"/>
      <c r="CU7" s="660"/>
      <c r="CV7" s="660"/>
      <c r="CW7" s="660"/>
      <c r="CX7" s="660"/>
      <c r="CY7" s="661"/>
      <c r="CZ7" s="662">
        <v>10.8</v>
      </c>
      <c r="DA7" s="662"/>
      <c r="DB7" s="662"/>
      <c r="DC7" s="662"/>
      <c r="DD7" s="668">
        <v>243402</v>
      </c>
      <c r="DE7" s="660"/>
      <c r="DF7" s="660"/>
      <c r="DG7" s="660"/>
      <c r="DH7" s="660"/>
      <c r="DI7" s="660"/>
      <c r="DJ7" s="660"/>
      <c r="DK7" s="660"/>
      <c r="DL7" s="660"/>
      <c r="DM7" s="660"/>
      <c r="DN7" s="660"/>
      <c r="DO7" s="660"/>
      <c r="DP7" s="661"/>
      <c r="DQ7" s="668">
        <v>3907541</v>
      </c>
      <c r="DR7" s="660"/>
      <c r="DS7" s="660"/>
      <c r="DT7" s="660"/>
      <c r="DU7" s="660"/>
      <c r="DV7" s="660"/>
      <c r="DW7" s="660"/>
      <c r="DX7" s="660"/>
      <c r="DY7" s="660"/>
      <c r="DZ7" s="660"/>
      <c r="EA7" s="660"/>
      <c r="EB7" s="660"/>
      <c r="EC7" s="669"/>
    </row>
    <row r="8" spans="2:143" ht="11.25" customHeight="1" x14ac:dyDescent="0.15">
      <c r="B8" s="656" t="s">
        <v>237</v>
      </c>
      <c r="C8" s="657"/>
      <c r="D8" s="657"/>
      <c r="E8" s="657"/>
      <c r="F8" s="657"/>
      <c r="G8" s="657"/>
      <c r="H8" s="657"/>
      <c r="I8" s="657"/>
      <c r="J8" s="657"/>
      <c r="K8" s="657"/>
      <c r="L8" s="657"/>
      <c r="M8" s="657"/>
      <c r="N8" s="657"/>
      <c r="O8" s="657"/>
      <c r="P8" s="657"/>
      <c r="Q8" s="658"/>
      <c r="R8" s="659">
        <v>136728</v>
      </c>
      <c r="S8" s="660"/>
      <c r="T8" s="660"/>
      <c r="U8" s="660"/>
      <c r="V8" s="660"/>
      <c r="W8" s="660"/>
      <c r="X8" s="660"/>
      <c r="Y8" s="661"/>
      <c r="Z8" s="662">
        <v>0.3</v>
      </c>
      <c r="AA8" s="662"/>
      <c r="AB8" s="662"/>
      <c r="AC8" s="662"/>
      <c r="AD8" s="663">
        <v>136728</v>
      </c>
      <c r="AE8" s="663"/>
      <c r="AF8" s="663"/>
      <c r="AG8" s="663"/>
      <c r="AH8" s="663"/>
      <c r="AI8" s="663"/>
      <c r="AJ8" s="663"/>
      <c r="AK8" s="663"/>
      <c r="AL8" s="664">
        <v>0.5</v>
      </c>
      <c r="AM8" s="665"/>
      <c r="AN8" s="665"/>
      <c r="AO8" s="666"/>
      <c r="AP8" s="656" t="s">
        <v>238</v>
      </c>
      <c r="AQ8" s="657"/>
      <c r="AR8" s="657"/>
      <c r="AS8" s="657"/>
      <c r="AT8" s="657"/>
      <c r="AU8" s="657"/>
      <c r="AV8" s="657"/>
      <c r="AW8" s="657"/>
      <c r="AX8" s="657"/>
      <c r="AY8" s="657"/>
      <c r="AZ8" s="657"/>
      <c r="BA8" s="657"/>
      <c r="BB8" s="657"/>
      <c r="BC8" s="657"/>
      <c r="BD8" s="657"/>
      <c r="BE8" s="657"/>
      <c r="BF8" s="658"/>
      <c r="BG8" s="659">
        <v>247974</v>
      </c>
      <c r="BH8" s="660"/>
      <c r="BI8" s="660"/>
      <c r="BJ8" s="660"/>
      <c r="BK8" s="660"/>
      <c r="BL8" s="660"/>
      <c r="BM8" s="660"/>
      <c r="BN8" s="661"/>
      <c r="BO8" s="662">
        <v>1.1000000000000001</v>
      </c>
      <c r="BP8" s="662"/>
      <c r="BQ8" s="662"/>
      <c r="BR8" s="662"/>
      <c r="BS8" s="668" t="s">
        <v>177</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16815700</v>
      </c>
      <c r="CS8" s="660"/>
      <c r="CT8" s="660"/>
      <c r="CU8" s="660"/>
      <c r="CV8" s="660"/>
      <c r="CW8" s="660"/>
      <c r="CX8" s="660"/>
      <c r="CY8" s="661"/>
      <c r="CZ8" s="662">
        <v>39.200000000000003</v>
      </c>
      <c r="DA8" s="662"/>
      <c r="DB8" s="662"/>
      <c r="DC8" s="662"/>
      <c r="DD8" s="668">
        <v>45532</v>
      </c>
      <c r="DE8" s="660"/>
      <c r="DF8" s="660"/>
      <c r="DG8" s="660"/>
      <c r="DH8" s="660"/>
      <c r="DI8" s="660"/>
      <c r="DJ8" s="660"/>
      <c r="DK8" s="660"/>
      <c r="DL8" s="660"/>
      <c r="DM8" s="660"/>
      <c r="DN8" s="660"/>
      <c r="DO8" s="660"/>
      <c r="DP8" s="661"/>
      <c r="DQ8" s="668">
        <v>9251440</v>
      </c>
      <c r="DR8" s="660"/>
      <c r="DS8" s="660"/>
      <c r="DT8" s="660"/>
      <c r="DU8" s="660"/>
      <c r="DV8" s="660"/>
      <c r="DW8" s="660"/>
      <c r="DX8" s="660"/>
      <c r="DY8" s="660"/>
      <c r="DZ8" s="660"/>
      <c r="EA8" s="660"/>
      <c r="EB8" s="660"/>
      <c r="EC8" s="669"/>
    </row>
    <row r="9" spans="2:143" ht="11.25" customHeight="1" x14ac:dyDescent="0.15">
      <c r="B9" s="656" t="s">
        <v>240</v>
      </c>
      <c r="C9" s="657"/>
      <c r="D9" s="657"/>
      <c r="E9" s="657"/>
      <c r="F9" s="657"/>
      <c r="G9" s="657"/>
      <c r="H9" s="657"/>
      <c r="I9" s="657"/>
      <c r="J9" s="657"/>
      <c r="K9" s="657"/>
      <c r="L9" s="657"/>
      <c r="M9" s="657"/>
      <c r="N9" s="657"/>
      <c r="O9" s="657"/>
      <c r="P9" s="657"/>
      <c r="Q9" s="658"/>
      <c r="R9" s="659">
        <v>131789</v>
      </c>
      <c r="S9" s="660"/>
      <c r="T9" s="660"/>
      <c r="U9" s="660"/>
      <c r="V9" s="660"/>
      <c r="W9" s="660"/>
      <c r="X9" s="660"/>
      <c r="Y9" s="661"/>
      <c r="Z9" s="662">
        <v>0.3</v>
      </c>
      <c r="AA9" s="662"/>
      <c r="AB9" s="662"/>
      <c r="AC9" s="662"/>
      <c r="AD9" s="663">
        <v>131789</v>
      </c>
      <c r="AE9" s="663"/>
      <c r="AF9" s="663"/>
      <c r="AG9" s="663"/>
      <c r="AH9" s="663"/>
      <c r="AI9" s="663"/>
      <c r="AJ9" s="663"/>
      <c r="AK9" s="663"/>
      <c r="AL9" s="664">
        <v>0.5</v>
      </c>
      <c r="AM9" s="665"/>
      <c r="AN9" s="665"/>
      <c r="AO9" s="666"/>
      <c r="AP9" s="656" t="s">
        <v>241</v>
      </c>
      <c r="AQ9" s="657"/>
      <c r="AR9" s="657"/>
      <c r="AS9" s="657"/>
      <c r="AT9" s="657"/>
      <c r="AU9" s="657"/>
      <c r="AV9" s="657"/>
      <c r="AW9" s="657"/>
      <c r="AX9" s="657"/>
      <c r="AY9" s="657"/>
      <c r="AZ9" s="657"/>
      <c r="BA9" s="657"/>
      <c r="BB9" s="657"/>
      <c r="BC9" s="657"/>
      <c r="BD9" s="657"/>
      <c r="BE9" s="657"/>
      <c r="BF9" s="658"/>
      <c r="BG9" s="659">
        <v>7742627</v>
      </c>
      <c r="BH9" s="660"/>
      <c r="BI9" s="660"/>
      <c r="BJ9" s="660"/>
      <c r="BK9" s="660"/>
      <c r="BL9" s="660"/>
      <c r="BM9" s="660"/>
      <c r="BN9" s="661"/>
      <c r="BO9" s="662">
        <v>35.799999999999997</v>
      </c>
      <c r="BP9" s="662"/>
      <c r="BQ9" s="662"/>
      <c r="BR9" s="662"/>
      <c r="BS9" s="668" t="s">
        <v>177</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3877193</v>
      </c>
      <c r="CS9" s="660"/>
      <c r="CT9" s="660"/>
      <c r="CU9" s="660"/>
      <c r="CV9" s="660"/>
      <c r="CW9" s="660"/>
      <c r="CX9" s="660"/>
      <c r="CY9" s="661"/>
      <c r="CZ9" s="662">
        <v>9</v>
      </c>
      <c r="DA9" s="662"/>
      <c r="DB9" s="662"/>
      <c r="DC9" s="662"/>
      <c r="DD9" s="668">
        <v>112258</v>
      </c>
      <c r="DE9" s="660"/>
      <c r="DF9" s="660"/>
      <c r="DG9" s="660"/>
      <c r="DH9" s="660"/>
      <c r="DI9" s="660"/>
      <c r="DJ9" s="660"/>
      <c r="DK9" s="660"/>
      <c r="DL9" s="660"/>
      <c r="DM9" s="660"/>
      <c r="DN9" s="660"/>
      <c r="DO9" s="660"/>
      <c r="DP9" s="661"/>
      <c r="DQ9" s="668">
        <v>3224667</v>
      </c>
      <c r="DR9" s="660"/>
      <c r="DS9" s="660"/>
      <c r="DT9" s="660"/>
      <c r="DU9" s="660"/>
      <c r="DV9" s="660"/>
      <c r="DW9" s="660"/>
      <c r="DX9" s="660"/>
      <c r="DY9" s="660"/>
      <c r="DZ9" s="660"/>
      <c r="EA9" s="660"/>
      <c r="EB9" s="660"/>
      <c r="EC9" s="669"/>
    </row>
    <row r="10" spans="2:143" ht="11.25" customHeight="1" x14ac:dyDescent="0.15">
      <c r="B10" s="656" t="s">
        <v>243</v>
      </c>
      <c r="C10" s="657"/>
      <c r="D10" s="657"/>
      <c r="E10" s="657"/>
      <c r="F10" s="657"/>
      <c r="G10" s="657"/>
      <c r="H10" s="657"/>
      <c r="I10" s="657"/>
      <c r="J10" s="657"/>
      <c r="K10" s="657"/>
      <c r="L10" s="657"/>
      <c r="M10" s="657"/>
      <c r="N10" s="657"/>
      <c r="O10" s="657"/>
      <c r="P10" s="657"/>
      <c r="Q10" s="658"/>
      <c r="R10" s="659" t="s">
        <v>177</v>
      </c>
      <c r="S10" s="660"/>
      <c r="T10" s="660"/>
      <c r="U10" s="660"/>
      <c r="V10" s="660"/>
      <c r="W10" s="660"/>
      <c r="X10" s="660"/>
      <c r="Y10" s="661"/>
      <c r="Z10" s="662" t="s">
        <v>244</v>
      </c>
      <c r="AA10" s="662"/>
      <c r="AB10" s="662"/>
      <c r="AC10" s="662"/>
      <c r="AD10" s="663" t="s">
        <v>177</v>
      </c>
      <c r="AE10" s="663"/>
      <c r="AF10" s="663"/>
      <c r="AG10" s="663"/>
      <c r="AH10" s="663"/>
      <c r="AI10" s="663"/>
      <c r="AJ10" s="663"/>
      <c r="AK10" s="663"/>
      <c r="AL10" s="664" t="s">
        <v>176</v>
      </c>
      <c r="AM10" s="665"/>
      <c r="AN10" s="665"/>
      <c r="AO10" s="666"/>
      <c r="AP10" s="656" t="s">
        <v>245</v>
      </c>
      <c r="AQ10" s="657"/>
      <c r="AR10" s="657"/>
      <c r="AS10" s="657"/>
      <c r="AT10" s="657"/>
      <c r="AU10" s="657"/>
      <c r="AV10" s="657"/>
      <c r="AW10" s="657"/>
      <c r="AX10" s="657"/>
      <c r="AY10" s="657"/>
      <c r="AZ10" s="657"/>
      <c r="BA10" s="657"/>
      <c r="BB10" s="657"/>
      <c r="BC10" s="657"/>
      <c r="BD10" s="657"/>
      <c r="BE10" s="657"/>
      <c r="BF10" s="658"/>
      <c r="BG10" s="659">
        <v>342981</v>
      </c>
      <c r="BH10" s="660"/>
      <c r="BI10" s="660"/>
      <c r="BJ10" s="660"/>
      <c r="BK10" s="660"/>
      <c r="BL10" s="660"/>
      <c r="BM10" s="660"/>
      <c r="BN10" s="661"/>
      <c r="BO10" s="662">
        <v>1.6</v>
      </c>
      <c r="BP10" s="662"/>
      <c r="BQ10" s="662"/>
      <c r="BR10" s="662"/>
      <c r="BS10" s="668" t="s">
        <v>176</v>
      </c>
      <c r="BT10" s="660"/>
      <c r="BU10" s="660"/>
      <c r="BV10" s="660"/>
      <c r="BW10" s="660"/>
      <c r="BX10" s="660"/>
      <c r="BY10" s="660"/>
      <c r="BZ10" s="660"/>
      <c r="CA10" s="660"/>
      <c r="CB10" s="669"/>
      <c r="CD10" s="674" t="s">
        <v>246</v>
      </c>
      <c r="CE10" s="675"/>
      <c r="CF10" s="675"/>
      <c r="CG10" s="675"/>
      <c r="CH10" s="675"/>
      <c r="CI10" s="675"/>
      <c r="CJ10" s="675"/>
      <c r="CK10" s="675"/>
      <c r="CL10" s="675"/>
      <c r="CM10" s="675"/>
      <c r="CN10" s="675"/>
      <c r="CO10" s="675"/>
      <c r="CP10" s="675"/>
      <c r="CQ10" s="676"/>
      <c r="CR10" s="659">
        <v>166370</v>
      </c>
      <c r="CS10" s="660"/>
      <c r="CT10" s="660"/>
      <c r="CU10" s="660"/>
      <c r="CV10" s="660"/>
      <c r="CW10" s="660"/>
      <c r="CX10" s="660"/>
      <c r="CY10" s="661"/>
      <c r="CZ10" s="662">
        <v>0.4</v>
      </c>
      <c r="DA10" s="662"/>
      <c r="DB10" s="662"/>
      <c r="DC10" s="662"/>
      <c r="DD10" s="668">
        <v>4536</v>
      </c>
      <c r="DE10" s="660"/>
      <c r="DF10" s="660"/>
      <c r="DG10" s="660"/>
      <c r="DH10" s="660"/>
      <c r="DI10" s="660"/>
      <c r="DJ10" s="660"/>
      <c r="DK10" s="660"/>
      <c r="DL10" s="660"/>
      <c r="DM10" s="660"/>
      <c r="DN10" s="660"/>
      <c r="DO10" s="660"/>
      <c r="DP10" s="661"/>
      <c r="DQ10" s="668">
        <v>114571</v>
      </c>
      <c r="DR10" s="660"/>
      <c r="DS10" s="660"/>
      <c r="DT10" s="660"/>
      <c r="DU10" s="660"/>
      <c r="DV10" s="660"/>
      <c r="DW10" s="660"/>
      <c r="DX10" s="660"/>
      <c r="DY10" s="660"/>
      <c r="DZ10" s="660"/>
      <c r="EA10" s="660"/>
      <c r="EB10" s="660"/>
      <c r="EC10" s="669"/>
    </row>
    <row r="11" spans="2:143" ht="11.25" customHeight="1" x14ac:dyDescent="0.15">
      <c r="B11" s="656" t="s">
        <v>247</v>
      </c>
      <c r="C11" s="657"/>
      <c r="D11" s="657"/>
      <c r="E11" s="657"/>
      <c r="F11" s="657"/>
      <c r="G11" s="657"/>
      <c r="H11" s="657"/>
      <c r="I11" s="657"/>
      <c r="J11" s="657"/>
      <c r="K11" s="657"/>
      <c r="L11" s="657"/>
      <c r="M11" s="657"/>
      <c r="N11" s="657"/>
      <c r="O11" s="657"/>
      <c r="P11" s="657"/>
      <c r="Q11" s="658"/>
      <c r="R11" s="659" t="s">
        <v>176</v>
      </c>
      <c r="S11" s="660"/>
      <c r="T11" s="660"/>
      <c r="U11" s="660"/>
      <c r="V11" s="660"/>
      <c r="W11" s="660"/>
      <c r="X11" s="660"/>
      <c r="Y11" s="661"/>
      <c r="Z11" s="662" t="s">
        <v>177</v>
      </c>
      <c r="AA11" s="662"/>
      <c r="AB11" s="662"/>
      <c r="AC11" s="662"/>
      <c r="AD11" s="663" t="s">
        <v>177</v>
      </c>
      <c r="AE11" s="663"/>
      <c r="AF11" s="663"/>
      <c r="AG11" s="663"/>
      <c r="AH11" s="663"/>
      <c r="AI11" s="663"/>
      <c r="AJ11" s="663"/>
      <c r="AK11" s="663"/>
      <c r="AL11" s="664" t="s">
        <v>177</v>
      </c>
      <c r="AM11" s="665"/>
      <c r="AN11" s="665"/>
      <c r="AO11" s="666"/>
      <c r="AP11" s="656" t="s">
        <v>248</v>
      </c>
      <c r="AQ11" s="657"/>
      <c r="AR11" s="657"/>
      <c r="AS11" s="657"/>
      <c r="AT11" s="657"/>
      <c r="AU11" s="657"/>
      <c r="AV11" s="657"/>
      <c r="AW11" s="657"/>
      <c r="AX11" s="657"/>
      <c r="AY11" s="657"/>
      <c r="AZ11" s="657"/>
      <c r="BA11" s="657"/>
      <c r="BB11" s="657"/>
      <c r="BC11" s="657"/>
      <c r="BD11" s="657"/>
      <c r="BE11" s="657"/>
      <c r="BF11" s="658"/>
      <c r="BG11" s="659">
        <v>1103405</v>
      </c>
      <c r="BH11" s="660"/>
      <c r="BI11" s="660"/>
      <c r="BJ11" s="660"/>
      <c r="BK11" s="660"/>
      <c r="BL11" s="660"/>
      <c r="BM11" s="660"/>
      <c r="BN11" s="661"/>
      <c r="BO11" s="662">
        <v>5.0999999999999996</v>
      </c>
      <c r="BP11" s="662"/>
      <c r="BQ11" s="662"/>
      <c r="BR11" s="662"/>
      <c r="BS11" s="668">
        <v>131204</v>
      </c>
      <c r="BT11" s="660"/>
      <c r="BU11" s="660"/>
      <c r="BV11" s="660"/>
      <c r="BW11" s="660"/>
      <c r="BX11" s="660"/>
      <c r="BY11" s="660"/>
      <c r="BZ11" s="660"/>
      <c r="CA11" s="660"/>
      <c r="CB11" s="669"/>
      <c r="CD11" s="674" t="s">
        <v>249</v>
      </c>
      <c r="CE11" s="675"/>
      <c r="CF11" s="675"/>
      <c r="CG11" s="675"/>
      <c r="CH11" s="675"/>
      <c r="CI11" s="675"/>
      <c r="CJ11" s="675"/>
      <c r="CK11" s="675"/>
      <c r="CL11" s="675"/>
      <c r="CM11" s="675"/>
      <c r="CN11" s="675"/>
      <c r="CO11" s="675"/>
      <c r="CP11" s="675"/>
      <c r="CQ11" s="676"/>
      <c r="CR11" s="659">
        <v>871337</v>
      </c>
      <c r="CS11" s="660"/>
      <c r="CT11" s="660"/>
      <c r="CU11" s="660"/>
      <c r="CV11" s="660"/>
      <c r="CW11" s="660"/>
      <c r="CX11" s="660"/>
      <c r="CY11" s="661"/>
      <c r="CZ11" s="662">
        <v>2</v>
      </c>
      <c r="DA11" s="662"/>
      <c r="DB11" s="662"/>
      <c r="DC11" s="662"/>
      <c r="DD11" s="668">
        <v>409484</v>
      </c>
      <c r="DE11" s="660"/>
      <c r="DF11" s="660"/>
      <c r="DG11" s="660"/>
      <c r="DH11" s="660"/>
      <c r="DI11" s="660"/>
      <c r="DJ11" s="660"/>
      <c r="DK11" s="660"/>
      <c r="DL11" s="660"/>
      <c r="DM11" s="660"/>
      <c r="DN11" s="660"/>
      <c r="DO11" s="660"/>
      <c r="DP11" s="661"/>
      <c r="DQ11" s="668">
        <v>561310</v>
      </c>
      <c r="DR11" s="660"/>
      <c r="DS11" s="660"/>
      <c r="DT11" s="660"/>
      <c r="DU11" s="660"/>
      <c r="DV11" s="660"/>
      <c r="DW11" s="660"/>
      <c r="DX11" s="660"/>
      <c r="DY11" s="660"/>
      <c r="DZ11" s="660"/>
      <c r="EA11" s="660"/>
      <c r="EB11" s="660"/>
      <c r="EC11" s="669"/>
    </row>
    <row r="12" spans="2:143" ht="11.25" customHeight="1" x14ac:dyDescent="0.15">
      <c r="B12" s="656" t="s">
        <v>250</v>
      </c>
      <c r="C12" s="657"/>
      <c r="D12" s="657"/>
      <c r="E12" s="657"/>
      <c r="F12" s="657"/>
      <c r="G12" s="657"/>
      <c r="H12" s="657"/>
      <c r="I12" s="657"/>
      <c r="J12" s="657"/>
      <c r="K12" s="657"/>
      <c r="L12" s="657"/>
      <c r="M12" s="657"/>
      <c r="N12" s="657"/>
      <c r="O12" s="657"/>
      <c r="P12" s="657"/>
      <c r="Q12" s="658"/>
      <c r="R12" s="659">
        <v>2538268</v>
      </c>
      <c r="S12" s="660"/>
      <c r="T12" s="660"/>
      <c r="U12" s="660"/>
      <c r="V12" s="660"/>
      <c r="W12" s="660"/>
      <c r="X12" s="660"/>
      <c r="Y12" s="661"/>
      <c r="Z12" s="662">
        <v>5.6</v>
      </c>
      <c r="AA12" s="662"/>
      <c r="AB12" s="662"/>
      <c r="AC12" s="662"/>
      <c r="AD12" s="663">
        <v>2538268</v>
      </c>
      <c r="AE12" s="663"/>
      <c r="AF12" s="663"/>
      <c r="AG12" s="663"/>
      <c r="AH12" s="663"/>
      <c r="AI12" s="663"/>
      <c r="AJ12" s="663"/>
      <c r="AK12" s="663"/>
      <c r="AL12" s="664">
        <v>9.3000000000000007</v>
      </c>
      <c r="AM12" s="665"/>
      <c r="AN12" s="665"/>
      <c r="AO12" s="666"/>
      <c r="AP12" s="656" t="s">
        <v>251</v>
      </c>
      <c r="AQ12" s="657"/>
      <c r="AR12" s="657"/>
      <c r="AS12" s="657"/>
      <c r="AT12" s="657"/>
      <c r="AU12" s="657"/>
      <c r="AV12" s="657"/>
      <c r="AW12" s="657"/>
      <c r="AX12" s="657"/>
      <c r="AY12" s="657"/>
      <c r="AZ12" s="657"/>
      <c r="BA12" s="657"/>
      <c r="BB12" s="657"/>
      <c r="BC12" s="657"/>
      <c r="BD12" s="657"/>
      <c r="BE12" s="657"/>
      <c r="BF12" s="658"/>
      <c r="BG12" s="659">
        <v>10214846</v>
      </c>
      <c r="BH12" s="660"/>
      <c r="BI12" s="660"/>
      <c r="BJ12" s="660"/>
      <c r="BK12" s="660"/>
      <c r="BL12" s="660"/>
      <c r="BM12" s="660"/>
      <c r="BN12" s="661"/>
      <c r="BO12" s="662">
        <v>47.2</v>
      </c>
      <c r="BP12" s="662"/>
      <c r="BQ12" s="662"/>
      <c r="BR12" s="662"/>
      <c r="BS12" s="668" t="s">
        <v>177</v>
      </c>
      <c r="BT12" s="660"/>
      <c r="BU12" s="660"/>
      <c r="BV12" s="660"/>
      <c r="BW12" s="660"/>
      <c r="BX12" s="660"/>
      <c r="BY12" s="660"/>
      <c r="BZ12" s="660"/>
      <c r="CA12" s="660"/>
      <c r="CB12" s="669"/>
      <c r="CD12" s="674" t="s">
        <v>252</v>
      </c>
      <c r="CE12" s="675"/>
      <c r="CF12" s="675"/>
      <c r="CG12" s="675"/>
      <c r="CH12" s="675"/>
      <c r="CI12" s="675"/>
      <c r="CJ12" s="675"/>
      <c r="CK12" s="675"/>
      <c r="CL12" s="675"/>
      <c r="CM12" s="675"/>
      <c r="CN12" s="675"/>
      <c r="CO12" s="675"/>
      <c r="CP12" s="675"/>
      <c r="CQ12" s="676"/>
      <c r="CR12" s="659">
        <v>860013</v>
      </c>
      <c r="CS12" s="660"/>
      <c r="CT12" s="660"/>
      <c r="CU12" s="660"/>
      <c r="CV12" s="660"/>
      <c r="CW12" s="660"/>
      <c r="CX12" s="660"/>
      <c r="CY12" s="661"/>
      <c r="CZ12" s="662">
        <v>2</v>
      </c>
      <c r="DA12" s="662"/>
      <c r="DB12" s="662"/>
      <c r="DC12" s="662"/>
      <c r="DD12" s="668">
        <v>264228</v>
      </c>
      <c r="DE12" s="660"/>
      <c r="DF12" s="660"/>
      <c r="DG12" s="660"/>
      <c r="DH12" s="660"/>
      <c r="DI12" s="660"/>
      <c r="DJ12" s="660"/>
      <c r="DK12" s="660"/>
      <c r="DL12" s="660"/>
      <c r="DM12" s="660"/>
      <c r="DN12" s="660"/>
      <c r="DO12" s="660"/>
      <c r="DP12" s="661"/>
      <c r="DQ12" s="668">
        <v>472910</v>
      </c>
      <c r="DR12" s="660"/>
      <c r="DS12" s="660"/>
      <c r="DT12" s="660"/>
      <c r="DU12" s="660"/>
      <c r="DV12" s="660"/>
      <c r="DW12" s="660"/>
      <c r="DX12" s="660"/>
      <c r="DY12" s="660"/>
      <c r="DZ12" s="660"/>
      <c r="EA12" s="660"/>
      <c r="EB12" s="660"/>
      <c r="EC12" s="669"/>
    </row>
    <row r="13" spans="2:143" ht="11.25" customHeight="1" x14ac:dyDescent="0.15">
      <c r="B13" s="656" t="s">
        <v>253</v>
      </c>
      <c r="C13" s="657"/>
      <c r="D13" s="657"/>
      <c r="E13" s="657"/>
      <c r="F13" s="657"/>
      <c r="G13" s="657"/>
      <c r="H13" s="657"/>
      <c r="I13" s="657"/>
      <c r="J13" s="657"/>
      <c r="K13" s="657"/>
      <c r="L13" s="657"/>
      <c r="M13" s="657"/>
      <c r="N13" s="657"/>
      <c r="O13" s="657"/>
      <c r="P13" s="657"/>
      <c r="Q13" s="658"/>
      <c r="R13" s="659" t="s">
        <v>177</v>
      </c>
      <c r="S13" s="660"/>
      <c r="T13" s="660"/>
      <c r="U13" s="660"/>
      <c r="V13" s="660"/>
      <c r="W13" s="660"/>
      <c r="X13" s="660"/>
      <c r="Y13" s="661"/>
      <c r="Z13" s="662" t="s">
        <v>177</v>
      </c>
      <c r="AA13" s="662"/>
      <c r="AB13" s="662"/>
      <c r="AC13" s="662"/>
      <c r="AD13" s="663" t="s">
        <v>177</v>
      </c>
      <c r="AE13" s="663"/>
      <c r="AF13" s="663"/>
      <c r="AG13" s="663"/>
      <c r="AH13" s="663"/>
      <c r="AI13" s="663"/>
      <c r="AJ13" s="663"/>
      <c r="AK13" s="663"/>
      <c r="AL13" s="664" t="s">
        <v>177</v>
      </c>
      <c r="AM13" s="665"/>
      <c r="AN13" s="665"/>
      <c r="AO13" s="666"/>
      <c r="AP13" s="656" t="s">
        <v>254</v>
      </c>
      <c r="AQ13" s="657"/>
      <c r="AR13" s="657"/>
      <c r="AS13" s="657"/>
      <c r="AT13" s="657"/>
      <c r="AU13" s="657"/>
      <c r="AV13" s="657"/>
      <c r="AW13" s="657"/>
      <c r="AX13" s="657"/>
      <c r="AY13" s="657"/>
      <c r="AZ13" s="657"/>
      <c r="BA13" s="657"/>
      <c r="BB13" s="657"/>
      <c r="BC13" s="657"/>
      <c r="BD13" s="657"/>
      <c r="BE13" s="657"/>
      <c r="BF13" s="658"/>
      <c r="BG13" s="659">
        <v>10171747</v>
      </c>
      <c r="BH13" s="660"/>
      <c r="BI13" s="660"/>
      <c r="BJ13" s="660"/>
      <c r="BK13" s="660"/>
      <c r="BL13" s="660"/>
      <c r="BM13" s="660"/>
      <c r="BN13" s="661"/>
      <c r="BO13" s="662">
        <v>47</v>
      </c>
      <c r="BP13" s="662"/>
      <c r="BQ13" s="662"/>
      <c r="BR13" s="662"/>
      <c r="BS13" s="668" t="s">
        <v>177</v>
      </c>
      <c r="BT13" s="660"/>
      <c r="BU13" s="660"/>
      <c r="BV13" s="660"/>
      <c r="BW13" s="660"/>
      <c r="BX13" s="660"/>
      <c r="BY13" s="660"/>
      <c r="BZ13" s="660"/>
      <c r="CA13" s="660"/>
      <c r="CB13" s="669"/>
      <c r="CD13" s="674" t="s">
        <v>255</v>
      </c>
      <c r="CE13" s="675"/>
      <c r="CF13" s="675"/>
      <c r="CG13" s="675"/>
      <c r="CH13" s="675"/>
      <c r="CI13" s="675"/>
      <c r="CJ13" s="675"/>
      <c r="CK13" s="675"/>
      <c r="CL13" s="675"/>
      <c r="CM13" s="675"/>
      <c r="CN13" s="675"/>
      <c r="CO13" s="675"/>
      <c r="CP13" s="675"/>
      <c r="CQ13" s="676"/>
      <c r="CR13" s="659">
        <v>5847836</v>
      </c>
      <c r="CS13" s="660"/>
      <c r="CT13" s="660"/>
      <c r="CU13" s="660"/>
      <c r="CV13" s="660"/>
      <c r="CW13" s="660"/>
      <c r="CX13" s="660"/>
      <c r="CY13" s="661"/>
      <c r="CZ13" s="662">
        <v>13.6</v>
      </c>
      <c r="DA13" s="662"/>
      <c r="DB13" s="662"/>
      <c r="DC13" s="662"/>
      <c r="DD13" s="668">
        <v>2345614</v>
      </c>
      <c r="DE13" s="660"/>
      <c r="DF13" s="660"/>
      <c r="DG13" s="660"/>
      <c r="DH13" s="660"/>
      <c r="DI13" s="660"/>
      <c r="DJ13" s="660"/>
      <c r="DK13" s="660"/>
      <c r="DL13" s="660"/>
      <c r="DM13" s="660"/>
      <c r="DN13" s="660"/>
      <c r="DO13" s="660"/>
      <c r="DP13" s="661"/>
      <c r="DQ13" s="668">
        <v>4023682</v>
      </c>
      <c r="DR13" s="660"/>
      <c r="DS13" s="660"/>
      <c r="DT13" s="660"/>
      <c r="DU13" s="660"/>
      <c r="DV13" s="660"/>
      <c r="DW13" s="660"/>
      <c r="DX13" s="660"/>
      <c r="DY13" s="660"/>
      <c r="DZ13" s="660"/>
      <c r="EA13" s="660"/>
      <c r="EB13" s="660"/>
      <c r="EC13" s="669"/>
    </row>
    <row r="14" spans="2:143" ht="11.25" customHeight="1" x14ac:dyDescent="0.15">
      <c r="B14" s="656" t="s">
        <v>256</v>
      </c>
      <c r="C14" s="657"/>
      <c r="D14" s="657"/>
      <c r="E14" s="657"/>
      <c r="F14" s="657"/>
      <c r="G14" s="657"/>
      <c r="H14" s="657"/>
      <c r="I14" s="657"/>
      <c r="J14" s="657"/>
      <c r="K14" s="657"/>
      <c r="L14" s="657"/>
      <c r="M14" s="657"/>
      <c r="N14" s="657"/>
      <c r="O14" s="657"/>
      <c r="P14" s="657"/>
      <c r="Q14" s="658"/>
      <c r="R14" s="659" t="s">
        <v>177</v>
      </c>
      <c r="S14" s="660"/>
      <c r="T14" s="660"/>
      <c r="U14" s="660"/>
      <c r="V14" s="660"/>
      <c r="W14" s="660"/>
      <c r="X14" s="660"/>
      <c r="Y14" s="661"/>
      <c r="Z14" s="662" t="s">
        <v>177</v>
      </c>
      <c r="AA14" s="662"/>
      <c r="AB14" s="662"/>
      <c r="AC14" s="662"/>
      <c r="AD14" s="663" t="s">
        <v>176</v>
      </c>
      <c r="AE14" s="663"/>
      <c r="AF14" s="663"/>
      <c r="AG14" s="663"/>
      <c r="AH14" s="663"/>
      <c r="AI14" s="663"/>
      <c r="AJ14" s="663"/>
      <c r="AK14" s="663"/>
      <c r="AL14" s="664" t="s">
        <v>177</v>
      </c>
      <c r="AM14" s="665"/>
      <c r="AN14" s="665"/>
      <c r="AO14" s="666"/>
      <c r="AP14" s="656" t="s">
        <v>257</v>
      </c>
      <c r="AQ14" s="657"/>
      <c r="AR14" s="657"/>
      <c r="AS14" s="657"/>
      <c r="AT14" s="657"/>
      <c r="AU14" s="657"/>
      <c r="AV14" s="657"/>
      <c r="AW14" s="657"/>
      <c r="AX14" s="657"/>
      <c r="AY14" s="657"/>
      <c r="AZ14" s="657"/>
      <c r="BA14" s="657"/>
      <c r="BB14" s="657"/>
      <c r="BC14" s="657"/>
      <c r="BD14" s="657"/>
      <c r="BE14" s="657"/>
      <c r="BF14" s="658"/>
      <c r="BG14" s="659">
        <v>264386</v>
      </c>
      <c r="BH14" s="660"/>
      <c r="BI14" s="660"/>
      <c r="BJ14" s="660"/>
      <c r="BK14" s="660"/>
      <c r="BL14" s="660"/>
      <c r="BM14" s="660"/>
      <c r="BN14" s="661"/>
      <c r="BO14" s="662">
        <v>1.2</v>
      </c>
      <c r="BP14" s="662"/>
      <c r="BQ14" s="662"/>
      <c r="BR14" s="662"/>
      <c r="BS14" s="668" t="s">
        <v>177</v>
      </c>
      <c r="BT14" s="660"/>
      <c r="BU14" s="660"/>
      <c r="BV14" s="660"/>
      <c r="BW14" s="660"/>
      <c r="BX14" s="660"/>
      <c r="BY14" s="660"/>
      <c r="BZ14" s="660"/>
      <c r="CA14" s="660"/>
      <c r="CB14" s="669"/>
      <c r="CD14" s="674" t="s">
        <v>258</v>
      </c>
      <c r="CE14" s="675"/>
      <c r="CF14" s="675"/>
      <c r="CG14" s="675"/>
      <c r="CH14" s="675"/>
      <c r="CI14" s="675"/>
      <c r="CJ14" s="675"/>
      <c r="CK14" s="675"/>
      <c r="CL14" s="675"/>
      <c r="CM14" s="675"/>
      <c r="CN14" s="675"/>
      <c r="CO14" s="675"/>
      <c r="CP14" s="675"/>
      <c r="CQ14" s="676"/>
      <c r="CR14" s="659">
        <v>1697303</v>
      </c>
      <c r="CS14" s="660"/>
      <c r="CT14" s="660"/>
      <c r="CU14" s="660"/>
      <c r="CV14" s="660"/>
      <c r="CW14" s="660"/>
      <c r="CX14" s="660"/>
      <c r="CY14" s="661"/>
      <c r="CZ14" s="662">
        <v>4</v>
      </c>
      <c r="DA14" s="662"/>
      <c r="DB14" s="662"/>
      <c r="DC14" s="662"/>
      <c r="DD14" s="668">
        <v>266011</v>
      </c>
      <c r="DE14" s="660"/>
      <c r="DF14" s="660"/>
      <c r="DG14" s="660"/>
      <c r="DH14" s="660"/>
      <c r="DI14" s="660"/>
      <c r="DJ14" s="660"/>
      <c r="DK14" s="660"/>
      <c r="DL14" s="660"/>
      <c r="DM14" s="660"/>
      <c r="DN14" s="660"/>
      <c r="DO14" s="660"/>
      <c r="DP14" s="661"/>
      <c r="DQ14" s="668">
        <v>1503680</v>
      </c>
      <c r="DR14" s="660"/>
      <c r="DS14" s="660"/>
      <c r="DT14" s="660"/>
      <c r="DU14" s="660"/>
      <c r="DV14" s="660"/>
      <c r="DW14" s="660"/>
      <c r="DX14" s="660"/>
      <c r="DY14" s="660"/>
      <c r="DZ14" s="660"/>
      <c r="EA14" s="660"/>
      <c r="EB14" s="660"/>
      <c r="EC14" s="669"/>
    </row>
    <row r="15" spans="2:143" ht="11.25" customHeight="1" x14ac:dyDescent="0.15">
      <c r="B15" s="656" t="s">
        <v>259</v>
      </c>
      <c r="C15" s="657"/>
      <c r="D15" s="657"/>
      <c r="E15" s="657"/>
      <c r="F15" s="657"/>
      <c r="G15" s="657"/>
      <c r="H15" s="657"/>
      <c r="I15" s="657"/>
      <c r="J15" s="657"/>
      <c r="K15" s="657"/>
      <c r="L15" s="657"/>
      <c r="M15" s="657"/>
      <c r="N15" s="657"/>
      <c r="O15" s="657"/>
      <c r="P15" s="657"/>
      <c r="Q15" s="658"/>
      <c r="R15" s="659">
        <v>255478</v>
      </c>
      <c r="S15" s="660"/>
      <c r="T15" s="660"/>
      <c r="U15" s="660"/>
      <c r="V15" s="660"/>
      <c r="W15" s="660"/>
      <c r="X15" s="660"/>
      <c r="Y15" s="661"/>
      <c r="Z15" s="662">
        <v>0.6</v>
      </c>
      <c r="AA15" s="662"/>
      <c r="AB15" s="662"/>
      <c r="AC15" s="662"/>
      <c r="AD15" s="663">
        <v>255478</v>
      </c>
      <c r="AE15" s="663"/>
      <c r="AF15" s="663"/>
      <c r="AG15" s="663"/>
      <c r="AH15" s="663"/>
      <c r="AI15" s="663"/>
      <c r="AJ15" s="663"/>
      <c r="AK15" s="663"/>
      <c r="AL15" s="664">
        <v>0.9</v>
      </c>
      <c r="AM15" s="665"/>
      <c r="AN15" s="665"/>
      <c r="AO15" s="666"/>
      <c r="AP15" s="656" t="s">
        <v>260</v>
      </c>
      <c r="AQ15" s="657"/>
      <c r="AR15" s="657"/>
      <c r="AS15" s="657"/>
      <c r="AT15" s="657"/>
      <c r="AU15" s="657"/>
      <c r="AV15" s="657"/>
      <c r="AW15" s="657"/>
      <c r="AX15" s="657"/>
      <c r="AY15" s="657"/>
      <c r="AZ15" s="657"/>
      <c r="BA15" s="657"/>
      <c r="BB15" s="657"/>
      <c r="BC15" s="657"/>
      <c r="BD15" s="657"/>
      <c r="BE15" s="657"/>
      <c r="BF15" s="658"/>
      <c r="BG15" s="659">
        <v>850878</v>
      </c>
      <c r="BH15" s="660"/>
      <c r="BI15" s="660"/>
      <c r="BJ15" s="660"/>
      <c r="BK15" s="660"/>
      <c r="BL15" s="660"/>
      <c r="BM15" s="660"/>
      <c r="BN15" s="661"/>
      <c r="BO15" s="662">
        <v>3.9</v>
      </c>
      <c r="BP15" s="662"/>
      <c r="BQ15" s="662"/>
      <c r="BR15" s="662"/>
      <c r="BS15" s="668" t="s">
        <v>244</v>
      </c>
      <c r="BT15" s="660"/>
      <c r="BU15" s="660"/>
      <c r="BV15" s="660"/>
      <c r="BW15" s="660"/>
      <c r="BX15" s="660"/>
      <c r="BY15" s="660"/>
      <c r="BZ15" s="660"/>
      <c r="CA15" s="660"/>
      <c r="CB15" s="669"/>
      <c r="CD15" s="674" t="s">
        <v>261</v>
      </c>
      <c r="CE15" s="675"/>
      <c r="CF15" s="675"/>
      <c r="CG15" s="675"/>
      <c r="CH15" s="675"/>
      <c r="CI15" s="675"/>
      <c r="CJ15" s="675"/>
      <c r="CK15" s="675"/>
      <c r="CL15" s="675"/>
      <c r="CM15" s="675"/>
      <c r="CN15" s="675"/>
      <c r="CO15" s="675"/>
      <c r="CP15" s="675"/>
      <c r="CQ15" s="676"/>
      <c r="CR15" s="659">
        <v>3810861</v>
      </c>
      <c r="CS15" s="660"/>
      <c r="CT15" s="660"/>
      <c r="CU15" s="660"/>
      <c r="CV15" s="660"/>
      <c r="CW15" s="660"/>
      <c r="CX15" s="660"/>
      <c r="CY15" s="661"/>
      <c r="CZ15" s="662">
        <v>8.9</v>
      </c>
      <c r="DA15" s="662"/>
      <c r="DB15" s="662"/>
      <c r="DC15" s="662"/>
      <c r="DD15" s="668">
        <v>346289</v>
      </c>
      <c r="DE15" s="660"/>
      <c r="DF15" s="660"/>
      <c r="DG15" s="660"/>
      <c r="DH15" s="660"/>
      <c r="DI15" s="660"/>
      <c r="DJ15" s="660"/>
      <c r="DK15" s="660"/>
      <c r="DL15" s="660"/>
      <c r="DM15" s="660"/>
      <c r="DN15" s="660"/>
      <c r="DO15" s="660"/>
      <c r="DP15" s="661"/>
      <c r="DQ15" s="668">
        <v>3334102</v>
      </c>
      <c r="DR15" s="660"/>
      <c r="DS15" s="660"/>
      <c r="DT15" s="660"/>
      <c r="DU15" s="660"/>
      <c r="DV15" s="660"/>
      <c r="DW15" s="660"/>
      <c r="DX15" s="660"/>
      <c r="DY15" s="660"/>
      <c r="DZ15" s="660"/>
      <c r="EA15" s="660"/>
      <c r="EB15" s="660"/>
      <c r="EC15" s="669"/>
    </row>
    <row r="16" spans="2:143" ht="11.25" customHeight="1" x14ac:dyDescent="0.15">
      <c r="B16" s="656" t="s">
        <v>262</v>
      </c>
      <c r="C16" s="657"/>
      <c r="D16" s="657"/>
      <c r="E16" s="657"/>
      <c r="F16" s="657"/>
      <c r="G16" s="657"/>
      <c r="H16" s="657"/>
      <c r="I16" s="657"/>
      <c r="J16" s="657"/>
      <c r="K16" s="657"/>
      <c r="L16" s="657"/>
      <c r="M16" s="657"/>
      <c r="N16" s="657"/>
      <c r="O16" s="657"/>
      <c r="P16" s="657"/>
      <c r="Q16" s="658"/>
      <c r="R16" s="659" t="s">
        <v>177</v>
      </c>
      <c r="S16" s="660"/>
      <c r="T16" s="660"/>
      <c r="U16" s="660"/>
      <c r="V16" s="660"/>
      <c r="W16" s="660"/>
      <c r="X16" s="660"/>
      <c r="Y16" s="661"/>
      <c r="Z16" s="662" t="s">
        <v>177</v>
      </c>
      <c r="AA16" s="662"/>
      <c r="AB16" s="662"/>
      <c r="AC16" s="662"/>
      <c r="AD16" s="663" t="s">
        <v>177</v>
      </c>
      <c r="AE16" s="663"/>
      <c r="AF16" s="663"/>
      <c r="AG16" s="663"/>
      <c r="AH16" s="663"/>
      <c r="AI16" s="663"/>
      <c r="AJ16" s="663"/>
      <c r="AK16" s="663"/>
      <c r="AL16" s="664" t="s">
        <v>177</v>
      </c>
      <c r="AM16" s="665"/>
      <c r="AN16" s="665"/>
      <c r="AO16" s="666"/>
      <c r="AP16" s="656" t="s">
        <v>263</v>
      </c>
      <c r="AQ16" s="657"/>
      <c r="AR16" s="657"/>
      <c r="AS16" s="657"/>
      <c r="AT16" s="657"/>
      <c r="AU16" s="657"/>
      <c r="AV16" s="657"/>
      <c r="AW16" s="657"/>
      <c r="AX16" s="657"/>
      <c r="AY16" s="657"/>
      <c r="AZ16" s="657"/>
      <c r="BA16" s="657"/>
      <c r="BB16" s="657"/>
      <c r="BC16" s="657"/>
      <c r="BD16" s="657"/>
      <c r="BE16" s="657"/>
      <c r="BF16" s="658"/>
      <c r="BG16" s="659" t="s">
        <v>176</v>
      </c>
      <c r="BH16" s="660"/>
      <c r="BI16" s="660"/>
      <c r="BJ16" s="660"/>
      <c r="BK16" s="660"/>
      <c r="BL16" s="660"/>
      <c r="BM16" s="660"/>
      <c r="BN16" s="661"/>
      <c r="BO16" s="662" t="s">
        <v>177</v>
      </c>
      <c r="BP16" s="662"/>
      <c r="BQ16" s="662"/>
      <c r="BR16" s="662"/>
      <c r="BS16" s="668" t="s">
        <v>177</v>
      </c>
      <c r="BT16" s="660"/>
      <c r="BU16" s="660"/>
      <c r="BV16" s="660"/>
      <c r="BW16" s="660"/>
      <c r="BX16" s="660"/>
      <c r="BY16" s="660"/>
      <c r="BZ16" s="660"/>
      <c r="CA16" s="660"/>
      <c r="CB16" s="669"/>
      <c r="CD16" s="674" t="s">
        <v>264</v>
      </c>
      <c r="CE16" s="675"/>
      <c r="CF16" s="675"/>
      <c r="CG16" s="675"/>
      <c r="CH16" s="675"/>
      <c r="CI16" s="675"/>
      <c r="CJ16" s="675"/>
      <c r="CK16" s="675"/>
      <c r="CL16" s="675"/>
      <c r="CM16" s="675"/>
      <c r="CN16" s="675"/>
      <c r="CO16" s="675"/>
      <c r="CP16" s="675"/>
      <c r="CQ16" s="676"/>
      <c r="CR16" s="659" t="s">
        <v>244</v>
      </c>
      <c r="CS16" s="660"/>
      <c r="CT16" s="660"/>
      <c r="CU16" s="660"/>
      <c r="CV16" s="660"/>
      <c r="CW16" s="660"/>
      <c r="CX16" s="660"/>
      <c r="CY16" s="661"/>
      <c r="CZ16" s="662" t="s">
        <v>177</v>
      </c>
      <c r="DA16" s="662"/>
      <c r="DB16" s="662"/>
      <c r="DC16" s="662"/>
      <c r="DD16" s="668" t="s">
        <v>177</v>
      </c>
      <c r="DE16" s="660"/>
      <c r="DF16" s="660"/>
      <c r="DG16" s="660"/>
      <c r="DH16" s="660"/>
      <c r="DI16" s="660"/>
      <c r="DJ16" s="660"/>
      <c r="DK16" s="660"/>
      <c r="DL16" s="660"/>
      <c r="DM16" s="660"/>
      <c r="DN16" s="660"/>
      <c r="DO16" s="660"/>
      <c r="DP16" s="661"/>
      <c r="DQ16" s="668" t="s">
        <v>177</v>
      </c>
      <c r="DR16" s="660"/>
      <c r="DS16" s="660"/>
      <c r="DT16" s="660"/>
      <c r="DU16" s="660"/>
      <c r="DV16" s="660"/>
      <c r="DW16" s="660"/>
      <c r="DX16" s="660"/>
      <c r="DY16" s="660"/>
      <c r="DZ16" s="660"/>
      <c r="EA16" s="660"/>
      <c r="EB16" s="660"/>
      <c r="EC16" s="669"/>
    </row>
    <row r="17" spans="2:133" ht="11.25" customHeight="1" x14ac:dyDescent="0.15">
      <c r="B17" s="656" t="s">
        <v>265</v>
      </c>
      <c r="C17" s="657"/>
      <c r="D17" s="657"/>
      <c r="E17" s="657"/>
      <c r="F17" s="657"/>
      <c r="G17" s="657"/>
      <c r="H17" s="657"/>
      <c r="I17" s="657"/>
      <c r="J17" s="657"/>
      <c r="K17" s="657"/>
      <c r="L17" s="657"/>
      <c r="M17" s="657"/>
      <c r="N17" s="657"/>
      <c r="O17" s="657"/>
      <c r="P17" s="657"/>
      <c r="Q17" s="658"/>
      <c r="R17" s="659">
        <v>94780</v>
      </c>
      <c r="S17" s="660"/>
      <c r="T17" s="660"/>
      <c r="U17" s="660"/>
      <c r="V17" s="660"/>
      <c r="W17" s="660"/>
      <c r="X17" s="660"/>
      <c r="Y17" s="661"/>
      <c r="Z17" s="662">
        <v>0.2</v>
      </c>
      <c r="AA17" s="662"/>
      <c r="AB17" s="662"/>
      <c r="AC17" s="662"/>
      <c r="AD17" s="663">
        <v>94780</v>
      </c>
      <c r="AE17" s="663"/>
      <c r="AF17" s="663"/>
      <c r="AG17" s="663"/>
      <c r="AH17" s="663"/>
      <c r="AI17" s="663"/>
      <c r="AJ17" s="663"/>
      <c r="AK17" s="663"/>
      <c r="AL17" s="664">
        <v>0.3</v>
      </c>
      <c r="AM17" s="665"/>
      <c r="AN17" s="665"/>
      <c r="AO17" s="666"/>
      <c r="AP17" s="656" t="s">
        <v>266</v>
      </c>
      <c r="AQ17" s="657"/>
      <c r="AR17" s="657"/>
      <c r="AS17" s="657"/>
      <c r="AT17" s="657"/>
      <c r="AU17" s="657"/>
      <c r="AV17" s="657"/>
      <c r="AW17" s="657"/>
      <c r="AX17" s="657"/>
      <c r="AY17" s="657"/>
      <c r="AZ17" s="657"/>
      <c r="BA17" s="657"/>
      <c r="BB17" s="657"/>
      <c r="BC17" s="657"/>
      <c r="BD17" s="657"/>
      <c r="BE17" s="657"/>
      <c r="BF17" s="658"/>
      <c r="BG17" s="659" t="s">
        <v>177</v>
      </c>
      <c r="BH17" s="660"/>
      <c r="BI17" s="660"/>
      <c r="BJ17" s="660"/>
      <c r="BK17" s="660"/>
      <c r="BL17" s="660"/>
      <c r="BM17" s="660"/>
      <c r="BN17" s="661"/>
      <c r="BO17" s="662" t="s">
        <v>177</v>
      </c>
      <c r="BP17" s="662"/>
      <c r="BQ17" s="662"/>
      <c r="BR17" s="662"/>
      <c r="BS17" s="668" t="s">
        <v>244</v>
      </c>
      <c r="BT17" s="660"/>
      <c r="BU17" s="660"/>
      <c r="BV17" s="660"/>
      <c r="BW17" s="660"/>
      <c r="BX17" s="660"/>
      <c r="BY17" s="660"/>
      <c r="BZ17" s="660"/>
      <c r="CA17" s="660"/>
      <c r="CB17" s="669"/>
      <c r="CD17" s="674" t="s">
        <v>267</v>
      </c>
      <c r="CE17" s="675"/>
      <c r="CF17" s="675"/>
      <c r="CG17" s="675"/>
      <c r="CH17" s="675"/>
      <c r="CI17" s="675"/>
      <c r="CJ17" s="675"/>
      <c r="CK17" s="675"/>
      <c r="CL17" s="675"/>
      <c r="CM17" s="675"/>
      <c r="CN17" s="675"/>
      <c r="CO17" s="675"/>
      <c r="CP17" s="675"/>
      <c r="CQ17" s="676"/>
      <c r="CR17" s="659">
        <v>4023533</v>
      </c>
      <c r="CS17" s="660"/>
      <c r="CT17" s="660"/>
      <c r="CU17" s="660"/>
      <c r="CV17" s="660"/>
      <c r="CW17" s="660"/>
      <c r="CX17" s="660"/>
      <c r="CY17" s="661"/>
      <c r="CZ17" s="662">
        <v>9.4</v>
      </c>
      <c r="DA17" s="662"/>
      <c r="DB17" s="662"/>
      <c r="DC17" s="662"/>
      <c r="DD17" s="668" t="s">
        <v>176</v>
      </c>
      <c r="DE17" s="660"/>
      <c r="DF17" s="660"/>
      <c r="DG17" s="660"/>
      <c r="DH17" s="660"/>
      <c r="DI17" s="660"/>
      <c r="DJ17" s="660"/>
      <c r="DK17" s="660"/>
      <c r="DL17" s="660"/>
      <c r="DM17" s="660"/>
      <c r="DN17" s="660"/>
      <c r="DO17" s="660"/>
      <c r="DP17" s="661"/>
      <c r="DQ17" s="668">
        <v>3981587</v>
      </c>
      <c r="DR17" s="660"/>
      <c r="DS17" s="660"/>
      <c r="DT17" s="660"/>
      <c r="DU17" s="660"/>
      <c r="DV17" s="660"/>
      <c r="DW17" s="660"/>
      <c r="DX17" s="660"/>
      <c r="DY17" s="660"/>
      <c r="DZ17" s="660"/>
      <c r="EA17" s="660"/>
      <c r="EB17" s="660"/>
      <c r="EC17" s="669"/>
    </row>
    <row r="18" spans="2:133" ht="11.25" customHeight="1" x14ac:dyDescent="0.15">
      <c r="B18" s="656" t="s">
        <v>268</v>
      </c>
      <c r="C18" s="657"/>
      <c r="D18" s="657"/>
      <c r="E18" s="657"/>
      <c r="F18" s="657"/>
      <c r="G18" s="657"/>
      <c r="H18" s="657"/>
      <c r="I18" s="657"/>
      <c r="J18" s="657"/>
      <c r="K18" s="657"/>
      <c r="L18" s="657"/>
      <c r="M18" s="657"/>
      <c r="N18" s="657"/>
      <c r="O18" s="657"/>
      <c r="P18" s="657"/>
      <c r="Q18" s="658"/>
      <c r="R18" s="659">
        <v>3434118</v>
      </c>
      <c r="S18" s="660"/>
      <c r="T18" s="660"/>
      <c r="U18" s="660"/>
      <c r="V18" s="660"/>
      <c r="W18" s="660"/>
      <c r="X18" s="660"/>
      <c r="Y18" s="661"/>
      <c r="Z18" s="662">
        <v>7.6</v>
      </c>
      <c r="AA18" s="662"/>
      <c r="AB18" s="662"/>
      <c r="AC18" s="662"/>
      <c r="AD18" s="663">
        <v>2957390</v>
      </c>
      <c r="AE18" s="663"/>
      <c r="AF18" s="663"/>
      <c r="AG18" s="663"/>
      <c r="AH18" s="663"/>
      <c r="AI18" s="663"/>
      <c r="AJ18" s="663"/>
      <c r="AK18" s="663"/>
      <c r="AL18" s="664">
        <v>10.8</v>
      </c>
      <c r="AM18" s="665"/>
      <c r="AN18" s="665"/>
      <c r="AO18" s="666"/>
      <c r="AP18" s="656" t="s">
        <v>269</v>
      </c>
      <c r="AQ18" s="657"/>
      <c r="AR18" s="657"/>
      <c r="AS18" s="657"/>
      <c r="AT18" s="657"/>
      <c r="AU18" s="657"/>
      <c r="AV18" s="657"/>
      <c r="AW18" s="657"/>
      <c r="AX18" s="657"/>
      <c r="AY18" s="657"/>
      <c r="AZ18" s="657"/>
      <c r="BA18" s="657"/>
      <c r="BB18" s="657"/>
      <c r="BC18" s="657"/>
      <c r="BD18" s="657"/>
      <c r="BE18" s="657"/>
      <c r="BF18" s="658"/>
      <c r="BG18" s="659" t="s">
        <v>177</v>
      </c>
      <c r="BH18" s="660"/>
      <c r="BI18" s="660"/>
      <c r="BJ18" s="660"/>
      <c r="BK18" s="660"/>
      <c r="BL18" s="660"/>
      <c r="BM18" s="660"/>
      <c r="BN18" s="661"/>
      <c r="BO18" s="662" t="s">
        <v>177</v>
      </c>
      <c r="BP18" s="662"/>
      <c r="BQ18" s="662"/>
      <c r="BR18" s="662"/>
      <c r="BS18" s="668" t="s">
        <v>177</v>
      </c>
      <c r="BT18" s="660"/>
      <c r="BU18" s="660"/>
      <c r="BV18" s="660"/>
      <c r="BW18" s="660"/>
      <c r="BX18" s="660"/>
      <c r="BY18" s="660"/>
      <c r="BZ18" s="660"/>
      <c r="CA18" s="660"/>
      <c r="CB18" s="669"/>
      <c r="CD18" s="674" t="s">
        <v>270</v>
      </c>
      <c r="CE18" s="675"/>
      <c r="CF18" s="675"/>
      <c r="CG18" s="675"/>
      <c r="CH18" s="675"/>
      <c r="CI18" s="675"/>
      <c r="CJ18" s="675"/>
      <c r="CK18" s="675"/>
      <c r="CL18" s="675"/>
      <c r="CM18" s="675"/>
      <c r="CN18" s="675"/>
      <c r="CO18" s="675"/>
      <c r="CP18" s="675"/>
      <c r="CQ18" s="676"/>
      <c r="CR18" s="659" t="s">
        <v>177</v>
      </c>
      <c r="CS18" s="660"/>
      <c r="CT18" s="660"/>
      <c r="CU18" s="660"/>
      <c r="CV18" s="660"/>
      <c r="CW18" s="660"/>
      <c r="CX18" s="660"/>
      <c r="CY18" s="661"/>
      <c r="CZ18" s="662" t="s">
        <v>177</v>
      </c>
      <c r="DA18" s="662"/>
      <c r="DB18" s="662"/>
      <c r="DC18" s="662"/>
      <c r="DD18" s="668" t="s">
        <v>177</v>
      </c>
      <c r="DE18" s="660"/>
      <c r="DF18" s="660"/>
      <c r="DG18" s="660"/>
      <c r="DH18" s="660"/>
      <c r="DI18" s="660"/>
      <c r="DJ18" s="660"/>
      <c r="DK18" s="660"/>
      <c r="DL18" s="660"/>
      <c r="DM18" s="660"/>
      <c r="DN18" s="660"/>
      <c r="DO18" s="660"/>
      <c r="DP18" s="661"/>
      <c r="DQ18" s="668" t="s">
        <v>177</v>
      </c>
      <c r="DR18" s="660"/>
      <c r="DS18" s="660"/>
      <c r="DT18" s="660"/>
      <c r="DU18" s="660"/>
      <c r="DV18" s="660"/>
      <c r="DW18" s="660"/>
      <c r="DX18" s="660"/>
      <c r="DY18" s="660"/>
      <c r="DZ18" s="660"/>
      <c r="EA18" s="660"/>
      <c r="EB18" s="660"/>
      <c r="EC18" s="669"/>
    </row>
    <row r="19" spans="2:133" ht="11.25" customHeight="1" x14ac:dyDescent="0.15">
      <c r="B19" s="656" t="s">
        <v>271</v>
      </c>
      <c r="C19" s="657"/>
      <c r="D19" s="657"/>
      <c r="E19" s="657"/>
      <c r="F19" s="657"/>
      <c r="G19" s="657"/>
      <c r="H19" s="657"/>
      <c r="I19" s="657"/>
      <c r="J19" s="657"/>
      <c r="K19" s="657"/>
      <c r="L19" s="657"/>
      <c r="M19" s="657"/>
      <c r="N19" s="657"/>
      <c r="O19" s="657"/>
      <c r="P19" s="657"/>
      <c r="Q19" s="658"/>
      <c r="R19" s="659">
        <v>2957390</v>
      </c>
      <c r="S19" s="660"/>
      <c r="T19" s="660"/>
      <c r="U19" s="660"/>
      <c r="V19" s="660"/>
      <c r="W19" s="660"/>
      <c r="X19" s="660"/>
      <c r="Y19" s="661"/>
      <c r="Z19" s="662">
        <v>6.5</v>
      </c>
      <c r="AA19" s="662"/>
      <c r="AB19" s="662"/>
      <c r="AC19" s="662"/>
      <c r="AD19" s="663">
        <v>2957390</v>
      </c>
      <c r="AE19" s="663"/>
      <c r="AF19" s="663"/>
      <c r="AG19" s="663"/>
      <c r="AH19" s="663"/>
      <c r="AI19" s="663"/>
      <c r="AJ19" s="663"/>
      <c r="AK19" s="663"/>
      <c r="AL19" s="664">
        <v>10.8</v>
      </c>
      <c r="AM19" s="665"/>
      <c r="AN19" s="665"/>
      <c r="AO19" s="666"/>
      <c r="AP19" s="656" t="s">
        <v>272</v>
      </c>
      <c r="AQ19" s="657"/>
      <c r="AR19" s="657"/>
      <c r="AS19" s="657"/>
      <c r="AT19" s="657"/>
      <c r="AU19" s="657"/>
      <c r="AV19" s="657"/>
      <c r="AW19" s="657"/>
      <c r="AX19" s="657"/>
      <c r="AY19" s="657"/>
      <c r="AZ19" s="657"/>
      <c r="BA19" s="657"/>
      <c r="BB19" s="657"/>
      <c r="BC19" s="657"/>
      <c r="BD19" s="657"/>
      <c r="BE19" s="657"/>
      <c r="BF19" s="658"/>
      <c r="BG19" s="659">
        <v>876312</v>
      </c>
      <c r="BH19" s="660"/>
      <c r="BI19" s="660"/>
      <c r="BJ19" s="660"/>
      <c r="BK19" s="660"/>
      <c r="BL19" s="660"/>
      <c r="BM19" s="660"/>
      <c r="BN19" s="661"/>
      <c r="BO19" s="662">
        <v>4</v>
      </c>
      <c r="BP19" s="662"/>
      <c r="BQ19" s="662"/>
      <c r="BR19" s="662"/>
      <c r="BS19" s="668" t="s">
        <v>177</v>
      </c>
      <c r="BT19" s="660"/>
      <c r="BU19" s="660"/>
      <c r="BV19" s="660"/>
      <c r="BW19" s="660"/>
      <c r="BX19" s="660"/>
      <c r="BY19" s="660"/>
      <c r="BZ19" s="660"/>
      <c r="CA19" s="660"/>
      <c r="CB19" s="669"/>
      <c r="CD19" s="674" t="s">
        <v>273</v>
      </c>
      <c r="CE19" s="675"/>
      <c r="CF19" s="675"/>
      <c r="CG19" s="675"/>
      <c r="CH19" s="675"/>
      <c r="CI19" s="675"/>
      <c r="CJ19" s="675"/>
      <c r="CK19" s="675"/>
      <c r="CL19" s="675"/>
      <c r="CM19" s="675"/>
      <c r="CN19" s="675"/>
      <c r="CO19" s="675"/>
      <c r="CP19" s="675"/>
      <c r="CQ19" s="676"/>
      <c r="CR19" s="659" t="s">
        <v>177</v>
      </c>
      <c r="CS19" s="660"/>
      <c r="CT19" s="660"/>
      <c r="CU19" s="660"/>
      <c r="CV19" s="660"/>
      <c r="CW19" s="660"/>
      <c r="CX19" s="660"/>
      <c r="CY19" s="661"/>
      <c r="CZ19" s="662" t="s">
        <v>177</v>
      </c>
      <c r="DA19" s="662"/>
      <c r="DB19" s="662"/>
      <c r="DC19" s="662"/>
      <c r="DD19" s="668" t="s">
        <v>176</v>
      </c>
      <c r="DE19" s="660"/>
      <c r="DF19" s="660"/>
      <c r="DG19" s="660"/>
      <c r="DH19" s="660"/>
      <c r="DI19" s="660"/>
      <c r="DJ19" s="660"/>
      <c r="DK19" s="660"/>
      <c r="DL19" s="660"/>
      <c r="DM19" s="660"/>
      <c r="DN19" s="660"/>
      <c r="DO19" s="660"/>
      <c r="DP19" s="661"/>
      <c r="DQ19" s="668" t="s">
        <v>177</v>
      </c>
      <c r="DR19" s="660"/>
      <c r="DS19" s="660"/>
      <c r="DT19" s="660"/>
      <c r="DU19" s="660"/>
      <c r="DV19" s="660"/>
      <c r="DW19" s="660"/>
      <c r="DX19" s="660"/>
      <c r="DY19" s="660"/>
      <c r="DZ19" s="660"/>
      <c r="EA19" s="660"/>
      <c r="EB19" s="660"/>
      <c r="EC19" s="669"/>
    </row>
    <row r="20" spans="2:133" ht="11.25" customHeight="1" x14ac:dyDescent="0.15">
      <c r="B20" s="656" t="s">
        <v>274</v>
      </c>
      <c r="C20" s="657"/>
      <c r="D20" s="657"/>
      <c r="E20" s="657"/>
      <c r="F20" s="657"/>
      <c r="G20" s="657"/>
      <c r="H20" s="657"/>
      <c r="I20" s="657"/>
      <c r="J20" s="657"/>
      <c r="K20" s="657"/>
      <c r="L20" s="657"/>
      <c r="M20" s="657"/>
      <c r="N20" s="657"/>
      <c r="O20" s="657"/>
      <c r="P20" s="657"/>
      <c r="Q20" s="658"/>
      <c r="R20" s="659">
        <v>476728</v>
      </c>
      <c r="S20" s="660"/>
      <c r="T20" s="660"/>
      <c r="U20" s="660"/>
      <c r="V20" s="660"/>
      <c r="W20" s="660"/>
      <c r="X20" s="660"/>
      <c r="Y20" s="661"/>
      <c r="Z20" s="662">
        <v>1.1000000000000001</v>
      </c>
      <c r="AA20" s="662"/>
      <c r="AB20" s="662"/>
      <c r="AC20" s="662"/>
      <c r="AD20" s="663" t="s">
        <v>176</v>
      </c>
      <c r="AE20" s="663"/>
      <c r="AF20" s="663"/>
      <c r="AG20" s="663"/>
      <c r="AH20" s="663"/>
      <c r="AI20" s="663"/>
      <c r="AJ20" s="663"/>
      <c r="AK20" s="663"/>
      <c r="AL20" s="664" t="s">
        <v>177</v>
      </c>
      <c r="AM20" s="665"/>
      <c r="AN20" s="665"/>
      <c r="AO20" s="666"/>
      <c r="AP20" s="656" t="s">
        <v>275</v>
      </c>
      <c r="AQ20" s="657"/>
      <c r="AR20" s="657"/>
      <c r="AS20" s="657"/>
      <c r="AT20" s="657"/>
      <c r="AU20" s="657"/>
      <c r="AV20" s="657"/>
      <c r="AW20" s="657"/>
      <c r="AX20" s="657"/>
      <c r="AY20" s="657"/>
      <c r="AZ20" s="657"/>
      <c r="BA20" s="657"/>
      <c r="BB20" s="657"/>
      <c r="BC20" s="657"/>
      <c r="BD20" s="657"/>
      <c r="BE20" s="657"/>
      <c r="BF20" s="658"/>
      <c r="BG20" s="659">
        <v>876312</v>
      </c>
      <c r="BH20" s="660"/>
      <c r="BI20" s="660"/>
      <c r="BJ20" s="660"/>
      <c r="BK20" s="660"/>
      <c r="BL20" s="660"/>
      <c r="BM20" s="660"/>
      <c r="BN20" s="661"/>
      <c r="BO20" s="662">
        <v>4</v>
      </c>
      <c r="BP20" s="662"/>
      <c r="BQ20" s="662"/>
      <c r="BR20" s="662"/>
      <c r="BS20" s="668" t="s">
        <v>177</v>
      </c>
      <c r="BT20" s="660"/>
      <c r="BU20" s="660"/>
      <c r="BV20" s="660"/>
      <c r="BW20" s="660"/>
      <c r="BX20" s="660"/>
      <c r="BY20" s="660"/>
      <c r="BZ20" s="660"/>
      <c r="CA20" s="660"/>
      <c r="CB20" s="669"/>
      <c r="CD20" s="674" t="s">
        <v>276</v>
      </c>
      <c r="CE20" s="675"/>
      <c r="CF20" s="675"/>
      <c r="CG20" s="675"/>
      <c r="CH20" s="675"/>
      <c r="CI20" s="675"/>
      <c r="CJ20" s="675"/>
      <c r="CK20" s="675"/>
      <c r="CL20" s="675"/>
      <c r="CM20" s="675"/>
      <c r="CN20" s="675"/>
      <c r="CO20" s="675"/>
      <c r="CP20" s="675"/>
      <c r="CQ20" s="676"/>
      <c r="CR20" s="659">
        <v>42901734</v>
      </c>
      <c r="CS20" s="660"/>
      <c r="CT20" s="660"/>
      <c r="CU20" s="660"/>
      <c r="CV20" s="660"/>
      <c r="CW20" s="660"/>
      <c r="CX20" s="660"/>
      <c r="CY20" s="661"/>
      <c r="CZ20" s="662">
        <v>100</v>
      </c>
      <c r="DA20" s="662"/>
      <c r="DB20" s="662"/>
      <c r="DC20" s="662"/>
      <c r="DD20" s="668">
        <v>4037354</v>
      </c>
      <c r="DE20" s="660"/>
      <c r="DF20" s="660"/>
      <c r="DG20" s="660"/>
      <c r="DH20" s="660"/>
      <c r="DI20" s="660"/>
      <c r="DJ20" s="660"/>
      <c r="DK20" s="660"/>
      <c r="DL20" s="660"/>
      <c r="DM20" s="660"/>
      <c r="DN20" s="660"/>
      <c r="DO20" s="660"/>
      <c r="DP20" s="661"/>
      <c r="DQ20" s="668">
        <v>30694504</v>
      </c>
      <c r="DR20" s="660"/>
      <c r="DS20" s="660"/>
      <c r="DT20" s="660"/>
      <c r="DU20" s="660"/>
      <c r="DV20" s="660"/>
      <c r="DW20" s="660"/>
      <c r="DX20" s="660"/>
      <c r="DY20" s="660"/>
      <c r="DZ20" s="660"/>
      <c r="EA20" s="660"/>
      <c r="EB20" s="660"/>
      <c r="EC20" s="669"/>
    </row>
    <row r="21" spans="2:133" ht="11.25" customHeight="1" x14ac:dyDescent="0.15">
      <c r="B21" s="656" t="s">
        <v>277</v>
      </c>
      <c r="C21" s="657"/>
      <c r="D21" s="657"/>
      <c r="E21" s="657"/>
      <c r="F21" s="657"/>
      <c r="G21" s="657"/>
      <c r="H21" s="657"/>
      <c r="I21" s="657"/>
      <c r="J21" s="657"/>
      <c r="K21" s="657"/>
      <c r="L21" s="657"/>
      <c r="M21" s="657"/>
      <c r="N21" s="657"/>
      <c r="O21" s="657"/>
      <c r="P21" s="657"/>
      <c r="Q21" s="658"/>
      <c r="R21" s="659" t="s">
        <v>177</v>
      </c>
      <c r="S21" s="660"/>
      <c r="T21" s="660"/>
      <c r="U21" s="660"/>
      <c r="V21" s="660"/>
      <c r="W21" s="660"/>
      <c r="X21" s="660"/>
      <c r="Y21" s="661"/>
      <c r="Z21" s="662" t="s">
        <v>177</v>
      </c>
      <c r="AA21" s="662"/>
      <c r="AB21" s="662"/>
      <c r="AC21" s="662"/>
      <c r="AD21" s="663" t="s">
        <v>177</v>
      </c>
      <c r="AE21" s="663"/>
      <c r="AF21" s="663"/>
      <c r="AG21" s="663"/>
      <c r="AH21" s="663"/>
      <c r="AI21" s="663"/>
      <c r="AJ21" s="663"/>
      <c r="AK21" s="663"/>
      <c r="AL21" s="664" t="s">
        <v>177</v>
      </c>
      <c r="AM21" s="665"/>
      <c r="AN21" s="665"/>
      <c r="AO21" s="666"/>
      <c r="AP21" s="677" t="s">
        <v>278</v>
      </c>
      <c r="AQ21" s="678"/>
      <c r="AR21" s="678"/>
      <c r="AS21" s="678"/>
      <c r="AT21" s="678"/>
      <c r="AU21" s="678"/>
      <c r="AV21" s="678"/>
      <c r="AW21" s="678"/>
      <c r="AX21" s="678"/>
      <c r="AY21" s="678"/>
      <c r="AZ21" s="678"/>
      <c r="BA21" s="678"/>
      <c r="BB21" s="678"/>
      <c r="BC21" s="678"/>
      <c r="BD21" s="678"/>
      <c r="BE21" s="678"/>
      <c r="BF21" s="679"/>
      <c r="BG21" s="659" t="s">
        <v>244</v>
      </c>
      <c r="BH21" s="660"/>
      <c r="BI21" s="660"/>
      <c r="BJ21" s="660"/>
      <c r="BK21" s="660"/>
      <c r="BL21" s="660"/>
      <c r="BM21" s="660"/>
      <c r="BN21" s="661"/>
      <c r="BO21" s="662" t="s">
        <v>244</v>
      </c>
      <c r="BP21" s="662"/>
      <c r="BQ21" s="662"/>
      <c r="BR21" s="662"/>
      <c r="BS21" s="668" t="s">
        <v>177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279</v>
      </c>
      <c r="C22" s="657"/>
      <c r="D22" s="657"/>
      <c r="E22" s="657"/>
      <c r="F22" s="657"/>
      <c r="G22" s="657"/>
      <c r="H22" s="657"/>
      <c r="I22" s="657"/>
      <c r="J22" s="657"/>
      <c r="K22" s="657"/>
      <c r="L22" s="657"/>
      <c r="M22" s="657"/>
      <c r="N22" s="657"/>
      <c r="O22" s="657"/>
      <c r="P22" s="657"/>
      <c r="Q22" s="658"/>
      <c r="R22" s="659">
        <v>28752513</v>
      </c>
      <c r="S22" s="660"/>
      <c r="T22" s="660"/>
      <c r="U22" s="660"/>
      <c r="V22" s="660"/>
      <c r="W22" s="660"/>
      <c r="X22" s="660"/>
      <c r="Y22" s="661"/>
      <c r="Z22" s="662">
        <v>63.6</v>
      </c>
      <c r="AA22" s="662"/>
      <c r="AB22" s="662"/>
      <c r="AC22" s="662"/>
      <c r="AD22" s="663">
        <v>27268269</v>
      </c>
      <c r="AE22" s="663"/>
      <c r="AF22" s="663"/>
      <c r="AG22" s="663"/>
      <c r="AH22" s="663"/>
      <c r="AI22" s="663"/>
      <c r="AJ22" s="663"/>
      <c r="AK22" s="663"/>
      <c r="AL22" s="664">
        <v>99.4</v>
      </c>
      <c r="AM22" s="665"/>
      <c r="AN22" s="665"/>
      <c r="AO22" s="666"/>
      <c r="AP22" s="677" t="s">
        <v>280</v>
      </c>
      <c r="AQ22" s="678"/>
      <c r="AR22" s="678"/>
      <c r="AS22" s="678"/>
      <c r="AT22" s="678"/>
      <c r="AU22" s="678"/>
      <c r="AV22" s="678"/>
      <c r="AW22" s="678"/>
      <c r="AX22" s="678"/>
      <c r="AY22" s="678"/>
      <c r="AZ22" s="678"/>
      <c r="BA22" s="678"/>
      <c r="BB22" s="678"/>
      <c r="BC22" s="678"/>
      <c r="BD22" s="678"/>
      <c r="BE22" s="678"/>
      <c r="BF22" s="679"/>
      <c r="BG22" s="659" t="s">
        <v>177</v>
      </c>
      <c r="BH22" s="660"/>
      <c r="BI22" s="660"/>
      <c r="BJ22" s="660"/>
      <c r="BK22" s="660"/>
      <c r="BL22" s="660"/>
      <c r="BM22" s="660"/>
      <c r="BN22" s="661"/>
      <c r="BO22" s="662" t="s">
        <v>177</v>
      </c>
      <c r="BP22" s="662"/>
      <c r="BQ22" s="662"/>
      <c r="BR22" s="662"/>
      <c r="BS22" s="668" t="s">
        <v>177</v>
      </c>
      <c r="BT22" s="660"/>
      <c r="BU22" s="660"/>
      <c r="BV22" s="660"/>
      <c r="BW22" s="660"/>
      <c r="BX22" s="660"/>
      <c r="BY22" s="660"/>
      <c r="BZ22" s="660"/>
      <c r="CA22" s="660"/>
      <c r="CB22" s="669"/>
      <c r="CD22" s="641" t="s">
        <v>281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282</v>
      </c>
      <c r="C23" s="657"/>
      <c r="D23" s="657"/>
      <c r="E23" s="657"/>
      <c r="F23" s="657"/>
      <c r="G23" s="657"/>
      <c r="H23" s="657"/>
      <c r="I23" s="657"/>
      <c r="J23" s="657"/>
      <c r="K23" s="657"/>
      <c r="L23" s="657"/>
      <c r="M23" s="657"/>
      <c r="N23" s="657"/>
      <c r="O23" s="657"/>
      <c r="P23" s="657"/>
      <c r="Q23" s="658"/>
      <c r="R23" s="659">
        <v>21620</v>
      </c>
      <c r="S23" s="660"/>
      <c r="T23" s="660"/>
      <c r="U23" s="660"/>
      <c r="V23" s="660"/>
      <c r="W23" s="660"/>
      <c r="X23" s="660"/>
      <c r="Y23" s="661"/>
      <c r="Z23" s="662">
        <v>0</v>
      </c>
      <c r="AA23" s="662"/>
      <c r="AB23" s="662"/>
      <c r="AC23" s="662"/>
      <c r="AD23" s="663">
        <v>21620</v>
      </c>
      <c r="AE23" s="663"/>
      <c r="AF23" s="663"/>
      <c r="AG23" s="663"/>
      <c r="AH23" s="663"/>
      <c r="AI23" s="663"/>
      <c r="AJ23" s="663"/>
      <c r="AK23" s="663"/>
      <c r="AL23" s="664">
        <v>0.1</v>
      </c>
      <c r="AM23" s="665"/>
      <c r="AN23" s="665"/>
      <c r="AO23" s="666"/>
      <c r="AP23" s="677" t="s">
        <v>283</v>
      </c>
      <c r="AQ23" s="678"/>
      <c r="AR23" s="678"/>
      <c r="AS23" s="678"/>
      <c r="AT23" s="678"/>
      <c r="AU23" s="678"/>
      <c r="AV23" s="678"/>
      <c r="AW23" s="678"/>
      <c r="AX23" s="678"/>
      <c r="AY23" s="678"/>
      <c r="AZ23" s="678"/>
      <c r="BA23" s="678"/>
      <c r="BB23" s="678"/>
      <c r="BC23" s="678"/>
      <c r="BD23" s="678"/>
      <c r="BE23" s="678"/>
      <c r="BF23" s="679"/>
      <c r="BG23" s="659">
        <v>876312</v>
      </c>
      <c r="BH23" s="660"/>
      <c r="BI23" s="660"/>
      <c r="BJ23" s="660"/>
      <c r="BK23" s="660"/>
      <c r="BL23" s="660"/>
      <c r="BM23" s="660"/>
      <c r="BN23" s="661"/>
      <c r="BO23" s="662">
        <v>4</v>
      </c>
      <c r="BP23" s="662"/>
      <c r="BQ23" s="662"/>
      <c r="BR23" s="662"/>
      <c r="BS23" s="668" t="s">
        <v>244</v>
      </c>
      <c r="BT23" s="660"/>
      <c r="BU23" s="660"/>
      <c r="BV23" s="660"/>
      <c r="BW23" s="660"/>
      <c r="BX23" s="660"/>
      <c r="BY23" s="660"/>
      <c r="BZ23" s="660"/>
      <c r="CA23" s="660"/>
      <c r="CB23" s="669"/>
      <c r="CD23" s="641" t="s">
        <v>222</v>
      </c>
      <c r="CE23" s="642"/>
      <c r="CF23" s="642"/>
      <c r="CG23" s="642"/>
      <c r="CH23" s="642"/>
      <c r="CI23" s="642"/>
      <c r="CJ23" s="642"/>
      <c r="CK23" s="642"/>
      <c r="CL23" s="642"/>
      <c r="CM23" s="642"/>
      <c r="CN23" s="642"/>
      <c r="CO23" s="642"/>
      <c r="CP23" s="642"/>
      <c r="CQ23" s="643"/>
      <c r="CR23" s="641" t="s">
        <v>284</v>
      </c>
      <c r="CS23" s="642"/>
      <c r="CT23" s="642"/>
      <c r="CU23" s="642"/>
      <c r="CV23" s="642"/>
      <c r="CW23" s="642"/>
      <c r="CX23" s="642"/>
      <c r="CY23" s="643"/>
      <c r="CZ23" s="641" t="s">
        <v>285</v>
      </c>
      <c r="DA23" s="642"/>
      <c r="DB23" s="642"/>
      <c r="DC23" s="643"/>
      <c r="DD23" s="641" t="s">
        <v>286</v>
      </c>
      <c r="DE23" s="642"/>
      <c r="DF23" s="642"/>
      <c r="DG23" s="642"/>
      <c r="DH23" s="642"/>
      <c r="DI23" s="642"/>
      <c r="DJ23" s="642"/>
      <c r="DK23" s="643"/>
      <c r="DL23" s="689" t="s">
        <v>287</v>
      </c>
      <c r="DM23" s="690"/>
      <c r="DN23" s="690"/>
      <c r="DO23" s="690"/>
      <c r="DP23" s="690"/>
      <c r="DQ23" s="690"/>
      <c r="DR23" s="690"/>
      <c r="DS23" s="690"/>
      <c r="DT23" s="690"/>
      <c r="DU23" s="690"/>
      <c r="DV23" s="691"/>
      <c r="DW23" s="641" t="s">
        <v>288</v>
      </c>
      <c r="DX23" s="642"/>
      <c r="DY23" s="642"/>
      <c r="DZ23" s="642"/>
      <c r="EA23" s="642"/>
      <c r="EB23" s="642"/>
      <c r="EC23" s="643"/>
    </row>
    <row r="24" spans="2:133" ht="11.25" customHeight="1" x14ac:dyDescent="0.15">
      <c r="B24" s="656" t="s">
        <v>289</v>
      </c>
      <c r="C24" s="657"/>
      <c r="D24" s="657"/>
      <c r="E24" s="657"/>
      <c r="F24" s="657"/>
      <c r="G24" s="657"/>
      <c r="H24" s="657"/>
      <c r="I24" s="657"/>
      <c r="J24" s="657"/>
      <c r="K24" s="657"/>
      <c r="L24" s="657"/>
      <c r="M24" s="657"/>
      <c r="N24" s="657"/>
      <c r="O24" s="657"/>
      <c r="P24" s="657"/>
      <c r="Q24" s="658"/>
      <c r="R24" s="659">
        <v>453523</v>
      </c>
      <c r="S24" s="660"/>
      <c r="T24" s="660"/>
      <c r="U24" s="660"/>
      <c r="V24" s="660"/>
      <c r="W24" s="660"/>
      <c r="X24" s="660"/>
      <c r="Y24" s="661"/>
      <c r="Z24" s="662">
        <v>1</v>
      </c>
      <c r="AA24" s="662"/>
      <c r="AB24" s="662"/>
      <c r="AC24" s="662"/>
      <c r="AD24" s="663" t="s">
        <v>177</v>
      </c>
      <c r="AE24" s="663"/>
      <c r="AF24" s="663"/>
      <c r="AG24" s="663"/>
      <c r="AH24" s="663"/>
      <c r="AI24" s="663"/>
      <c r="AJ24" s="663"/>
      <c r="AK24" s="663"/>
      <c r="AL24" s="664" t="s">
        <v>176</v>
      </c>
      <c r="AM24" s="665"/>
      <c r="AN24" s="665"/>
      <c r="AO24" s="666"/>
      <c r="AP24" s="677" t="s">
        <v>290</v>
      </c>
      <c r="AQ24" s="678"/>
      <c r="AR24" s="678"/>
      <c r="AS24" s="678"/>
      <c r="AT24" s="678"/>
      <c r="AU24" s="678"/>
      <c r="AV24" s="678"/>
      <c r="AW24" s="678"/>
      <c r="AX24" s="678"/>
      <c r="AY24" s="678"/>
      <c r="AZ24" s="678"/>
      <c r="BA24" s="678"/>
      <c r="BB24" s="678"/>
      <c r="BC24" s="678"/>
      <c r="BD24" s="678"/>
      <c r="BE24" s="678"/>
      <c r="BF24" s="679"/>
      <c r="BG24" s="659" t="s">
        <v>177</v>
      </c>
      <c r="BH24" s="660"/>
      <c r="BI24" s="660"/>
      <c r="BJ24" s="660"/>
      <c r="BK24" s="660"/>
      <c r="BL24" s="660"/>
      <c r="BM24" s="660"/>
      <c r="BN24" s="661"/>
      <c r="BO24" s="662" t="s">
        <v>177</v>
      </c>
      <c r="BP24" s="662"/>
      <c r="BQ24" s="662"/>
      <c r="BR24" s="662"/>
      <c r="BS24" s="668" t="s">
        <v>176</v>
      </c>
      <c r="BT24" s="660"/>
      <c r="BU24" s="660"/>
      <c r="BV24" s="660"/>
      <c r="BW24" s="660"/>
      <c r="BX24" s="660"/>
      <c r="BY24" s="660"/>
      <c r="BZ24" s="660"/>
      <c r="CA24" s="660"/>
      <c r="CB24" s="669"/>
      <c r="CD24" s="670" t="s">
        <v>291</v>
      </c>
      <c r="CE24" s="671"/>
      <c r="CF24" s="671"/>
      <c r="CG24" s="671"/>
      <c r="CH24" s="671"/>
      <c r="CI24" s="671"/>
      <c r="CJ24" s="671"/>
      <c r="CK24" s="671"/>
      <c r="CL24" s="671"/>
      <c r="CM24" s="671"/>
      <c r="CN24" s="671"/>
      <c r="CO24" s="671"/>
      <c r="CP24" s="671"/>
      <c r="CQ24" s="672"/>
      <c r="CR24" s="648">
        <v>21251874</v>
      </c>
      <c r="CS24" s="649"/>
      <c r="CT24" s="649"/>
      <c r="CU24" s="649"/>
      <c r="CV24" s="649"/>
      <c r="CW24" s="649"/>
      <c r="CX24" s="649"/>
      <c r="CY24" s="650"/>
      <c r="CZ24" s="653">
        <v>49.5</v>
      </c>
      <c r="DA24" s="654"/>
      <c r="DB24" s="654"/>
      <c r="DC24" s="673"/>
      <c r="DD24" s="692">
        <v>14147866</v>
      </c>
      <c r="DE24" s="649"/>
      <c r="DF24" s="649"/>
      <c r="DG24" s="649"/>
      <c r="DH24" s="649"/>
      <c r="DI24" s="649"/>
      <c r="DJ24" s="649"/>
      <c r="DK24" s="650"/>
      <c r="DL24" s="692">
        <v>14071686</v>
      </c>
      <c r="DM24" s="649"/>
      <c r="DN24" s="649"/>
      <c r="DO24" s="649"/>
      <c r="DP24" s="649"/>
      <c r="DQ24" s="649"/>
      <c r="DR24" s="649"/>
      <c r="DS24" s="649"/>
      <c r="DT24" s="649"/>
      <c r="DU24" s="649"/>
      <c r="DV24" s="650"/>
      <c r="DW24" s="653">
        <v>48.8</v>
      </c>
      <c r="DX24" s="654"/>
      <c r="DY24" s="654"/>
      <c r="DZ24" s="654"/>
      <c r="EA24" s="654"/>
      <c r="EB24" s="654"/>
      <c r="EC24" s="655"/>
    </row>
    <row r="25" spans="2:133" ht="11.25" customHeight="1" x14ac:dyDescent="0.15">
      <c r="B25" s="656" t="s">
        <v>292</v>
      </c>
      <c r="C25" s="657"/>
      <c r="D25" s="657"/>
      <c r="E25" s="657"/>
      <c r="F25" s="657"/>
      <c r="G25" s="657"/>
      <c r="H25" s="657"/>
      <c r="I25" s="657"/>
      <c r="J25" s="657"/>
      <c r="K25" s="657"/>
      <c r="L25" s="657"/>
      <c r="M25" s="657"/>
      <c r="N25" s="657"/>
      <c r="O25" s="657"/>
      <c r="P25" s="657"/>
      <c r="Q25" s="658"/>
      <c r="R25" s="659">
        <v>683230</v>
      </c>
      <c r="S25" s="660"/>
      <c r="T25" s="660"/>
      <c r="U25" s="660"/>
      <c r="V25" s="660"/>
      <c r="W25" s="660"/>
      <c r="X25" s="660"/>
      <c r="Y25" s="661"/>
      <c r="Z25" s="662">
        <v>1.5</v>
      </c>
      <c r="AA25" s="662"/>
      <c r="AB25" s="662"/>
      <c r="AC25" s="662"/>
      <c r="AD25" s="663">
        <v>91340</v>
      </c>
      <c r="AE25" s="663"/>
      <c r="AF25" s="663"/>
      <c r="AG25" s="663"/>
      <c r="AH25" s="663"/>
      <c r="AI25" s="663"/>
      <c r="AJ25" s="663"/>
      <c r="AK25" s="663"/>
      <c r="AL25" s="664">
        <v>0.3</v>
      </c>
      <c r="AM25" s="665"/>
      <c r="AN25" s="665"/>
      <c r="AO25" s="666"/>
      <c r="AP25" s="677" t="s">
        <v>293</v>
      </c>
      <c r="AQ25" s="678"/>
      <c r="AR25" s="678"/>
      <c r="AS25" s="678"/>
      <c r="AT25" s="678"/>
      <c r="AU25" s="678"/>
      <c r="AV25" s="678"/>
      <c r="AW25" s="678"/>
      <c r="AX25" s="678"/>
      <c r="AY25" s="678"/>
      <c r="AZ25" s="678"/>
      <c r="BA25" s="678"/>
      <c r="BB25" s="678"/>
      <c r="BC25" s="678"/>
      <c r="BD25" s="678"/>
      <c r="BE25" s="678"/>
      <c r="BF25" s="679"/>
      <c r="BG25" s="659" t="s">
        <v>176</v>
      </c>
      <c r="BH25" s="660"/>
      <c r="BI25" s="660"/>
      <c r="BJ25" s="660"/>
      <c r="BK25" s="660"/>
      <c r="BL25" s="660"/>
      <c r="BM25" s="660"/>
      <c r="BN25" s="661"/>
      <c r="BO25" s="662" t="s">
        <v>177</v>
      </c>
      <c r="BP25" s="662"/>
      <c r="BQ25" s="662"/>
      <c r="BR25" s="662"/>
      <c r="BS25" s="668" t="s">
        <v>177</v>
      </c>
      <c r="BT25" s="660"/>
      <c r="BU25" s="660"/>
      <c r="BV25" s="660"/>
      <c r="BW25" s="660"/>
      <c r="BX25" s="660"/>
      <c r="BY25" s="660"/>
      <c r="BZ25" s="660"/>
      <c r="CA25" s="660"/>
      <c r="CB25" s="669"/>
      <c r="CD25" s="674" t="s">
        <v>294</v>
      </c>
      <c r="CE25" s="675"/>
      <c r="CF25" s="675"/>
      <c r="CG25" s="675"/>
      <c r="CH25" s="675"/>
      <c r="CI25" s="675"/>
      <c r="CJ25" s="675"/>
      <c r="CK25" s="675"/>
      <c r="CL25" s="675"/>
      <c r="CM25" s="675"/>
      <c r="CN25" s="675"/>
      <c r="CO25" s="675"/>
      <c r="CP25" s="675"/>
      <c r="CQ25" s="676"/>
      <c r="CR25" s="659">
        <v>7091940</v>
      </c>
      <c r="CS25" s="695"/>
      <c r="CT25" s="695"/>
      <c r="CU25" s="695"/>
      <c r="CV25" s="695"/>
      <c r="CW25" s="695"/>
      <c r="CX25" s="695"/>
      <c r="CY25" s="696"/>
      <c r="CZ25" s="664">
        <v>16.5</v>
      </c>
      <c r="DA25" s="693"/>
      <c r="DB25" s="693"/>
      <c r="DC25" s="697"/>
      <c r="DD25" s="668">
        <v>6274728</v>
      </c>
      <c r="DE25" s="695"/>
      <c r="DF25" s="695"/>
      <c r="DG25" s="695"/>
      <c r="DH25" s="695"/>
      <c r="DI25" s="695"/>
      <c r="DJ25" s="695"/>
      <c r="DK25" s="696"/>
      <c r="DL25" s="668">
        <v>6208203</v>
      </c>
      <c r="DM25" s="695"/>
      <c r="DN25" s="695"/>
      <c r="DO25" s="695"/>
      <c r="DP25" s="695"/>
      <c r="DQ25" s="695"/>
      <c r="DR25" s="695"/>
      <c r="DS25" s="695"/>
      <c r="DT25" s="695"/>
      <c r="DU25" s="695"/>
      <c r="DV25" s="696"/>
      <c r="DW25" s="664">
        <v>21.5</v>
      </c>
      <c r="DX25" s="693"/>
      <c r="DY25" s="693"/>
      <c r="DZ25" s="693"/>
      <c r="EA25" s="693"/>
      <c r="EB25" s="693"/>
      <c r="EC25" s="694"/>
    </row>
    <row r="26" spans="2:133" ht="11.25" customHeight="1" x14ac:dyDescent="0.15">
      <c r="B26" s="656" t="s">
        <v>295</v>
      </c>
      <c r="C26" s="657"/>
      <c r="D26" s="657"/>
      <c r="E26" s="657"/>
      <c r="F26" s="657"/>
      <c r="G26" s="657"/>
      <c r="H26" s="657"/>
      <c r="I26" s="657"/>
      <c r="J26" s="657"/>
      <c r="K26" s="657"/>
      <c r="L26" s="657"/>
      <c r="M26" s="657"/>
      <c r="N26" s="657"/>
      <c r="O26" s="657"/>
      <c r="P26" s="657"/>
      <c r="Q26" s="658"/>
      <c r="R26" s="659">
        <v>265205</v>
      </c>
      <c r="S26" s="660"/>
      <c r="T26" s="660"/>
      <c r="U26" s="660"/>
      <c r="V26" s="660"/>
      <c r="W26" s="660"/>
      <c r="X26" s="660"/>
      <c r="Y26" s="661"/>
      <c r="Z26" s="662">
        <v>0.6</v>
      </c>
      <c r="AA26" s="662"/>
      <c r="AB26" s="662"/>
      <c r="AC26" s="662"/>
      <c r="AD26" s="663" t="s">
        <v>177</v>
      </c>
      <c r="AE26" s="663"/>
      <c r="AF26" s="663"/>
      <c r="AG26" s="663"/>
      <c r="AH26" s="663"/>
      <c r="AI26" s="663"/>
      <c r="AJ26" s="663"/>
      <c r="AK26" s="663"/>
      <c r="AL26" s="664" t="s">
        <v>244</v>
      </c>
      <c r="AM26" s="665"/>
      <c r="AN26" s="665"/>
      <c r="AO26" s="666"/>
      <c r="AP26" s="677" t="s">
        <v>296</v>
      </c>
      <c r="AQ26" s="698"/>
      <c r="AR26" s="698"/>
      <c r="AS26" s="698"/>
      <c r="AT26" s="698"/>
      <c r="AU26" s="698"/>
      <c r="AV26" s="698"/>
      <c r="AW26" s="698"/>
      <c r="AX26" s="698"/>
      <c r="AY26" s="698"/>
      <c r="AZ26" s="698"/>
      <c r="BA26" s="698"/>
      <c r="BB26" s="698"/>
      <c r="BC26" s="698"/>
      <c r="BD26" s="698"/>
      <c r="BE26" s="698"/>
      <c r="BF26" s="679"/>
      <c r="BG26" s="659" t="s">
        <v>176</v>
      </c>
      <c r="BH26" s="660"/>
      <c r="BI26" s="660"/>
      <c r="BJ26" s="660"/>
      <c r="BK26" s="660"/>
      <c r="BL26" s="660"/>
      <c r="BM26" s="660"/>
      <c r="BN26" s="661"/>
      <c r="BO26" s="662" t="s">
        <v>177</v>
      </c>
      <c r="BP26" s="662"/>
      <c r="BQ26" s="662"/>
      <c r="BR26" s="662"/>
      <c r="BS26" s="668" t="s">
        <v>177</v>
      </c>
      <c r="BT26" s="660"/>
      <c r="BU26" s="660"/>
      <c r="BV26" s="660"/>
      <c r="BW26" s="660"/>
      <c r="BX26" s="660"/>
      <c r="BY26" s="660"/>
      <c r="BZ26" s="660"/>
      <c r="CA26" s="660"/>
      <c r="CB26" s="669"/>
      <c r="CD26" s="674" t="s">
        <v>297</v>
      </c>
      <c r="CE26" s="675"/>
      <c r="CF26" s="675"/>
      <c r="CG26" s="675"/>
      <c r="CH26" s="675"/>
      <c r="CI26" s="675"/>
      <c r="CJ26" s="675"/>
      <c r="CK26" s="675"/>
      <c r="CL26" s="675"/>
      <c r="CM26" s="675"/>
      <c r="CN26" s="675"/>
      <c r="CO26" s="675"/>
      <c r="CP26" s="675"/>
      <c r="CQ26" s="676"/>
      <c r="CR26" s="659">
        <v>4879466</v>
      </c>
      <c r="CS26" s="660"/>
      <c r="CT26" s="660"/>
      <c r="CU26" s="660"/>
      <c r="CV26" s="660"/>
      <c r="CW26" s="660"/>
      <c r="CX26" s="660"/>
      <c r="CY26" s="661"/>
      <c r="CZ26" s="664">
        <v>11.4</v>
      </c>
      <c r="DA26" s="693"/>
      <c r="DB26" s="693"/>
      <c r="DC26" s="697"/>
      <c r="DD26" s="668">
        <v>4343807</v>
      </c>
      <c r="DE26" s="660"/>
      <c r="DF26" s="660"/>
      <c r="DG26" s="660"/>
      <c r="DH26" s="660"/>
      <c r="DI26" s="660"/>
      <c r="DJ26" s="660"/>
      <c r="DK26" s="661"/>
      <c r="DL26" s="668" t="s">
        <v>177</v>
      </c>
      <c r="DM26" s="660"/>
      <c r="DN26" s="660"/>
      <c r="DO26" s="660"/>
      <c r="DP26" s="660"/>
      <c r="DQ26" s="660"/>
      <c r="DR26" s="660"/>
      <c r="DS26" s="660"/>
      <c r="DT26" s="660"/>
      <c r="DU26" s="660"/>
      <c r="DV26" s="661"/>
      <c r="DW26" s="664" t="s">
        <v>177</v>
      </c>
      <c r="DX26" s="693"/>
      <c r="DY26" s="693"/>
      <c r="DZ26" s="693"/>
      <c r="EA26" s="693"/>
      <c r="EB26" s="693"/>
      <c r="EC26" s="694"/>
    </row>
    <row r="27" spans="2:133" ht="11.25" customHeight="1" x14ac:dyDescent="0.15">
      <c r="B27" s="656" t="s">
        <v>298</v>
      </c>
      <c r="C27" s="657"/>
      <c r="D27" s="657"/>
      <c r="E27" s="657"/>
      <c r="F27" s="657"/>
      <c r="G27" s="657"/>
      <c r="H27" s="657"/>
      <c r="I27" s="657"/>
      <c r="J27" s="657"/>
      <c r="K27" s="657"/>
      <c r="L27" s="657"/>
      <c r="M27" s="657"/>
      <c r="N27" s="657"/>
      <c r="O27" s="657"/>
      <c r="P27" s="657"/>
      <c r="Q27" s="658"/>
      <c r="R27" s="659">
        <v>4964317</v>
      </c>
      <c r="S27" s="660"/>
      <c r="T27" s="660"/>
      <c r="U27" s="660"/>
      <c r="V27" s="660"/>
      <c r="W27" s="660"/>
      <c r="X27" s="660"/>
      <c r="Y27" s="661"/>
      <c r="Z27" s="662">
        <v>11</v>
      </c>
      <c r="AA27" s="662"/>
      <c r="AB27" s="662"/>
      <c r="AC27" s="662"/>
      <c r="AD27" s="663" t="s">
        <v>177</v>
      </c>
      <c r="AE27" s="663"/>
      <c r="AF27" s="663"/>
      <c r="AG27" s="663"/>
      <c r="AH27" s="663"/>
      <c r="AI27" s="663"/>
      <c r="AJ27" s="663"/>
      <c r="AK27" s="663"/>
      <c r="AL27" s="664" t="s">
        <v>177</v>
      </c>
      <c r="AM27" s="665"/>
      <c r="AN27" s="665"/>
      <c r="AO27" s="666"/>
      <c r="AP27" s="656" t="s">
        <v>299</v>
      </c>
      <c r="AQ27" s="657"/>
      <c r="AR27" s="657"/>
      <c r="AS27" s="657"/>
      <c r="AT27" s="657"/>
      <c r="AU27" s="657"/>
      <c r="AV27" s="657"/>
      <c r="AW27" s="657"/>
      <c r="AX27" s="657"/>
      <c r="AY27" s="657"/>
      <c r="AZ27" s="657"/>
      <c r="BA27" s="657"/>
      <c r="BB27" s="657"/>
      <c r="BC27" s="657"/>
      <c r="BD27" s="657"/>
      <c r="BE27" s="657"/>
      <c r="BF27" s="658"/>
      <c r="BG27" s="659">
        <v>21643409</v>
      </c>
      <c r="BH27" s="660"/>
      <c r="BI27" s="660"/>
      <c r="BJ27" s="660"/>
      <c r="BK27" s="660"/>
      <c r="BL27" s="660"/>
      <c r="BM27" s="660"/>
      <c r="BN27" s="661"/>
      <c r="BO27" s="662">
        <v>100</v>
      </c>
      <c r="BP27" s="662"/>
      <c r="BQ27" s="662"/>
      <c r="BR27" s="662"/>
      <c r="BS27" s="668">
        <v>131204</v>
      </c>
      <c r="BT27" s="660"/>
      <c r="BU27" s="660"/>
      <c r="BV27" s="660"/>
      <c r="BW27" s="660"/>
      <c r="BX27" s="660"/>
      <c r="BY27" s="660"/>
      <c r="BZ27" s="660"/>
      <c r="CA27" s="660"/>
      <c r="CB27" s="669"/>
      <c r="CD27" s="674" t="s">
        <v>300</v>
      </c>
      <c r="CE27" s="675"/>
      <c r="CF27" s="675"/>
      <c r="CG27" s="675"/>
      <c r="CH27" s="675"/>
      <c r="CI27" s="675"/>
      <c r="CJ27" s="675"/>
      <c r="CK27" s="675"/>
      <c r="CL27" s="675"/>
      <c r="CM27" s="675"/>
      <c r="CN27" s="675"/>
      <c r="CO27" s="675"/>
      <c r="CP27" s="675"/>
      <c r="CQ27" s="676"/>
      <c r="CR27" s="659">
        <v>10136401</v>
      </c>
      <c r="CS27" s="695"/>
      <c r="CT27" s="695"/>
      <c r="CU27" s="695"/>
      <c r="CV27" s="695"/>
      <c r="CW27" s="695"/>
      <c r="CX27" s="695"/>
      <c r="CY27" s="696"/>
      <c r="CZ27" s="664">
        <v>23.6</v>
      </c>
      <c r="DA27" s="693"/>
      <c r="DB27" s="693"/>
      <c r="DC27" s="697"/>
      <c r="DD27" s="668">
        <v>3891551</v>
      </c>
      <c r="DE27" s="695"/>
      <c r="DF27" s="695"/>
      <c r="DG27" s="695"/>
      <c r="DH27" s="695"/>
      <c r="DI27" s="695"/>
      <c r="DJ27" s="695"/>
      <c r="DK27" s="696"/>
      <c r="DL27" s="668">
        <v>3881896</v>
      </c>
      <c r="DM27" s="695"/>
      <c r="DN27" s="695"/>
      <c r="DO27" s="695"/>
      <c r="DP27" s="695"/>
      <c r="DQ27" s="695"/>
      <c r="DR27" s="695"/>
      <c r="DS27" s="695"/>
      <c r="DT27" s="695"/>
      <c r="DU27" s="695"/>
      <c r="DV27" s="696"/>
      <c r="DW27" s="664">
        <v>13.5</v>
      </c>
      <c r="DX27" s="693"/>
      <c r="DY27" s="693"/>
      <c r="DZ27" s="693"/>
      <c r="EA27" s="693"/>
      <c r="EB27" s="693"/>
      <c r="EC27" s="694"/>
    </row>
    <row r="28" spans="2:133" ht="11.25" customHeight="1" x14ac:dyDescent="0.15">
      <c r="B28" s="701" t="s">
        <v>301</v>
      </c>
      <c r="C28" s="702"/>
      <c r="D28" s="702"/>
      <c r="E28" s="702"/>
      <c r="F28" s="702"/>
      <c r="G28" s="702"/>
      <c r="H28" s="702"/>
      <c r="I28" s="702"/>
      <c r="J28" s="702"/>
      <c r="K28" s="702"/>
      <c r="L28" s="702"/>
      <c r="M28" s="702"/>
      <c r="N28" s="702"/>
      <c r="O28" s="702"/>
      <c r="P28" s="702"/>
      <c r="Q28" s="703"/>
      <c r="R28" s="659" t="s">
        <v>176</v>
      </c>
      <c r="S28" s="660"/>
      <c r="T28" s="660"/>
      <c r="U28" s="660"/>
      <c r="V28" s="660"/>
      <c r="W28" s="660"/>
      <c r="X28" s="660"/>
      <c r="Y28" s="661"/>
      <c r="Z28" s="662" t="s">
        <v>177</v>
      </c>
      <c r="AA28" s="662"/>
      <c r="AB28" s="662"/>
      <c r="AC28" s="662"/>
      <c r="AD28" s="663" t="s">
        <v>177</v>
      </c>
      <c r="AE28" s="663"/>
      <c r="AF28" s="663"/>
      <c r="AG28" s="663"/>
      <c r="AH28" s="663"/>
      <c r="AI28" s="663"/>
      <c r="AJ28" s="663"/>
      <c r="AK28" s="663"/>
      <c r="AL28" s="664" t="s">
        <v>244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302</v>
      </c>
      <c r="CE28" s="675"/>
      <c r="CF28" s="675"/>
      <c r="CG28" s="675"/>
      <c r="CH28" s="675"/>
      <c r="CI28" s="675"/>
      <c r="CJ28" s="675"/>
      <c r="CK28" s="675"/>
      <c r="CL28" s="675"/>
      <c r="CM28" s="675"/>
      <c r="CN28" s="675"/>
      <c r="CO28" s="675"/>
      <c r="CP28" s="675"/>
      <c r="CQ28" s="676"/>
      <c r="CR28" s="659">
        <v>4023533</v>
      </c>
      <c r="CS28" s="660"/>
      <c r="CT28" s="660"/>
      <c r="CU28" s="660"/>
      <c r="CV28" s="660"/>
      <c r="CW28" s="660"/>
      <c r="CX28" s="660"/>
      <c r="CY28" s="661"/>
      <c r="CZ28" s="664">
        <v>9.4</v>
      </c>
      <c r="DA28" s="693"/>
      <c r="DB28" s="693"/>
      <c r="DC28" s="697"/>
      <c r="DD28" s="668">
        <v>3981587</v>
      </c>
      <c r="DE28" s="660"/>
      <c r="DF28" s="660"/>
      <c r="DG28" s="660"/>
      <c r="DH28" s="660"/>
      <c r="DI28" s="660"/>
      <c r="DJ28" s="660"/>
      <c r="DK28" s="661"/>
      <c r="DL28" s="668">
        <v>3981587</v>
      </c>
      <c r="DM28" s="660"/>
      <c r="DN28" s="660"/>
      <c r="DO28" s="660"/>
      <c r="DP28" s="660"/>
      <c r="DQ28" s="660"/>
      <c r="DR28" s="660"/>
      <c r="DS28" s="660"/>
      <c r="DT28" s="660"/>
      <c r="DU28" s="660"/>
      <c r="DV28" s="661"/>
      <c r="DW28" s="664">
        <v>13.8</v>
      </c>
      <c r="DX28" s="693"/>
      <c r="DY28" s="693"/>
      <c r="DZ28" s="693"/>
      <c r="EA28" s="693"/>
      <c r="EB28" s="693"/>
      <c r="EC28" s="694"/>
    </row>
    <row r="29" spans="2:133" ht="11.25" customHeight="1" x14ac:dyDescent="0.15">
      <c r="B29" s="656" t="s">
        <v>303</v>
      </c>
      <c r="C29" s="657"/>
      <c r="D29" s="657"/>
      <c r="E29" s="657"/>
      <c r="F29" s="657"/>
      <c r="G29" s="657"/>
      <c r="H29" s="657"/>
      <c r="I29" s="657"/>
      <c r="J29" s="657"/>
      <c r="K29" s="657"/>
      <c r="L29" s="657"/>
      <c r="M29" s="657"/>
      <c r="N29" s="657"/>
      <c r="O29" s="657"/>
      <c r="P29" s="657"/>
      <c r="Q29" s="658"/>
      <c r="R29" s="659">
        <v>2894021</v>
      </c>
      <c r="S29" s="660"/>
      <c r="T29" s="660"/>
      <c r="U29" s="660"/>
      <c r="V29" s="660"/>
      <c r="W29" s="660"/>
      <c r="X29" s="660"/>
      <c r="Y29" s="661"/>
      <c r="Z29" s="662">
        <v>6.4</v>
      </c>
      <c r="AA29" s="662"/>
      <c r="AB29" s="662"/>
      <c r="AC29" s="662"/>
      <c r="AD29" s="663" t="s">
        <v>177</v>
      </c>
      <c r="AE29" s="663"/>
      <c r="AF29" s="663"/>
      <c r="AG29" s="663"/>
      <c r="AH29" s="663"/>
      <c r="AI29" s="663"/>
      <c r="AJ29" s="663"/>
      <c r="AK29" s="663"/>
      <c r="AL29" s="664" t="s">
        <v>177</v>
      </c>
      <c r="AM29" s="665"/>
      <c r="AN29" s="665"/>
      <c r="AO29" s="666"/>
      <c r="AP29" s="638" t="s">
        <v>222</v>
      </c>
      <c r="AQ29" s="639"/>
      <c r="AR29" s="639"/>
      <c r="AS29" s="639"/>
      <c r="AT29" s="639"/>
      <c r="AU29" s="639"/>
      <c r="AV29" s="639"/>
      <c r="AW29" s="639"/>
      <c r="AX29" s="639"/>
      <c r="AY29" s="639"/>
      <c r="AZ29" s="639"/>
      <c r="BA29" s="639"/>
      <c r="BB29" s="639"/>
      <c r="BC29" s="639"/>
      <c r="BD29" s="639"/>
      <c r="BE29" s="639"/>
      <c r="BF29" s="640"/>
      <c r="BG29" s="638" t="s">
        <v>304</v>
      </c>
      <c r="BH29" s="699"/>
      <c r="BI29" s="699"/>
      <c r="BJ29" s="699"/>
      <c r="BK29" s="699"/>
      <c r="BL29" s="699"/>
      <c r="BM29" s="699"/>
      <c r="BN29" s="699"/>
      <c r="BO29" s="699"/>
      <c r="BP29" s="699"/>
      <c r="BQ29" s="700"/>
      <c r="BR29" s="638" t="s">
        <v>305</v>
      </c>
      <c r="BS29" s="699"/>
      <c r="BT29" s="699"/>
      <c r="BU29" s="699"/>
      <c r="BV29" s="699"/>
      <c r="BW29" s="699"/>
      <c r="BX29" s="699"/>
      <c r="BY29" s="699"/>
      <c r="BZ29" s="699"/>
      <c r="CA29" s="699"/>
      <c r="CB29" s="700"/>
      <c r="CD29" s="722" t="s">
        <v>306</v>
      </c>
      <c r="CE29" s="723"/>
      <c r="CF29" s="674" t="s">
        <v>307</v>
      </c>
      <c r="CG29" s="675"/>
      <c r="CH29" s="675"/>
      <c r="CI29" s="675"/>
      <c r="CJ29" s="675"/>
      <c r="CK29" s="675"/>
      <c r="CL29" s="675"/>
      <c r="CM29" s="675"/>
      <c r="CN29" s="675"/>
      <c r="CO29" s="675"/>
      <c r="CP29" s="675"/>
      <c r="CQ29" s="676"/>
      <c r="CR29" s="659">
        <v>4023533</v>
      </c>
      <c r="CS29" s="695"/>
      <c r="CT29" s="695"/>
      <c r="CU29" s="695"/>
      <c r="CV29" s="695"/>
      <c r="CW29" s="695"/>
      <c r="CX29" s="695"/>
      <c r="CY29" s="696"/>
      <c r="CZ29" s="664">
        <v>9.4</v>
      </c>
      <c r="DA29" s="693"/>
      <c r="DB29" s="693"/>
      <c r="DC29" s="697"/>
      <c r="DD29" s="668">
        <v>3981587</v>
      </c>
      <c r="DE29" s="695"/>
      <c r="DF29" s="695"/>
      <c r="DG29" s="695"/>
      <c r="DH29" s="695"/>
      <c r="DI29" s="695"/>
      <c r="DJ29" s="695"/>
      <c r="DK29" s="696"/>
      <c r="DL29" s="668">
        <v>3981587</v>
      </c>
      <c r="DM29" s="695"/>
      <c r="DN29" s="695"/>
      <c r="DO29" s="695"/>
      <c r="DP29" s="695"/>
      <c r="DQ29" s="695"/>
      <c r="DR29" s="695"/>
      <c r="DS29" s="695"/>
      <c r="DT29" s="695"/>
      <c r="DU29" s="695"/>
      <c r="DV29" s="696"/>
      <c r="DW29" s="664">
        <v>13.8</v>
      </c>
      <c r="DX29" s="693"/>
      <c r="DY29" s="693"/>
      <c r="DZ29" s="693"/>
      <c r="EA29" s="693"/>
      <c r="EB29" s="693"/>
      <c r="EC29" s="694"/>
    </row>
    <row r="30" spans="2:133" ht="11.25" customHeight="1" x14ac:dyDescent="0.15">
      <c r="B30" s="656" t="s">
        <v>308</v>
      </c>
      <c r="C30" s="657"/>
      <c r="D30" s="657"/>
      <c r="E30" s="657"/>
      <c r="F30" s="657"/>
      <c r="G30" s="657"/>
      <c r="H30" s="657"/>
      <c r="I30" s="657"/>
      <c r="J30" s="657"/>
      <c r="K30" s="657"/>
      <c r="L30" s="657"/>
      <c r="M30" s="657"/>
      <c r="N30" s="657"/>
      <c r="O30" s="657"/>
      <c r="P30" s="657"/>
      <c r="Q30" s="658"/>
      <c r="R30" s="659">
        <v>173138</v>
      </c>
      <c r="S30" s="660"/>
      <c r="T30" s="660"/>
      <c r="U30" s="660"/>
      <c r="V30" s="660"/>
      <c r="W30" s="660"/>
      <c r="X30" s="660"/>
      <c r="Y30" s="661"/>
      <c r="Z30" s="662">
        <v>0.4</v>
      </c>
      <c r="AA30" s="662"/>
      <c r="AB30" s="662"/>
      <c r="AC30" s="662"/>
      <c r="AD30" s="663">
        <v>40268</v>
      </c>
      <c r="AE30" s="663"/>
      <c r="AF30" s="663"/>
      <c r="AG30" s="663"/>
      <c r="AH30" s="663"/>
      <c r="AI30" s="663"/>
      <c r="AJ30" s="663"/>
      <c r="AK30" s="663"/>
      <c r="AL30" s="664">
        <v>0.1</v>
      </c>
      <c r="AM30" s="665"/>
      <c r="AN30" s="665"/>
      <c r="AO30" s="666"/>
      <c r="AP30" s="707" t="s">
        <v>309</v>
      </c>
      <c r="AQ30" s="708"/>
      <c r="AR30" s="708"/>
      <c r="AS30" s="708"/>
      <c r="AT30" s="713" t="s">
        <v>310</v>
      </c>
      <c r="AU30" s="206"/>
      <c r="AV30" s="206"/>
      <c r="AW30" s="206"/>
      <c r="AX30" s="645" t="s">
        <v>186</v>
      </c>
      <c r="AY30" s="646"/>
      <c r="AZ30" s="646"/>
      <c r="BA30" s="646"/>
      <c r="BB30" s="646"/>
      <c r="BC30" s="646"/>
      <c r="BD30" s="646"/>
      <c r="BE30" s="646"/>
      <c r="BF30" s="647"/>
      <c r="BG30" s="719">
        <v>99.2</v>
      </c>
      <c r="BH30" s="720"/>
      <c r="BI30" s="720"/>
      <c r="BJ30" s="720"/>
      <c r="BK30" s="720"/>
      <c r="BL30" s="720"/>
      <c r="BM30" s="654">
        <v>96.5</v>
      </c>
      <c r="BN30" s="720"/>
      <c r="BO30" s="720"/>
      <c r="BP30" s="720"/>
      <c r="BQ30" s="721"/>
      <c r="BR30" s="719">
        <v>99.1</v>
      </c>
      <c r="BS30" s="720"/>
      <c r="BT30" s="720"/>
      <c r="BU30" s="720"/>
      <c r="BV30" s="720"/>
      <c r="BW30" s="720"/>
      <c r="BX30" s="654">
        <v>96.2</v>
      </c>
      <c r="BY30" s="720"/>
      <c r="BZ30" s="720"/>
      <c r="CA30" s="720"/>
      <c r="CB30" s="721"/>
      <c r="CD30" s="724"/>
      <c r="CE30" s="725"/>
      <c r="CF30" s="674" t="s">
        <v>311</v>
      </c>
      <c r="CG30" s="675"/>
      <c r="CH30" s="675"/>
      <c r="CI30" s="675"/>
      <c r="CJ30" s="675"/>
      <c r="CK30" s="675"/>
      <c r="CL30" s="675"/>
      <c r="CM30" s="675"/>
      <c r="CN30" s="675"/>
      <c r="CO30" s="675"/>
      <c r="CP30" s="675"/>
      <c r="CQ30" s="676"/>
      <c r="CR30" s="659">
        <v>3746939</v>
      </c>
      <c r="CS30" s="660"/>
      <c r="CT30" s="660"/>
      <c r="CU30" s="660"/>
      <c r="CV30" s="660"/>
      <c r="CW30" s="660"/>
      <c r="CX30" s="660"/>
      <c r="CY30" s="661"/>
      <c r="CZ30" s="664">
        <v>8.6999999999999993</v>
      </c>
      <c r="DA30" s="693"/>
      <c r="DB30" s="693"/>
      <c r="DC30" s="697"/>
      <c r="DD30" s="668">
        <v>3716883</v>
      </c>
      <c r="DE30" s="660"/>
      <c r="DF30" s="660"/>
      <c r="DG30" s="660"/>
      <c r="DH30" s="660"/>
      <c r="DI30" s="660"/>
      <c r="DJ30" s="660"/>
      <c r="DK30" s="661"/>
      <c r="DL30" s="668">
        <v>3716883</v>
      </c>
      <c r="DM30" s="660"/>
      <c r="DN30" s="660"/>
      <c r="DO30" s="660"/>
      <c r="DP30" s="660"/>
      <c r="DQ30" s="660"/>
      <c r="DR30" s="660"/>
      <c r="DS30" s="660"/>
      <c r="DT30" s="660"/>
      <c r="DU30" s="660"/>
      <c r="DV30" s="661"/>
      <c r="DW30" s="664">
        <v>12.9</v>
      </c>
      <c r="DX30" s="693"/>
      <c r="DY30" s="693"/>
      <c r="DZ30" s="693"/>
      <c r="EA30" s="693"/>
      <c r="EB30" s="693"/>
      <c r="EC30" s="694"/>
    </row>
    <row r="31" spans="2:133" ht="11.25" customHeight="1" x14ac:dyDescent="0.15">
      <c r="B31" s="656" t="s">
        <v>312</v>
      </c>
      <c r="C31" s="657"/>
      <c r="D31" s="657"/>
      <c r="E31" s="657"/>
      <c r="F31" s="657"/>
      <c r="G31" s="657"/>
      <c r="H31" s="657"/>
      <c r="I31" s="657"/>
      <c r="J31" s="657"/>
      <c r="K31" s="657"/>
      <c r="L31" s="657"/>
      <c r="M31" s="657"/>
      <c r="N31" s="657"/>
      <c r="O31" s="657"/>
      <c r="P31" s="657"/>
      <c r="Q31" s="658"/>
      <c r="R31" s="659">
        <v>52840</v>
      </c>
      <c r="S31" s="660"/>
      <c r="T31" s="660"/>
      <c r="U31" s="660"/>
      <c r="V31" s="660"/>
      <c r="W31" s="660"/>
      <c r="X31" s="660"/>
      <c r="Y31" s="661"/>
      <c r="Z31" s="662">
        <v>0.1</v>
      </c>
      <c r="AA31" s="662"/>
      <c r="AB31" s="662"/>
      <c r="AC31" s="662"/>
      <c r="AD31" s="663" t="s">
        <v>177</v>
      </c>
      <c r="AE31" s="663"/>
      <c r="AF31" s="663"/>
      <c r="AG31" s="663"/>
      <c r="AH31" s="663"/>
      <c r="AI31" s="663"/>
      <c r="AJ31" s="663"/>
      <c r="AK31" s="663"/>
      <c r="AL31" s="664" t="s">
        <v>177</v>
      </c>
      <c r="AM31" s="665"/>
      <c r="AN31" s="665"/>
      <c r="AO31" s="666"/>
      <c r="AP31" s="709"/>
      <c r="AQ31" s="710"/>
      <c r="AR31" s="710"/>
      <c r="AS31" s="710"/>
      <c r="AT31" s="714"/>
      <c r="AU31" s="205" t="s">
        <v>313</v>
      </c>
      <c r="AV31" s="205"/>
      <c r="AW31" s="205"/>
      <c r="AX31" s="656" t="s">
        <v>314</v>
      </c>
      <c r="AY31" s="657"/>
      <c r="AZ31" s="657"/>
      <c r="BA31" s="657"/>
      <c r="BB31" s="657"/>
      <c r="BC31" s="657"/>
      <c r="BD31" s="657"/>
      <c r="BE31" s="657"/>
      <c r="BF31" s="658"/>
      <c r="BG31" s="716">
        <v>99</v>
      </c>
      <c r="BH31" s="695"/>
      <c r="BI31" s="695"/>
      <c r="BJ31" s="695"/>
      <c r="BK31" s="695"/>
      <c r="BL31" s="695"/>
      <c r="BM31" s="665">
        <v>95.8</v>
      </c>
      <c r="BN31" s="717"/>
      <c r="BO31" s="717"/>
      <c r="BP31" s="717"/>
      <c r="BQ31" s="718"/>
      <c r="BR31" s="716">
        <v>98.9</v>
      </c>
      <c r="BS31" s="695"/>
      <c r="BT31" s="695"/>
      <c r="BU31" s="695"/>
      <c r="BV31" s="695"/>
      <c r="BW31" s="695"/>
      <c r="BX31" s="665">
        <v>95.4</v>
      </c>
      <c r="BY31" s="717"/>
      <c r="BZ31" s="717"/>
      <c r="CA31" s="717"/>
      <c r="CB31" s="718"/>
      <c r="CD31" s="724"/>
      <c r="CE31" s="725"/>
      <c r="CF31" s="674" t="s">
        <v>315</v>
      </c>
      <c r="CG31" s="675"/>
      <c r="CH31" s="675"/>
      <c r="CI31" s="675"/>
      <c r="CJ31" s="675"/>
      <c r="CK31" s="675"/>
      <c r="CL31" s="675"/>
      <c r="CM31" s="675"/>
      <c r="CN31" s="675"/>
      <c r="CO31" s="675"/>
      <c r="CP31" s="675"/>
      <c r="CQ31" s="676"/>
      <c r="CR31" s="659">
        <v>276594</v>
      </c>
      <c r="CS31" s="695"/>
      <c r="CT31" s="695"/>
      <c r="CU31" s="695"/>
      <c r="CV31" s="695"/>
      <c r="CW31" s="695"/>
      <c r="CX31" s="695"/>
      <c r="CY31" s="696"/>
      <c r="CZ31" s="664">
        <v>0.6</v>
      </c>
      <c r="DA31" s="693"/>
      <c r="DB31" s="693"/>
      <c r="DC31" s="697"/>
      <c r="DD31" s="668">
        <v>264704</v>
      </c>
      <c r="DE31" s="695"/>
      <c r="DF31" s="695"/>
      <c r="DG31" s="695"/>
      <c r="DH31" s="695"/>
      <c r="DI31" s="695"/>
      <c r="DJ31" s="695"/>
      <c r="DK31" s="696"/>
      <c r="DL31" s="668">
        <v>264704</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316</v>
      </c>
      <c r="C32" s="657"/>
      <c r="D32" s="657"/>
      <c r="E32" s="657"/>
      <c r="F32" s="657"/>
      <c r="G32" s="657"/>
      <c r="H32" s="657"/>
      <c r="I32" s="657"/>
      <c r="J32" s="657"/>
      <c r="K32" s="657"/>
      <c r="L32" s="657"/>
      <c r="M32" s="657"/>
      <c r="N32" s="657"/>
      <c r="O32" s="657"/>
      <c r="P32" s="657"/>
      <c r="Q32" s="658"/>
      <c r="R32" s="659">
        <v>1219624</v>
      </c>
      <c r="S32" s="660"/>
      <c r="T32" s="660"/>
      <c r="U32" s="660"/>
      <c r="V32" s="660"/>
      <c r="W32" s="660"/>
      <c r="X32" s="660"/>
      <c r="Y32" s="661"/>
      <c r="Z32" s="662">
        <v>2.7</v>
      </c>
      <c r="AA32" s="662"/>
      <c r="AB32" s="662"/>
      <c r="AC32" s="662"/>
      <c r="AD32" s="663" t="s">
        <v>177</v>
      </c>
      <c r="AE32" s="663"/>
      <c r="AF32" s="663"/>
      <c r="AG32" s="663"/>
      <c r="AH32" s="663"/>
      <c r="AI32" s="663"/>
      <c r="AJ32" s="663"/>
      <c r="AK32" s="663"/>
      <c r="AL32" s="664" t="s">
        <v>176</v>
      </c>
      <c r="AM32" s="665"/>
      <c r="AN32" s="665"/>
      <c r="AO32" s="666"/>
      <c r="AP32" s="711"/>
      <c r="AQ32" s="712"/>
      <c r="AR32" s="712"/>
      <c r="AS32" s="712"/>
      <c r="AT32" s="715"/>
      <c r="AU32" s="207"/>
      <c r="AV32" s="207"/>
      <c r="AW32" s="207"/>
      <c r="AX32" s="704" t="s">
        <v>317</v>
      </c>
      <c r="AY32" s="705"/>
      <c r="AZ32" s="705"/>
      <c r="BA32" s="705"/>
      <c r="BB32" s="705"/>
      <c r="BC32" s="705"/>
      <c r="BD32" s="705"/>
      <c r="BE32" s="705"/>
      <c r="BF32" s="706"/>
      <c r="BG32" s="728">
        <v>99.3</v>
      </c>
      <c r="BH32" s="729"/>
      <c r="BI32" s="729"/>
      <c r="BJ32" s="729"/>
      <c r="BK32" s="729"/>
      <c r="BL32" s="729"/>
      <c r="BM32" s="730">
        <v>97</v>
      </c>
      <c r="BN32" s="729"/>
      <c r="BO32" s="729"/>
      <c r="BP32" s="729"/>
      <c r="BQ32" s="731"/>
      <c r="BR32" s="728">
        <v>99.3</v>
      </c>
      <c r="BS32" s="729"/>
      <c r="BT32" s="729"/>
      <c r="BU32" s="729"/>
      <c r="BV32" s="729"/>
      <c r="BW32" s="729"/>
      <c r="BX32" s="730">
        <v>96.8</v>
      </c>
      <c r="BY32" s="729"/>
      <c r="BZ32" s="729"/>
      <c r="CA32" s="729"/>
      <c r="CB32" s="731"/>
      <c r="CD32" s="726"/>
      <c r="CE32" s="727"/>
      <c r="CF32" s="674" t="s">
        <v>318</v>
      </c>
      <c r="CG32" s="675"/>
      <c r="CH32" s="675"/>
      <c r="CI32" s="675"/>
      <c r="CJ32" s="675"/>
      <c r="CK32" s="675"/>
      <c r="CL32" s="675"/>
      <c r="CM32" s="675"/>
      <c r="CN32" s="675"/>
      <c r="CO32" s="675"/>
      <c r="CP32" s="675"/>
      <c r="CQ32" s="676"/>
      <c r="CR32" s="659" t="s">
        <v>177</v>
      </c>
      <c r="CS32" s="660"/>
      <c r="CT32" s="660"/>
      <c r="CU32" s="660"/>
      <c r="CV32" s="660"/>
      <c r="CW32" s="660"/>
      <c r="CX32" s="660"/>
      <c r="CY32" s="661"/>
      <c r="CZ32" s="664" t="s">
        <v>177</v>
      </c>
      <c r="DA32" s="693"/>
      <c r="DB32" s="693"/>
      <c r="DC32" s="697"/>
      <c r="DD32" s="668" t="s">
        <v>177</v>
      </c>
      <c r="DE32" s="660"/>
      <c r="DF32" s="660"/>
      <c r="DG32" s="660"/>
      <c r="DH32" s="660"/>
      <c r="DI32" s="660"/>
      <c r="DJ32" s="660"/>
      <c r="DK32" s="661"/>
      <c r="DL32" s="668" t="s">
        <v>177</v>
      </c>
      <c r="DM32" s="660"/>
      <c r="DN32" s="660"/>
      <c r="DO32" s="660"/>
      <c r="DP32" s="660"/>
      <c r="DQ32" s="660"/>
      <c r="DR32" s="660"/>
      <c r="DS32" s="660"/>
      <c r="DT32" s="660"/>
      <c r="DU32" s="660"/>
      <c r="DV32" s="661"/>
      <c r="DW32" s="664" t="s">
        <v>176</v>
      </c>
      <c r="DX32" s="693"/>
      <c r="DY32" s="693"/>
      <c r="DZ32" s="693"/>
      <c r="EA32" s="693"/>
      <c r="EB32" s="693"/>
      <c r="EC32" s="694"/>
    </row>
    <row r="33" spans="2:133" ht="11.25" customHeight="1" x14ac:dyDescent="0.15">
      <c r="B33" s="656" t="s">
        <v>319</v>
      </c>
      <c r="C33" s="657"/>
      <c r="D33" s="657"/>
      <c r="E33" s="657"/>
      <c r="F33" s="657"/>
      <c r="G33" s="657"/>
      <c r="H33" s="657"/>
      <c r="I33" s="657"/>
      <c r="J33" s="657"/>
      <c r="K33" s="657"/>
      <c r="L33" s="657"/>
      <c r="M33" s="657"/>
      <c r="N33" s="657"/>
      <c r="O33" s="657"/>
      <c r="P33" s="657"/>
      <c r="Q33" s="658"/>
      <c r="R33" s="659">
        <v>2177399</v>
      </c>
      <c r="S33" s="660"/>
      <c r="T33" s="660"/>
      <c r="U33" s="660"/>
      <c r="V33" s="660"/>
      <c r="W33" s="660"/>
      <c r="X33" s="660"/>
      <c r="Y33" s="661"/>
      <c r="Z33" s="662">
        <v>4.8</v>
      </c>
      <c r="AA33" s="662"/>
      <c r="AB33" s="662"/>
      <c r="AC33" s="662"/>
      <c r="AD33" s="663" t="s">
        <v>177</v>
      </c>
      <c r="AE33" s="663"/>
      <c r="AF33" s="663"/>
      <c r="AG33" s="663"/>
      <c r="AH33" s="663"/>
      <c r="AI33" s="663"/>
      <c r="AJ33" s="663"/>
      <c r="AK33" s="663"/>
      <c r="AL33" s="664" t="s">
        <v>244</v>
      </c>
      <c r="AM33" s="665"/>
      <c r="AN33" s="665"/>
      <c r="AO33" s="666"/>
      <c r="AP33" s="208"/>
      <c r="AQ33" s="209"/>
      <c r="AR33" s="205"/>
      <c r="AS33" s="206"/>
      <c r="AT33" s="206"/>
      <c r="AU33" s="206"/>
      <c r="AV33" s="206"/>
      <c r="AW33" s="206"/>
      <c r="AX33" s="206"/>
      <c r="AY33" s="206"/>
      <c r="AZ33" s="206"/>
      <c r="BA33" s="206"/>
      <c r="BB33" s="206"/>
      <c r="BC33" s="206"/>
      <c r="BD33" s="206"/>
      <c r="BE33" s="206"/>
      <c r="BF33" s="206"/>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D33" s="674" t="s">
        <v>320</v>
      </c>
      <c r="CE33" s="675"/>
      <c r="CF33" s="675"/>
      <c r="CG33" s="675"/>
      <c r="CH33" s="675"/>
      <c r="CI33" s="675"/>
      <c r="CJ33" s="675"/>
      <c r="CK33" s="675"/>
      <c r="CL33" s="675"/>
      <c r="CM33" s="675"/>
      <c r="CN33" s="675"/>
      <c r="CO33" s="675"/>
      <c r="CP33" s="675"/>
      <c r="CQ33" s="676"/>
      <c r="CR33" s="659">
        <v>17612506</v>
      </c>
      <c r="CS33" s="695"/>
      <c r="CT33" s="695"/>
      <c r="CU33" s="695"/>
      <c r="CV33" s="695"/>
      <c r="CW33" s="695"/>
      <c r="CX33" s="695"/>
      <c r="CY33" s="696"/>
      <c r="CZ33" s="664">
        <v>41.1</v>
      </c>
      <c r="DA33" s="693"/>
      <c r="DB33" s="693"/>
      <c r="DC33" s="697"/>
      <c r="DD33" s="668">
        <v>14464448</v>
      </c>
      <c r="DE33" s="695"/>
      <c r="DF33" s="695"/>
      <c r="DG33" s="695"/>
      <c r="DH33" s="695"/>
      <c r="DI33" s="695"/>
      <c r="DJ33" s="695"/>
      <c r="DK33" s="696"/>
      <c r="DL33" s="668">
        <v>11917086</v>
      </c>
      <c r="DM33" s="695"/>
      <c r="DN33" s="695"/>
      <c r="DO33" s="695"/>
      <c r="DP33" s="695"/>
      <c r="DQ33" s="695"/>
      <c r="DR33" s="695"/>
      <c r="DS33" s="695"/>
      <c r="DT33" s="695"/>
      <c r="DU33" s="695"/>
      <c r="DV33" s="696"/>
      <c r="DW33" s="664">
        <v>41.4</v>
      </c>
      <c r="DX33" s="693"/>
      <c r="DY33" s="693"/>
      <c r="DZ33" s="693"/>
      <c r="EA33" s="693"/>
      <c r="EB33" s="693"/>
      <c r="EC33" s="694"/>
    </row>
    <row r="34" spans="2:133" ht="11.25" customHeight="1" x14ac:dyDescent="0.15">
      <c r="B34" s="656" t="s">
        <v>321</v>
      </c>
      <c r="C34" s="657"/>
      <c r="D34" s="657"/>
      <c r="E34" s="657"/>
      <c r="F34" s="657"/>
      <c r="G34" s="657"/>
      <c r="H34" s="657"/>
      <c r="I34" s="657"/>
      <c r="J34" s="657"/>
      <c r="K34" s="657"/>
      <c r="L34" s="657"/>
      <c r="M34" s="657"/>
      <c r="N34" s="657"/>
      <c r="O34" s="657"/>
      <c r="P34" s="657"/>
      <c r="Q34" s="658"/>
      <c r="R34" s="659">
        <v>923982</v>
      </c>
      <c r="S34" s="660"/>
      <c r="T34" s="660"/>
      <c r="U34" s="660"/>
      <c r="V34" s="660"/>
      <c r="W34" s="660"/>
      <c r="X34" s="660"/>
      <c r="Y34" s="661"/>
      <c r="Z34" s="662">
        <v>2</v>
      </c>
      <c r="AA34" s="662"/>
      <c r="AB34" s="662"/>
      <c r="AC34" s="662"/>
      <c r="AD34" s="663">
        <v>16613</v>
      </c>
      <c r="AE34" s="663"/>
      <c r="AF34" s="663"/>
      <c r="AG34" s="663"/>
      <c r="AH34" s="663"/>
      <c r="AI34" s="663"/>
      <c r="AJ34" s="663"/>
      <c r="AK34" s="663"/>
      <c r="AL34" s="664">
        <v>0.1</v>
      </c>
      <c r="AM34" s="665"/>
      <c r="AN34" s="665"/>
      <c r="AO34" s="666"/>
      <c r="AP34" s="210"/>
      <c r="AQ34" s="638" t="s">
        <v>322</v>
      </c>
      <c r="AR34" s="639"/>
      <c r="AS34" s="639"/>
      <c r="AT34" s="639"/>
      <c r="AU34" s="639"/>
      <c r="AV34" s="639"/>
      <c r="AW34" s="639"/>
      <c r="AX34" s="639"/>
      <c r="AY34" s="639"/>
      <c r="AZ34" s="639"/>
      <c r="BA34" s="639"/>
      <c r="BB34" s="639"/>
      <c r="BC34" s="639"/>
      <c r="BD34" s="639"/>
      <c r="BE34" s="639"/>
      <c r="BF34" s="640"/>
      <c r="BG34" s="638" t="s">
        <v>323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324</v>
      </c>
      <c r="CE34" s="675"/>
      <c r="CF34" s="675"/>
      <c r="CG34" s="675"/>
      <c r="CH34" s="675"/>
      <c r="CI34" s="675"/>
      <c r="CJ34" s="675"/>
      <c r="CK34" s="675"/>
      <c r="CL34" s="675"/>
      <c r="CM34" s="675"/>
      <c r="CN34" s="675"/>
      <c r="CO34" s="675"/>
      <c r="CP34" s="675"/>
      <c r="CQ34" s="676"/>
      <c r="CR34" s="659">
        <v>7131366</v>
      </c>
      <c r="CS34" s="660"/>
      <c r="CT34" s="660"/>
      <c r="CU34" s="660"/>
      <c r="CV34" s="660"/>
      <c r="CW34" s="660"/>
      <c r="CX34" s="660"/>
      <c r="CY34" s="661"/>
      <c r="CZ34" s="664">
        <v>16.600000000000001</v>
      </c>
      <c r="DA34" s="693"/>
      <c r="DB34" s="693"/>
      <c r="DC34" s="697"/>
      <c r="DD34" s="668">
        <v>6107066</v>
      </c>
      <c r="DE34" s="660"/>
      <c r="DF34" s="660"/>
      <c r="DG34" s="660"/>
      <c r="DH34" s="660"/>
      <c r="DI34" s="660"/>
      <c r="DJ34" s="660"/>
      <c r="DK34" s="661"/>
      <c r="DL34" s="668">
        <v>5469776</v>
      </c>
      <c r="DM34" s="660"/>
      <c r="DN34" s="660"/>
      <c r="DO34" s="660"/>
      <c r="DP34" s="660"/>
      <c r="DQ34" s="660"/>
      <c r="DR34" s="660"/>
      <c r="DS34" s="660"/>
      <c r="DT34" s="660"/>
      <c r="DU34" s="660"/>
      <c r="DV34" s="661"/>
      <c r="DW34" s="664">
        <v>19</v>
      </c>
      <c r="DX34" s="693"/>
      <c r="DY34" s="693"/>
      <c r="DZ34" s="693"/>
      <c r="EA34" s="693"/>
      <c r="EB34" s="693"/>
      <c r="EC34" s="694"/>
    </row>
    <row r="35" spans="2:133" ht="11.25" customHeight="1" x14ac:dyDescent="0.15">
      <c r="B35" s="656" t="s">
        <v>325</v>
      </c>
      <c r="C35" s="657"/>
      <c r="D35" s="657"/>
      <c r="E35" s="657"/>
      <c r="F35" s="657"/>
      <c r="G35" s="657"/>
      <c r="H35" s="657"/>
      <c r="I35" s="657"/>
      <c r="J35" s="657"/>
      <c r="K35" s="657"/>
      <c r="L35" s="657"/>
      <c r="M35" s="657"/>
      <c r="N35" s="657"/>
      <c r="O35" s="657"/>
      <c r="P35" s="657"/>
      <c r="Q35" s="658"/>
      <c r="R35" s="659">
        <v>2639300</v>
      </c>
      <c r="S35" s="660"/>
      <c r="T35" s="660"/>
      <c r="U35" s="660"/>
      <c r="V35" s="660"/>
      <c r="W35" s="660"/>
      <c r="X35" s="660"/>
      <c r="Y35" s="661"/>
      <c r="Z35" s="662">
        <v>5.8</v>
      </c>
      <c r="AA35" s="662"/>
      <c r="AB35" s="662"/>
      <c r="AC35" s="662"/>
      <c r="AD35" s="663" t="s">
        <v>176</v>
      </c>
      <c r="AE35" s="663"/>
      <c r="AF35" s="663"/>
      <c r="AG35" s="663"/>
      <c r="AH35" s="663"/>
      <c r="AI35" s="663"/>
      <c r="AJ35" s="663"/>
      <c r="AK35" s="663"/>
      <c r="AL35" s="664" t="s">
        <v>177</v>
      </c>
      <c r="AM35" s="665"/>
      <c r="AN35" s="665"/>
      <c r="AO35" s="666"/>
      <c r="AP35" s="210"/>
      <c r="AQ35" s="732" t="s">
        <v>326</v>
      </c>
      <c r="AR35" s="733"/>
      <c r="AS35" s="733"/>
      <c r="AT35" s="733"/>
      <c r="AU35" s="733"/>
      <c r="AV35" s="733"/>
      <c r="AW35" s="733"/>
      <c r="AX35" s="733"/>
      <c r="AY35" s="734"/>
      <c r="AZ35" s="648">
        <v>6881802</v>
      </c>
      <c r="BA35" s="649"/>
      <c r="BB35" s="649"/>
      <c r="BC35" s="649"/>
      <c r="BD35" s="649"/>
      <c r="BE35" s="649"/>
      <c r="BF35" s="735"/>
      <c r="BG35" s="670" t="s">
        <v>327</v>
      </c>
      <c r="BH35" s="671"/>
      <c r="BI35" s="671"/>
      <c r="BJ35" s="671"/>
      <c r="BK35" s="671"/>
      <c r="BL35" s="671"/>
      <c r="BM35" s="671"/>
      <c r="BN35" s="671"/>
      <c r="BO35" s="671"/>
      <c r="BP35" s="671"/>
      <c r="BQ35" s="671"/>
      <c r="BR35" s="671"/>
      <c r="BS35" s="671"/>
      <c r="BT35" s="671"/>
      <c r="BU35" s="672"/>
      <c r="BV35" s="648">
        <v>465895</v>
      </c>
      <c r="BW35" s="649"/>
      <c r="BX35" s="649"/>
      <c r="BY35" s="649"/>
      <c r="BZ35" s="649"/>
      <c r="CA35" s="649"/>
      <c r="CB35" s="735"/>
      <c r="CD35" s="674" t="s">
        <v>328</v>
      </c>
      <c r="CE35" s="675"/>
      <c r="CF35" s="675"/>
      <c r="CG35" s="675"/>
      <c r="CH35" s="675"/>
      <c r="CI35" s="675"/>
      <c r="CJ35" s="675"/>
      <c r="CK35" s="675"/>
      <c r="CL35" s="675"/>
      <c r="CM35" s="675"/>
      <c r="CN35" s="675"/>
      <c r="CO35" s="675"/>
      <c r="CP35" s="675"/>
      <c r="CQ35" s="676"/>
      <c r="CR35" s="659">
        <v>614509</v>
      </c>
      <c r="CS35" s="695"/>
      <c r="CT35" s="695"/>
      <c r="CU35" s="695"/>
      <c r="CV35" s="695"/>
      <c r="CW35" s="695"/>
      <c r="CX35" s="695"/>
      <c r="CY35" s="696"/>
      <c r="CZ35" s="664">
        <v>1.4</v>
      </c>
      <c r="DA35" s="693"/>
      <c r="DB35" s="693"/>
      <c r="DC35" s="697"/>
      <c r="DD35" s="668">
        <v>573276</v>
      </c>
      <c r="DE35" s="695"/>
      <c r="DF35" s="695"/>
      <c r="DG35" s="695"/>
      <c r="DH35" s="695"/>
      <c r="DI35" s="695"/>
      <c r="DJ35" s="695"/>
      <c r="DK35" s="696"/>
      <c r="DL35" s="668">
        <v>550283</v>
      </c>
      <c r="DM35" s="695"/>
      <c r="DN35" s="695"/>
      <c r="DO35" s="695"/>
      <c r="DP35" s="695"/>
      <c r="DQ35" s="695"/>
      <c r="DR35" s="695"/>
      <c r="DS35" s="695"/>
      <c r="DT35" s="695"/>
      <c r="DU35" s="695"/>
      <c r="DV35" s="696"/>
      <c r="DW35" s="664">
        <v>1.9</v>
      </c>
      <c r="DX35" s="693"/>
      <c r="DY35" s="693"/>
      <c r="DZ35" s="693"/>
      <c r="EA35" s="693"/>
      <c r="EB35" s="693"/>
      <c r="EC35" s="694"/>
    </row>
    <row r="36" spans="2:133" ht="11.25" customHeight="1" x14ac:dyDescent="0.15">
      <c r="B36" s="656" t="s">
        <v>329</v>
      </c>
      <c r="C36" s="657"/>
      <c r="D36" s="657"/>
      <c r="E36" s="657"/>
      <c r="F36" s="657"/>
      <c r="G36" s="657"/>
      <c r="H36" s="657"/>
      <c r="I36" s="657"/>
      <c r="J36" s="657"/>
      <c r="K36" s="657"/>
      <c r="L36" s="657"/>
      <c r="M36" s="657"/>
      <c r="N36" s="657"/>
      <c r="O36" s="657"/>
      <c r="P36" s="657"/>
      <c r="Q36" s="658"/>
      <c r="R36" s="659" t="s">
        <v>177</v>
      </c>
      <c r="S36" s="660"/>
      <c r="T36" s="660"/>
      <c r="U36" s="660"/>
      <c r="V36" s="660"/>
      <c r="W36" s="660"/>
      <c r="X36" s="660"/>
      <c r="Y36" s="661"/>
      <c r="Z36" s="662" t="s">
        <v>244</v>
      </c>
      <c r="AA36" s="662"/>
      <c r="AB36" s="662"/>
      <c r="AC36" s="662"/>
      <c r="AD36" s="663" t="s">
        <v>176</v>
      </c>
      <c r="AE36" s="663"/>
      <c r="AF36" s="663"/>
      <c r="AG36" s="663"/>
      <c r="AH36" s="663"/>
      <c r="AI36" s="663"/>
      <c r="AJ36" s="663"/>
      <c r="AK36" s="663"/>
      <c r="AL36" s="664" t="s">
        <v>177</v>
      </c>
      <c r="AM36" s="665"/>
      <c r="AN36" s="665"/>
      <c r="AO36" s="666"/>
      <c r="AQ36" s="736" t="s">
        <v>330</v>
      </c>
      <c r="AR36" s="737"/>
      <c r="AS36" s="737"/>
      <c r="AT36" s="737"/>
      <c r="AU36" s="737"/>
      <c r="AV36" s="737"/>
      <c r="AW36" s="737"/>
      <c r="AX36" s="737"/>
      <c r="AY36" s="738"/>
      <c r="AZ36" s="659">
        <v>1612294</v>
      </c>
      <c r="BA36" s="660"/>
      <c r="BB36" s="660"/>
      <c r="BC36" s="660"/>
      <c r="BD36" s="695"/>
      <c r="BE36" s="695"/>
      <c r="BF36" s="718"/>
      <c r="BG36" s="674" t="s">
        <v>331</v>
      </c>
      <c r="BH36" s="675"/>
      <c r="BI36" s="675"/>
      <c r="BJ36" s="675"/>
      <c r="BK36" s="675"/>
      <c r="BL36" s="675"/>
      <c r="BM36" s="675"/>
      <c r="BN36" s="675"/>
      <c r="BO36" s="675"/>
      <c r="BP36" s="675"/>
      <c r="BQ36" s="675"/>
      <c r="BR36" s="675"/>
      <c r="BS36" s="675"/>
      <c r="BT36" s="675"/>
      <c r="BU36" s="676"/>
      <c r="BV36" s="659">
        <v>144420</v>
      </c>
      <c r="BW36" s="660"/>
      <c r="BX36" s="660"/>
      <c r="BY36" s="660"/>
      <c r="BZ36" s="660"/>
      <c r="CA36" s="660"/>
      <c r="CB36" s="669"/>
      <c r="CD36" s="674" t="s">
        <v>332</v>
      </c>
      <c r="CE36" s="675"/>
      <c r="CF36" s="675"/>
      <c r="CG36" s="675"/>
      <c r="CH36" s="675"/>
      <c r="CI36" s="675"/>
      <c r="CJ36" s="675"/>
      <c r="CK36" s="675"/>
      <c r="CL36" s="675"/>
      <c r="CM36" s="675"/>
      <c r="CN36" s="675"/>
      <c r="CO36" s="675"/>
      <c r="CP36" s="675"/>
      <c r="CQ36" s="676"/>
      <c r="CR36" s="659">
        <v>3825022</v>
      </c>
      <c r="CS36" s="660"/>
      <c r="CT36" s="660"/>
      <c r="CU36" s="660"/>
      <c r="CV36" s="660"/>
      <c r="CW36" s="660"/>
      <c r="CX36" s="660"/>
      <c r="CY36" s="661"/>
      <c r="CZ36" s="664">
        <v>8.9</v>
      </c>
      <c r="DA36" s="693"/>
      <c r="DB36" s="693"/>
      <c r="DC36" s="697"/>
      <c r="DD36" s="668">
        <v>3293992</v>
      </c>
      <c r="DE36" s="660"/>
      <c r="DF36" s="660"/>
      <c r="DG36" s="660"/>
      <c r="DH36" s="660"/>
      <c r="DI36" s="660"/>
      <c r="DJ36" s="660"/>
      <c r="DK36" s="661"/>
      <c r="DL36" s="668">
        <v>2840770</v>
      </c>
      <c r="DM36" s="660"/>
      <c r="DN36" s="660"/>
      <c r="DO36" s="660"/>
      <c r="DP36" s="660"/>
      <c r="DQ36" s="660"/>
      <c r="DR36" s="660"/>
      <c r="DS36" s="660"/>
      <c r="DT36" s="660"/>
      <c r="DU36" s="660"/>
      <c r="DV36" s="661"/>
      <c r="DW36" s="664">
        <v>9.9</v>
      </c>
      <c r="DX36" s="693"/>
      <c r="DY36" s="693"/>
      <c r="DZ36" s="693"/>
      <c r="EA36" s="693"/>
      <c r="EB36" s="693"/>
      <c r="EC36" s="694"/>
    </row>
    <row r="37" spans="2:133" ht="11.25" customHeight="1" x14ac:dyDescent="0.15">
      <c r="B37" s="656" t="s">
        <v>333</v>
      </c>
      <c r="C37" s="657"/>
      <c r="D37" s="657"/>
      <c r="E37" s="657"/>
      <c r="F37" s="657"/>
      <c r="G37" s="657"/>
      <c r="H37" s="657"/>
      <c r="I37" s="657"/>
      <c r="J37" s="657"/>
      <c r="K37" s="657"/>
      <c r="L37" s="657"/>
      <c r="M37" s="657"/>
      <c r="N37" s="657"/>
      <c r="O37" s="657"/>
      <c r="P37" s="657"/>
      <c r="Q37" s="658"/>
      <c r="R37" s="659">
        <v>1373700</v>
      </c>
      <c r="S37" s="660"/>
      <c r="T37" s="660"/>
      <c r="U37" s="660"/>
      <c r="V37" s="660"/>
      <c r="W37" s="660"/>
      <c r="X37" s="660"/>
      <c r="Y37" s="661"/>
      <c r="Z37" s="662">
        <v>3</v>
      </c>
      <c r="AA37" s="662"/>
      <c r="AB37" s="662"/>
      <c r="AC37" s="662"/>
      <c r="AD37" s="663" t="s">
        <v>177</v>
      </c>
      <c r="AE37" s="663"/>
      <c r="AF37" s="663"/>
      <c r="AG37" s="663"/>
      <c r="AH37" s="663"/>
      <c r="AI37" s="663"/>
      <c r="AJ37" s="663"/>
      <c r="AK37" s="663"/>
      <c r="AL37" s="664" t="s">
        <v>177</v>
      </c>
      <c r="AM37" s="665"/>
      <c r="AN37" s="665"/>
      <c r="AO37" s="666"/>
      <c r="AQ37" s="736" t="s">
        <v>334</v>
      </c>
      <c r="AR37" s="737"/>
      <c r="AS37" s="737"/>
      <c r="AT37" s="737"/>
      <c r="AU37" s="737"/>
      <c r="AV37" s="737"/>
      <c r="AW37" s="737"/>
      <c r="AX37" s="737"/>
      <c r="AY37" s="738"/>
      <c r="AZ37" s="659">
        <v>1250271</v>
      </c>
      <c r="BA37" s="660"/>
      <c r="BB37" s="660"/>
      <c r="BC37" s="660"/>
      <c r="BD37" s="695"/>
      <c r="BE37" s="695"/>
      <c r="BF37" s="718"/>
      <c r="BG37" s="674" t="s">
        <v>335</v>
      </c>
      <c r="BH37" s="675"/>
      <c r="BI37" s="675"/>
      <c r="BJ37" s="675"/>
      <c r="BK37" s="675"/>
      <c r="BL37" s="675"/>
      <c r="BM37" s="675"/>
      <c r="BN37" s="675"/>
      <c r="BO37" s="675"/>
      <c r="BP37" s="675"/>
      <c r="BQ37" s="675"/>
      <c r="BR37" s="675"/>
      <c r="BS37" s="675"/>
      <c r="BT37" s="675"/>
      <c r="BU37" s="676"/>
      <c r="BV37" s="659">
        <v>17650</v>
      </c>
      <c r="BW37" s="660"/>
      <c r="BX37" s="660"/>
      <c r="BY37" s="660"/>
      <c r="BZ37" s="660"/>
      <c r="CA37" s="660"/>
      <c r="CB37" s="669"/>
      <c r="CD37" s="674" t="s">
        <v>336</v>
      </c>
      <c r="CE37" s="675"/>
      <c r="CF37" s="675"/>
      <c r="CG37" s="675"/>
      <c r="CH37" s="675"/>
      <c r="CI37" s="675"/>
      <c r="CJ37" s="675"/>
      <c r="CK37" s="675"/>
      <c r="CL37" s="675"/>
      <c r="CM37" s="675"/>
      <c r="CN37" s="675"/>
      <c r="CO37" s="675"/>
      <c r="CP37" s="675"/>
      <c r="CQ37" s="676"/>
      <c r="CR37" s="659">
        <v>20294</v>
      </c>
      <c r="CS37" s="695"/>
      <c r="CT37" s="695"/>
      <c r="CU37" s="695"/>
      <c r="CV37" s="695"/>
      <c r="CW37" s="695"/>
      <c r="CX37" s="695"/>
      <c r="CY37" s="696"/>
      <c r="CZ37" s="664">
        <v>0</v>
      </c>
      <c r="DA37" s="693"/>
      <c r="DB37" s="693"/>
      <c r="DC37" s="697"/>
      <c r="DD37" s="668">
        <v>20294</v>
      </c>
      <c r="DE37" s="695"/>
      <c r="DF37" s="695"/>
      <c r="DG37" s="695"/>
      <c r="DH37" s="695"/>
      <c r="DI37" s="695"/>
      <c r="DJ37" s="695"/>
      <c r="DK37" s="696"/>
      <c r="DL37" s="668">
        <v>20009</v>
      </c>
      <c r="DM37" s="695"/>
      <c r="DN37" s="695"/>
      <c r="DO37" s="695"/>
      <c r="DP37" s="695"/>
      <c r="DQ37" s="695"/>
      <c r="DR37" s="695"/>
      <c r="DS37" s="695"/>
      <c r="DT37" s="695"/>
      <c r="DU37" s="695"/>
      <c r="DV37" s="696"/>
      <c r="DW37" s="664">
        <v>0.1</v>
      </c>
      <c r="DX37" s="693"/>
      <c r="DY37" s="693"/>
      <c r="DZ37" s="693"/>
      <c r="EA37" s="693"/>
      <c r="EB37" s="693"/>
      <c r="EC37" s="694"/>
    </row>
    <row r="38" spans="2:133" ht="11.25" customHeight="1" x14ac:dyDescent="0.15">
      <c r="B38" s="704" t="s">
        <v>337</v>
      </c>
      <c r="C38" s="705"/>
      <c r="D38" s="705"/>
      <c r="E38" s="705"/>
      <c r="F38" s="705"/>
      <c r="G38" s="705"/>
      <c r="H38" s="705"/>
      <c r="I38" s="705"/>
      <c r="J38" s="705"/>
      <c r="K38" s="705"/>
      <c r="L38" s="705"/>
      <c r="M38" s="705"/>
      <c r="N38" s="705"/>
      <c r="O38" s="705"/>
      <c r="P38" s="705"/>
      <c r="Q38" s="706"/>
      <c r="R38" s="739">
        <v>45220712</v>
      </c>
      <c r="S38" s="740"/>
      <c r="T38" s="740"/>
      <c r="U38" s="740"/>
      <c r="V38" s="740"/>
      <c r="W38" s="740"/>
      <c r="X38" s="740"/>
      <c r="Y38" s="741"/>
      <c r="Z38" s="742">
        <v>100</v>
      </c>
      <c r="AA38" s="742"/>
      <c r="AB38" s="742"/>
      <c r="AC38" s="742"/>
      <c r="AD38" s="743">
        <v>27438110</v>
      </c>
      <c r="AE38" s="743"/>
      <c r="AF38" s="743"/>
      <c r="AG38" s="743"/>
      <c r="AH38" s="743"/>
      <c r="AI38" s="743"/>
      <c r="AJ38" s="743"/>
      <c r="AK38" s="743"/>
      <c r="AL38" s="744">
        <v>100</v>
      </c>
      <c r="AM38" s="730"/>
      <c r="AN38" s="730"/>
      <c r="AO38" s="745"/>
      <c r="AQ38" s="736" t="s">
        <v>338</v>
      </c>
      <c r="AR38" s="737"/>
      <c r="AS38" s="737"/>
      <c r="AT38" s="737"/>
      <c r="AU38" s="737"/>
      <c r="AV38" s="737"/>
      <c r="AW38" s="737"/>
      <c r="AX38" s="737"/>
      <c r="AY38" s="738"/>
      <c r="AZ38" s="659">
        <v>16988</v>
      </c>
      <c r="BA38" s="660"/>
      <c r="BB38" s="660"/>
      <c r="BC38" s="660"/>
      <c r="BD38" s="695"/>
      <c r="BE38" s="695"/>
      <c r="BF38" s="718"/>
      <c r="BG38" s="674" t="s">
        <v>339</v>
      </c>
      <c r="BH38" s="675"/>
      <c r="BI38" s="675"/>
      <c r="BJ38" s="675"/>
      <c r="BK38" s="675"/>
      <c r="BL38" s="675"/>
      <c r="BM38" s="675"/>
      <c r="BN38" s="675"/>
      <c r="BO38" s="675"/>
      <c r="BP38" s="675"/>
      <c r="BQ38" s="675"/>
      <c r="BR38" s="675"/>
      <c r="BS38" s="675"/>
      <c r="BT38" s="675"/>
      <c r="BU38" s="676"/>
      <c r="BV38" s="659">
        <v>29559</v>
      </c>
      <c r="BW38" s="660"/>
      <c r="BX38" s="660"/>
      <c r="BY38" s="660"/>
      <c r="BZ38" s="660"/>
      <c r="CA38" s="660"/>
      <c r="CB38" s="669"/>
      <c r="CD38" s="674" t="s">
        <v>340</v>
      </c>
      <c r="CE38" s="675"/>
      <c r="CF38" s="675"/>
      <c r="CG38" s="675"/>
      <c r="CH38" s="675"/>
      <c r="CI38" s="675"/>
      <c r="CJ38" s="675"/>
      <c r="CK38" s="675"/>
      <c r="CL38" s="675"/>
      <c r="CM38" s="675"/>
      <c r="CN38" s="675"/>
      <c r="CO38" s="675"/>
      <c r="CP38" s="675"/>
      <c r="CQ38" s="676"/>
      <c r="CR38" s="659">
        <v>4083249</v>
      </c>
      <c r="CS38" s="660"/>
      <c r="CT38" s="660"/>
      <c r="CU38" s="660"/>
      <c r="CV38" s="660"/>
      <c r="CW38" s="660"/>
      <c r="CX38" s="660"/>
      <c r="CY38" s="661"/>
      <c r="CZ38" s="664">
        <v>9.5</v>
      </c>
      <c r="DA38" s="693"/>
      <c r="DB38" s="693"/>
      <c r="DC38" s="697"/>
      <c r="DD38" s="668">
        <v>3437933</v>
      </c>
      <c r="DE38" s="660"/>
      <c r="DF38" s="660"/>
      <c r="DG38" s="660"/>
      <c r="DH38" s="660"/>
      <c r="DI38" s="660"/>
      <c r="DJ38" s="660"/>
      <c r="DK38" s="661"/>
      <c r="DL38" s="668">
        <v>3056257</v>
      </c>
      <c r="DM38" s="660"/>
      <c r="DN38" s="660"/>
      <c r="DO38" s="660"/>
      <c r="DP38" s="660"/>
      <c r="DQ38" s="660"/>
      <c r="DR38" s="660"/>
      <c r="DS38" s="660"/>
      <c r="DT38" s="660"/>
      <c r="DU38" s="660"/>
      <c r="DV38" s="661"/>
      <c r="DW38" s="664">
        <v>10.6</v>
      </c>
      <c r="DX38" s="693"/>
      <c r="DY38" s="693"/>
      <c r="DZ38" s="693"/>
      <c r="EA38" s="693"/>
      <c r="EB38" s="693"/>
      <c r="EC38" s="694"/>
    </row>
    <row r="39" spans="2:133" ht="11.25" customHeight="1" x14ac:dyDescent="0.15">
      <c r="AQ39" s="736" t="s">
        <v>341</v>
      </c>
      <c r="AR39" s="737"/>
      <c r="AS39" s="737"/>
      <c r="AT39" s="737"/>
      <c r="AU39" s="737"/>
      <c r="AV39" s="737"/>
      <c r="AW39" s="737"/>
      <c r="AX39" s="737"/>
      <c r="AY39" s="738"/>
      <c r="AZ39" s="659" t="s">
        <v>176</v>
      </c>
      <c r="BA39" s="660"/>
      <c r="BB39" s="660"/>
      <c r="BC39" s="660"/>
      <c r="BD39" s="695"/>
      <c r="BE39" s="695"/>
      <c r="BF39" s="718"/>
      <c r="BG39" s="750" t="s">
        <v>342</v>
      </c>
      <c r="BH39" s="751"/>
      <c r="BI39" s="751"/>
      <c r="BJ39" s="751"/>
      <c r="BK39" s="751"/>
      <c r="BL39" s="211"/>
      <c r="BM39" s="675" t="s">
        <v>343</v>
      </c>
      <c r="BN39" s="675"/>
      <c r="BO39" s="675"/>
      <c r="BP39" s="675"/>
      <c r="BQ39" s="675"/>
      <c r="BR39" s="675"/>
      <c r="BS39" s="675"/>
      <c r="BT39" s="675"/>
      <c r="BU39" s="676"/>
      <c r="BV39" s="659">
        <v>99</v>
      </c>
      <c r="BW39" s="660"/>
      <c r="BX39" s="660"/>
      <c r="BY39" s="660"/>
      <c r="BZ39" s="660"/>
      <c r="CA39" s="660"/>
      <c r="CB39" s="669"/>
      <c r="CD39" s="674" t="s">
        <v>344</v>
      </c>
      <c r="CE39" s="675"/>
      <c r="CF39" s="675"/>
      <c r="CG39" s="675"/>
      <c r="CH39" s="675"/>
      <c r="CI39" s="675"/>
      <c r="CJ39" s="675"/>
      <c r="CK39" s="675"/>
      <c r="CL39" s="675"/>
      <c r="CM39" s="675"/>
      <c r="CN39" s="675"/>
      <c r="CO39" s="675"/>
      <c r="CP39" s="675"/>
      <c r="CQ39" s="676"/>
      <c r="CR39" s="659">
        <v>1069495</v>
      </c>
      <c r="CS39" s="695"/>
      <c r="CT39" s="695"/>
      <c r="CU39" s="695"/>
      <c r="CV39" s="695"/>
      <c r="CW39" s="695"/>
      <c r="CX39" s="695"/>
      <c r="CY39" s="696"/>
      <c r="CZ39" s="664">
        <v>2.5</v>
      </c>
      <c r="DA39" s="693"/>
      <c r="DB39" s="693"/>
      <c r="DC39" s="697"/>
      <c r="DD39" s="668">
        <v>561491</v>
      </c>
      <c r="DE39" s="695"/>
      <c r="DF39" s="695"/>
      <c r="DG39" s="695"/>
      <c r="DH39" s="695"/>
      <c r="DI39" s="695"/>
      <c r="DJ39" s="695"/>
      <c r="DK39" s="696"/>
      <c r="DL39" s="668" t="s">
        <v>177</v>
      </c>
      <c r="DM39" s="695"/>
      <c r="DN39" s="695"/>
      <c r="DO39" s="695"/>
      <c r="DP39" s="695"/>
      <c r="DQ39" s="695"/>
      <c r="DR39" s="695"/>
      <c r="DS39" s="695"/>
      <c r="DT39" s="695"/>
      <c r="DU39" s="695"/>
      <c r="DV39" s="696"/>
      <c r="DW39" s="664" t="s">
        <v>244</v>
      </c>
      <c r="DX39" s="693"/>
      <c r="DY39" s="693"/>
      <c r="DZ39" s="693"/>
      <c r="EA39" s="693"/>
      <c r="EB39" s="693"/>
      <c r="EC39" s="694"/>
    </row>
    <row r="40" spans="2:133" ht="11.25" customHeight="1" x14ac:dyDescent="0.15">
      <c r="AQ40" s="736" t="s">
        <v>345</v>
      </c>
      <c r="AR40" s="737"/>
      <c r="AS40" s="737"/>
      <c r="AT40" s="737"/>
      <c r="AU40" s="737"/>
      <c r="AV40" s="737"/>
      <c r="AW40" s="737"/>
      <c r="AX40" s="737"/>
      <c r="AY40" s="738"/>
      <c r="AZ40" s="659">
        <v>1159246</v>
      </c>
      <c r="BA40" s="660"/>
      <c r="BB40" s="660"/>
      <c r="BC40" s="660"/>
      <c r="BD40" s="695"/>
      <c r="BE40" s="695"/>
      <c r="BF40" s="718"/>
      <c r="BG40" s="750"/>
      <c r="BH40" s="751"/>
      <c r="BI40" s="751"/>
      <c r="BJ40" s="751"/>
      <c r="BK40" s="751"/>
      <c r="BL40" s="211"/>
      <c r="BM40" s="675" t="s">
        <v>346</v>
      </c>
      <c r="BN40" s="675"/>
      <c r="BO40" s="675"/>
      <c r="BP40" s="675"/>
      <c r="BQ40" s="675"/>
      <c r="BR40" s="675"/>
      <c r="BS40" s="675"/>
      <c r="BT40" s="675"/>
      <c r="BU40" s="676"/>
      <c r="BV40" s="659">
        <v>94</v>
      </c>
      <c r="BW40" s="660"/>
      <c r="BX40" s="660"/>
      <c r="BY40" s="660"/>
      <c r="BZ40" s="660"/>
      <c r="CA40" s="660"/>
      <c r="CB40" s="669"/>
      <c r="CD40" s="674" t="s">
        <v>347</v>
      </c>
      <c r="CE40" s="675"/>
      <c r="CF40" s="675"/>
      <c r="CG40" s="675"/>
      <c r="CH40" s="675"/>
      <c r="CI40" s="675"/>
      <c r="CJ40" s="675"/>
      <c r="CK40" s="675"/>
      <c r="CL40" s="675"/>
      <c r="CM40" s="675"/>
      <c r="CN40" s="675"/>
      <c r="CO40" s="675"/>
      <c r="CP40" s="675"/>
      <c r="CQ40" s="676"/>
      <c r="CR40" s="659">
        <v>888865</v>
      </c>
      <c r="CS40" s="660"/>
      <c r="CT40" s="660"/>
      <c r="CU40" s="660"/>
      <c r="CV40" s="660"/>
      <c r="CW40" s="660"/>
      <c r="CX40" s="660"/>
      <c r="CY40" s="661"/>
      <c r="CZ40" s="664">
        <v>2.1</v>
      </c>
      <c r="DA40" s="693"/>
      <c r="DB40" s="693"/>
      <c r="DC40" s="697"/>
      <c r="DD40" s="668">
        <v>490690</v>
      </c>
      <c r="DE40" s="660"/>
      <c r="DF40" s="660"/>
      <c r="DG40" s="660"/>
      <c r="DH40" s="660"/>
      <c r="DI40" s="660"/>
      <c r="DJ40" s="660"/>
      <c r="DK40" s="661"/>
      <c r="DL40" s="668" t="s">
        <v>177</v>
      </c>
      <c r="DM40" s="660"/>
      <c r="DN40" s="660"/>
      <c r="DO40" s="660"/>
      <c r="DP40" s="660"/>
      <c r="DQ40" s="660"/>
      <c r="DR40" s="660"/>
      <c r="DS40" s="660"/>
      <c r="DT40" s="660"/>
      <c r="DU40" s="660"/>
      <c r="DV40" s="661"/>
      <c r="DW40" s="664" t="s">
        <v>177</v>
      </c>
      <c r="DX40" s="693"/>
      <c r="DY40" s="693"/>
      <c r="DZ40" s="693"/>
      <c r="EA40" s="693"/>
      <c r="EB40" s="693"/>
      <c r="EC40" s="694"/>
    </row>
    <row r="41" spans="2:133" ht="11.25" customHeight="1" x14ac:dyDescent="0.15">
      <c r="AQ41" s="746" t="s">
        <v>348</v>
      </c>
      <c r="AR41" s="747"/>
      <c r="AS41" s="747"/>
      <c r="AT41" s="747"/>
      <c r="AU41" s="747"/>
      <c r="AV41" s="747"/>
      <c r="AW41" s="747"/>
      <c r="AX41" s="747"/>
      <c r="AY41" s="748"/>
      <c r="AZ41" s="739">
        <v>2843003</v>
      </c>
      <c r="BA41" s="740"/>
      <c r="BB41" s="740"/>
      <c r="BC41" s="740"/>
      <c r="BD41" s="729"/>
      <c r="BE41" s="729"/>
      <c r="BF41" s="731"/>
      <c r="BG41" s="752"/>
      <c r="BH41" s="753"/>
      <c r="BI41" s="753"/>
      <c r="BJ41" s="753"/>
      <c r="BK41" s="753"/>
      <c r="BL41" s="212"/>
      <c r="BM41" s="684" t="s">
        <v>349</v>
      </c>
      <c r="BN41" s="684"/>
      <c r="BO41" s="684"/>
      <c r="BP41" s="684"/>
      <c r="BQ41" s="684"/>
      <c r="BR41" s="684"/>
      <c r="BS41" s="684"/>
      <c r="BT41" s="684"/>
      <c r="BU41" s="685"/>
      <c r="BV41" s="739">
        <v>300</v>
      </c>
      <c r="BW41" s="740"/>
      <c r="BX41" s="740"/>
      <c r="BY41" s="740"/>
      <c r="BZ41" s="740"/>
      <c r="CA41" s="740"/>
      <c r="CB41" s="749"/>
      <c r="CD41" s="674" t="s">
        <v>350</v>
      </c>
      <c r="CE41" s="675"/>
      <c r="CF41" s="675"/>
      <c r="CG41" s="675"/>
      <c r="CH41" s="675"/>
      <c r="CI41" s="675"/>
      <c r="CJ41" s="675"/>
      <c r="CK41" s="675"/>
      <c r="CL41" s="675"/>
      <c r="CM41" s="675"/>
      <c r="CN41" s="675"/>
      <c r="CO41" s="675"/>
      <c r="CP41" s="675"/>
      <c r="CQ41" s="676"/>
      <c r="CR41" s="659" t="s">
        <v>244</v>
      </c>
      <c r="CS41" s="695"/>
      <c r="CT41" s="695"/>
      <c r="CU41" s="695"/>
      <c r="CV41" s="695"/>
      <c r="CW41" s="695"/>
      <c r="CX41" s="695"/>
      <c r="CY41" s="696"/>
      <c r="CZ41" s="664" t="s">
        <v>176</v>
      </c>
      <c r="DA41" s="693"/>
      <c r="DB41" s="693"/>
      <c r="DC41" s="697"/>
      <c r="DD41" s="668" t="s">
        <v>177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5" t="s">
        <v>351</v>
      </c>
      <c r="C42" s="205"/>
      <c r="D42" s="205"/>
      <c r="E42" s="205"/>
      <c r="F42" s="205"/>
      <c r="G42" s="205"/>
      <c r="H42" s="205"/>
      <c r="I42" s="205"/>
      <c r="J42" s="205"/>
      <c r="K42" s="205"/>
      <c r="L42" s="205"/>
      <c r="M42" s="205"/>
      <c r="N42" s="205"/>
      <c r="O42" s="205"/>
      <c r="P42" s="205"/>
      <c r="Q42" s="205"/>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BV42" s="214"/>
      <c r="BW42" s="214"/>
      <c r="BX42" s="214"/>
      <c r="BY42" s="214"/>
      <c r="BZ42" s="214"/>
      <c r="CA42" s="214"/>
      <c r="CB42" s="214"/>
      <c r="CD42" s="656" t="s">
        <v>352</v>
      </c>
      <c r="CE42" s="657"/>
      <c r="CF42" s="657"/>
      <c r="CG42" s="657"/>
      <c r="CH42" s="657"/>
      <c r="CI42" s="657"/>
      <c r="CJ42" s="657"/>
      <c r="CK42" s="657"/>
      <c r="CL42" s="657"/>
      <c r="CM42" s="657"/>
      <c r="CN42" s="657"/>
      <c r="CO42" s="657"/>
      <c r="CP42" s="657"/>
      <c r="CQ42" s="658"/>
      <c r="CR42" s="659">
        <v>4037354</v>
      </c>
      <c r="CS42" s="660"/>
      <c r="CT42" s="660"/>
      <c r="CU42" s="660"/>
      <c r="CV42" s="660"/>
      <c r="CW42" s="660"/>
      <c r="CX42" s="660"/>
      <c r="CY42" s="661"/>
      <c r="CZ42" s="664">
        <v>9.4</v>
      </c>
      <c r="DA42" s="665"/>
      <c r="DB42" s="665"/>
      <c r="DC42" s="760"/>
      <c r="DD42" s="668">
        <v>2082190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5" t="s">
        <v>353</v>
      </c>
      <c r="C43" s="205"/>
      <c r="D43" s="205"/>
      <c r="E43" s="205"/>
      <c r="F43" s="205"/>
      <c r="G43" s="205"/>
      <c r="H43" s="205"/>
      <c r="I43" s="205"/>
      <c r="J43" s="205"/>
      <c r="K43" s="205"/>
      <c r="L43" s="205"/>
      <c r="M43" s="205"/>
      <c r="N43" s="205"/>
      <c r="O43" s="205"/>
      <c r="P43" s="205"/>
      <c r="Q43" s="205"/>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CD43" s="656" t="s">
        <v>354</v>
      </c>
      <c r="CE43" s="657"/>
      <c r="CF43" s="657"/>
      <c r="CG43" s="657"/>
      <c r="CH43" s="657"/>
      <c r="CI43" s="657"/>
      <c r="CJ43" s="657"/>
      <c r="CK43" s="657"/>
      <c r="CL43" s="657"/>
      <c r="CM43" s="657"/>
      <c r="CN43" s="657"/>
      <c r="CO43" s="657"/>
      <c r="CP43" s="657"/>
      <c r="CQ43" s="658"/>
      <c r="CR43" s="659">
        <v>313426</v>
      </c>
      <c r="CS43" s="695"/>
      <c r="CT43" s="695"/>
      <c r="CU43" s="695"/>
      <c r="CV43" s="695"/>
      <c r="CW43" s="695"/>
      <c r="CX43" s="695"/>
      <c r="CY43" s="696"/>
      <c r="CZ43" s="664">
        <v>0.7</v>
      </c>
      <c r="DA43" s="693"/>
      <c r="DB43" s="693"/>
      <c r="DC43" s="697"/>
      <c r="DD43" s="668">
        <v>313426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16" t="s">
        <v>355</v>
      </c>
      <c r="CD44" s="771" t="s">
        <v>306</v>
      </c>
      <c r="CE44" s="772"/>
      <c r="CF44" s="656" t="s">
        <v>356</v>
      </c>
      <c r="CG44" s="657"/>
      <c r="CH44" s="657"/>
      <c r="CI44" s="657"/>
      <c r="CJ44" s="657"/>
      <c r="CK44" s="657"/>
      <c r="CL44" s="657"/>
      <c r="CM44" s="657"/>
      <c r="CN44" s="657"/>
      <c r="CO44" s="657"/>
      <c r="CP44" s="657"/>
      <c r="CQ44" s="658"/>
      <c r="CR44" s="659">
        <v>4037354</v>
      </c>
      <c r="CS44" s="660"/>
      <c r="CT44" s="660"/>
      <c r="CU44" s="660"/>
      <c r="CV44" s="660"/>
      <c r="CW44" s="660"/>
      <c r="CX44" s="660"/>
      <c r="CY44" s="661"/>
      <c r="CZ44" s="664">
        <v>9.4</v>
      </c>
      <c r="DA44" s="665"/>
      <c r="DB44" s="665"/>
      <c r="DC44" s="760"/>
      <c r="DD44" s="668">
        <v>2082190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357</v>
      </c>
      <c r="CG45" s="657"/>
      <c r="CH45" s="657"/>
      <c r="CI45" s="657"/>
      <c r="CJ45" s="657"/>
      <c r="CK45" s="657"/>
      <c r="CL45" s="657"/>
      <c r="CM45" s="657"/>
      <c r="CN45" s="657"/>
      <c r="CO45" s="657"/>
      <c r="CP45" s="657"/>
      <c r="CQ45" s="658"/>
      <c r="CR45" s="659">
        <v>564243</v>
      </c>
      <c r="CS45" s="695"/>
      <c r="CT45" s="695"/>
      <c r="CU45" s="695"/>
      <c r="CV45" s="695"/>
      <c r="CW45" s="695"/>
      <c r="CX45" s="695"/>
      <c r="CY45" s="696"/>
      <c r="CZ45" s="664">
        <v>1.3</v>
      </c>
      <c r="DA45" s="693"/>
      <c r="DB45" s="693"/>
      <c r="DC45" s="697"/>
      <c r="DD45" s="668">
        <v>121578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358</v>
      </c>
      <c r="CG46" s="657"/>
      <c r="CH46" s="657"/>
      <c r="CI46" s="657"/>
      <c r="CJ46" s="657"/>
      <c r="CK46" s="657"/>
      <c r="CL46" s="657"/>
      <c r="CM46" s="657"/>
      <c r="CN46" s="657"/>
      <c r="CO46" s="657"/>
      <c r="CP46" s="657"/>
      <c r="CQ46" s="658"/>
      <c r="CR46" s="659">
        <v>3260350</v>
      </c>
      <c r="CS46" s="660"/>
      <c r="CT46" s="660"/>
      <c r="CU46" s="660"/>
      <c r="CV46" s="660"/>
      <c r="CW46" s="660"/>
      <c r="CX46" s="660"/>
      <c r="CY46" s="661"/>
      <c r="CZ46" s="664">
        <v>7.6</v>
      </c>
      <c r="DA46" s="665"/>
      <c r="DB46" s="665"/>
      <c r="DC46" s="760"/>
      <c r="DD46" s="668">
        <v>1920037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359</v>
      </c>
      <c r="CG47" s="657"/>
      <c r="CH47" s="657"/>
      <c r="CI47" s="657"/>
      <c r="CJ47" s="657"/>
      <c r="CK47" s="657"/>
      <c r="CL47" s="657"/>
      <c r="CM47" s="657"/>
      <c r="CN47" s="657"/>
      <c r="CO47" s="657"/>
      <c r="CP47" s="657"/>
      <c r="CQ47" s="658"/>
      <c r="CR47" s="659" t="s">
        <v>244</v>
      </c>
      <c r="CS47" s="695"/>
      <c r="CT47" s="695"/>
      <c r="CU47" s="695"/>
      <c r="CV47" s="695"/>
      <c r="CW47" s="695"/>
      <c r="CX47" s="695"/>
      <c r="CY47" s="696"/>
      <c r="CZ47" s="664" t="s">
        <v>244</v>
      </c>
      <c r="DA47" s="693"/>
      <c r="DB47" s="693"/>
      <c r="DC47" s="697"/>
      <c r="DD47" s="668" t="s">
        <v>244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360</v>
      </c>
      <c r="CG48" s="657"/>
      <c r="CH48" s="657"/>
      <c r="CI48" s="657"/>
      <c r="CJ48" s="657"/>
      <c r="CK48" s="657"/>
      <c r="CL48" s="657"/>
      <c r="CM48" s="657"/>
      <c r="CN48" s="657"/>
      <c r="CO48" s="657"/>
      <c r="CP48" s="657"/>
      <c r="CQ48" s="658"/>
      <c r="CR48" s="659" t="s">
        <v>244</v>
      </c>
      <c r="CS48" s="660"/>
      <c r="CT48" s="660"/>
      <c r="CU48" s="660"/>
      <c r="CV48" s="660"/>
      <c r="CW48" s="660"/>
      <c r="CX48" s="660"/>
      <c r="CY48" s="661"/>
      <c r="CZ48" s="664" t="s">
        <v>244</v>
      </c>
      <c r="DA48" s="665"/>
      <c r="DB48" s="665"/>
      <c r="DC48" s="760"/>
      <c r="DD48" s="668" t="s">
        <v>176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361</v>
      </c>
      <c r="CE49" s="705"/>
      <c r="CF49" s="705"/>
      <c r="CG49" s="705"/>
      <c r="CH49" s="705"/>
      <c r="CI49" s="705"/>
      <c r="CJ49" s="705"/>
      <c r="CK49" s="705"/>
      <c r="CL49" s="705"/>
      <c r="CM49" s="705"/>
      <c r="CN49" s="705"/>
      <c r="CO49" s="705"/>
      <c r="CP49" s="705"/>
      <c r="CQ49" s="706"/>
      <c r="CR49" s="739">
        <v>42901734</v>
      </c>
      <c r="CS49" s="729"/>
      <c r="CT49" s="729"/>
      <c r="CU49" s="729"/>
      <c r="CV49" s="729"/>
      <c r="CW49" s="729"/>
      <c r="CX49" s="729"/>
      <c r="CY49" s="761"/>
      <c r="CZ49" s="744">
        <v>100</v>
      </c>
      <c r="DA49" s="762"/>
      <c r="DB49" s="762"/>
      <c r="DC49" s="763"/>
      <c r="DD49" s="764">
        <v>30694504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6OwW9LWKLnKyUl3MnLePm1ITEtfW7AoeuguwzIetvB335HsjkvY/Uk2L4aKAM0gZOPjFYvUkbYYAaMJLQ90Clg==" saltValue="IMFrTJtt/lQ8+jO0RSNbG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zoomScaleNormal="100" zoomScaleSheetLayoutView="70" workbookViewId="0"/>
  </sheetViews>
  <sheetFormatPr defaultColWidth="0" defaultRowHeight="13.5" zeroHeight="1" x14ac:dyDescent="0.15"/>
  <cols>
    <col min="1" max="130" width="2.75" style="265" customWidth="1"/>
    <col min="131" max="131" width="1.625" style="265" customWidth="1"/>
    <col min="132" max="16384" width="9" style="265" hidden="1"/>
  </cols>
  <sheetData>
    <row r="1" spans="1:131" s="223" customFormat="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20"/>
      <c r="DQ1" s="221"/>
      <c r="DR1" s="221"/>
      <c r="DS1" s="221"/>
      <c r="DT1" s="221"/>
      <c r="DU1" s="221"/>
      <c r="DV1" s="221"/>
      <c r="DW1" s="221"/>
      <c r="DX1" s="221"/>
      <c r="DY1" s="221"/>
      <c r="DZ1" s="221"/>
      <c r="EA1" s="222"/>
    </row>
    <row r="2" spans="1:131" s="227" customFormat="1" ht="26.25" customHeight="1" thickBot="1" x14ac:dyDescent="0.2">
      <c r="A2" s="224" t="s">
        <v>362</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806" t="s">
        <v>363</v>
      </c>
      <c r="DK2" s="807"/>
      <c r="DL2" s="807"/>
      <c r="DM2" s="807"/>
      <c r="DN2" s="807"/>
      <c r="DO2" s="808"/>
      <c r="DP2" s="225"/>
      <c r="DQ2" s="806" t="s">
        <v>364</v>
      </c>
      <c r="DR2" s="807"/>
      <c r="DS2" s="807"/>
      <c r="DT2" s="807"/>
      <c r="DU2" s="807"/>
      <c r="DV2" s="807"/>
      <c r="DW2" s="807"/>
      <c r="DX2" s="807"/>
      <c r="DY2" s="807"/>
      <c r="DZ2" s="808"/>
      <c r="EA2" s="226"/>
    </row>
    <row r="3" spans="1:131" s="223" customFormat="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2"/>
    </row>
    <row r="4" spans="1:131" s="231" customFormat="1" ht="26.25" customHeight="1" thickBot="1" x14ac:dyDescent="0.2">
      <c r="A4" s="809" t="s">
        <v>365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28"/>
      <c r="BA4" s="228"/>
      <c r="BB4" s="228"/>
      <c r="BC4" s="228"/>
      <c r="BD4" s="228"/>
      <c r="BE4" s="229"/>
      <c r="BF4" s="229"/>
      <c r="BG4" s="229"/>
      <c r="BH4" s="229"/>
      <c r="BI4" s="229"/>
      <c r="BJ4" s="229"/>
      <c r="BK4" s="229"/>
      <c r="BL4" s="229"/>
      <c r="BM4" s="229"/>
      <c r="BN4" s="229"/>
      <c r="BO4" s="229"/>
      <c r="BP4" s="229"/>
      <c r="BQ4" s="228" t="s">
        <v>366</v>
      </c>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30"/>
    </row>
    <row r="5" spans="1:131" s="231" customFormat="1" ht="26.25" customHeight="1" x14ac:dyDescent="0.15">
      <c r="A5" s="800" t="s">
        <v>367</v>
      </c>
      <c r="B5" s="801"/>
      <c r="C5" s="801"/>
      <c r="D5" s="801"/>
      <c r="E5" s="801"/>
      <c r="F5" s="801"/>
      <c r="G5" s="801"/>
      <c r="H5" s="801"/>
      <c r="I5" s="801"/>
      <c r="J5" s="801"/>
      <c r="K5" s="801"/>
      <c r="L5" s="801"/>
      <c r="M5" s="801"/>
      <c r="N5" s="801"/>
      <c r="O5" s="801"/>
      <c r="P5" s="802"/>
      <c r="Q5" s="777" t="s">
        <v>368</v>
      </c>
      <c r="R5" s="778"/>
      <c r="S5" s="778"/>
      <c r="T5" s="778"/>
      <c r="U5" s="779"/>
      <c r="V5" s="777" t="s">
        <v>369</v>
      </c>
      <c r="W5" s="778"/>
      <c r="X5" s="778"/>
      <c r="Y5" s="778"/>
      <c r="Z5" s="779"/>
      <c r="AA5" s="777" t="s">
        <v>370</v>
      </c>
      <c r="AB5" s="778"/>
      <c r="AC5" s="778"/>
      <c r="AD5" s="778"/>
      <c r="AE5" s="778"/>
      <c r="AF5" s="810" t="s">
        <v>371</v>
      </c>
      <c r="AG5" s="778"/>
      <c r="AH5" s="778"/>
      <c r="AI5" s="778"/>
      <c r="AJ5" s="789"/>
      <c r="AK5" s="778" t="s">
        <v>372</v>
      </c>
      <c r="AL5" s="778"/>
      <c r="AM5" s="778"/>
      <c r="AN5" s="778"/>
      <c r="AO5" s="779"/>
      <c r="AP5" s="777" t="s">
        <v>373</v>
      </c>
      <c r="AQ5" s="778"/>
      <c r="AR5" s="778"/>
      <c r="AS5" s="778"/>
      <c r="AT5" s="779"/>
      <c r="AU5" s="777" t="s">
        <v>374</v>
      </c>
      <c r="AV5" s="778"/>
      <c r="AW5" s="778"/>
      <c r="AX5" s="778"/>
      <c r="AY5" s="789"/>
      <c r="AZ5" s="232"/>
      <c r="BA5" s="232"/>
      <c r="BB5" s="232"/>
      <c r="BC5" s="232"/>
      <c r="BD5" s="232"/>
      <c r="BE5" s="233"/>
      <c r="BF5" s="233"/>
      <c r="BG5" s="233"/>
      <c r="BH5" s="233"/>
      <c r="BI5" s="233"/>
      <c r="BJ5" s="233"/>
      <c r="BK5" s="233"/>
      <c r="BL5" s="233"/>
      <c r="BM5" s="233"/>
      <c r="BN5" s="233"/>
      <c r="BO5" s="233"/>
      <c r="BP5" s="233"/>
      <c r="BQ5" s="800" t="s">
        <v>375</v>
      </c>
      <c r="BR5" s="801"/>
      <c r="BS5" s="801"/>
      <c r="BT5" s="801"/>
      <c r="BU5" s="801"/>
      <c r="BV5" s="801"/>
      <c r="BW5" s="801"/>
      <c r="BX5" s="801"/>
      <c r="BY5" s="801"/>
      <c r="BZ5" s="801"/>
      <c r="CA5" s="801"/>
      <c r="CB5" s="801"/>
      <c r="CC5" s="801"/>
      <c r="CD5" s="801"/>
      <c r="CE5" s="801"/>
      <c r="CF5" s="801"/>
      <c r="CG5" s="802"/>
      <c r="CH5" s="777" t="s">
        <v>376</v>
      </c>
      <c r="CI5" s="778"/>
      <c r="CJ5" s="778"/>
      <c r="CK5" s="778"/>
      <c r="CL5" s="779"/>
      <c r="CM5" s="777" t="s">
        <v>377</v>
      </c>
      <c r="CN5" s="778"/>
      <c r="CO5" s="778"/>
      <c r="CP5" s="778"/>
      <c r="CQ5" s="779"/>
      <c r="CR5" s="777" t="s">
        <v>378</v>
      </c>
      <c r="CS5" s="778"/>
      <c r="CT5" s="778"/>
      <c r="CU5" s="778"/>
      <c r="CV5" s="779"/>
      <c r="CW5" s="777" t="s">
        <v>379</v>
      </c>
      <c r="CX5" s="778"/>
      <c r="CY5" s="778"/>
      <c r="CZ5" s="778"/>
      <c r="DA5" s="779"/>
      <c r="DB5" s="777" t="s">
        <v>380</v>
      </c>
      <c r="DC5" s="778"/>
      <c r="DD5" s="778"/>
      <c r="DE5" s="778"/>
      <c r="DF5" s="779"/>
      <c r="DG5" s="783" t="s">
        <v>381</v>
      </c>
      <c r="DH5" s="784"/>
      <c r="DI5" s="784"/>
      <c r="DJ5" s="784"/>
      <c r="DK5" s="785"/>
      <c r="DL5" s="783" t="s">
        <v>382</v>
      </c>
      <c r="DM5" s="784"/>
      <c r="DN5" s="784"/>
      <c r="DO5" s="784"/>
      <c r="DP5" s="785"/>
      <c r="DQ5" s="777" t="s">
        <v>383</v>
      </c>
      <c r="DR5" s="778"/>
      <c r="DS5" s="778"/>
      <c r="DT5" s="778"/>
      <c r="DU5" s="779"/>
      <c r="DV5" s="777" t="s">
        <v>374</v>
      </c>
      <c r="DW5" s="778"/>
      <c r="DX5" s="778"/>
      <c r="DY5" s="778"/>
      <c r="DZ5" s="789"/>
      <c r="EA5" s="230"/>
    </row>
    <row r="6" spans="1:131" s="231"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28"/>
      <c r="BA6" s="228"/>
      <c r="BB6" s="228"/>
      <c r="BC6" s="228"/>
      <c r="BD6" s="228"/>
      <c r="BE6" s="229"/>
      <c r="BF6" s="229"/>
      <c r="BG6" s="229"/>
      <c r="BH6" s="229"/>
      <c r="BI6" s="229"/>
      <c r="BJ6" s="229"/>
      <c r="BK6" s="229"/>
      <c r="BL6" s="229"/>
      <c r="BM6" s="229"/>
      <c r="BN6" s="229"/>
      <c r="BO6" s="229"/>
      <c r="BP6" s="229"/>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0"/>
    </row>
    <row r="7" spans="1:131" s="231" customFormat="1" ht="26.25" customHeight="1" thickTop="1" x14ac:dyDescent="0.15">
      <c r="A7" s="234">
        <v>1</v>
      </c>
      <c r="B7" s="791" t="s">
        <v>384</v>
      </c>
      <c r="C7" s="792"/>
      <c r="D7" s="792"/>
      <c r="E7" s="792"/>
      <c r="F7" s="792"/>
      <c r="G7" s="792"/>
      <c r="H7" s="792"/>
      <c r="I7" s="792"/>
      <c r="J7" s="792"/>
      <c r="K7" s="792"/>
      <c r="L7" s="792"/>
      <c r="M7" s="792"/>
      <c r="N7" s="792"/>
      <c r="O7" s="792"/>
      <c r="P7" s="793"/>
      <c r="Q7" s="794">
        <v>45033</v>
      </c>
      <c r="R7" s="795"/>
      <c r="S7" s="795"/>
      <c r="T7" s="795"/>
      <c r="U7" s="795"/>
      <c r="V7" s="795">
        <v>42740</v>
      </c>
      <c r="W7" s="795"/>
      <c r="X7" s="795"/>
      <c r="Y7" s="795"/>
      <c r="Z7" s="795"/>
      <c r="AA7" s="795">
        <f>Q7-V7</f>
        <v>2293</v>
      </c>
      <c r="AB7" s="795"/>
      <c r="AC7" s="795"/>
      <c r="AD7" s="795"/>
      <c r="AE7" s="796"/>
      <c r="AF7" s="797">
        <v>2122</v>
      </c>
      <c r="AG7" s="798"/>
      <c r="AH7" s="798"/>
      <c r="AI7" s="798"/>
      <c r="AJ7" s="799"/>
      <c r="AK7" s="834">
        <v>1220</v>
      </c>
      <c r="AL7" s="835"/>
      <c r="AM7" s="835"/>
      <c r="AN7" s="835"/>
      <c r="AO7" s="835"/>
      <c r="AP7" s="835">
        <v>41602</v>
      </c>
      <c r="AQ7" s="835"/>
      <c r="AR7" s="835"/>
      <c r="AS7" s="835"/>
      <c r="AT7" s="835"/>
      <c r="AU7" s="836"/>
      <c r="AV7" s="836"/>
      <c r="AW7" s="836"/>
      <c r="AX7" s="836"/>
      <c r="AY7" s="837"/>
      <c r="AZ7" s="228"/>
      <c r="BA7" s="228"/>
      <c r="BB7" s="228"/>
      <c r="BC7" s="228"/>
      <c r="BD7" s="228"/>
      <c r="BE7" s="229"/>
      <c r="BF7" s="229"/>
      <c r="BG7" s="229"/>
      <c r="BH7" s="229"/>
      <c r="BI7" s="229"/>
      <c r="BJ7" s="229"/>
      <c r="BK7" s="229"/>
      <c r="BL7" s="229"/>
      <c r="BM7" s="229"/>
      <c r="BN7" s="229"/>
      <c r="BO7" s="229"/>
      <c r="BP7" s="229"/>
      <c r="BQ7" s="235">
        <v>1</v>
      </c>
      <c r="BR7" s="236" t="s">
        <v>578</v>
      </c>
      <c r="BS7" s="838" t="s">
        <v>577</v>
      </c>
      <c r="BT7" s="839"/>
      <c r="BU7" s="839"/>
      <c r="BV7" s="839"/>
      <c r="BW7" s="839"/>
      <c r="BX7" s="839"/>
      <c r="BY7" s="839"/>
      <c r="BZ7" s="839"/>
      <c r="CA7" s="839"/>
      <c r="CB7" s="839"/>
      <c r="CC7" s="839"/>
      <c r="CD7" s="839"/>
      <c r="CE7" s="839"/>
      <c r="CF7" s="839"/>
      <c r="CG7" s="840"/>
      <c r="CH7" s="831">
        <v>0</v>
      </c>
      <c r="CI7" s="832"/>
      <c r="CJ7" s="832"/>
      <c r="CK7" s="832"/>
      <c r="CL7" s="833"/>
      <c r="CM7" s="831">
        <v>72</v>
      </c>
      <c r="CN7" s="832"/>
      <c r="CO7" s="832"/>
      <c r="CP7" s="832"/>
      <c r="CQ7" s="833"/>
      <c r="CR7" s="831">
        <v>11</v>
      </c>
      <c r="CS7" s="832"/>
      <c r="CT7" s="832"/>
      <c r="CU7" s="832"/>
      <c r="CV7" s="833"/>
      <c r="CW7" s="831" t="s">
        <v>579</v>
      </c>
      <c r="CX7" s="832"/>
      <c r="CY7" s="832"/>
      <c r="CZ7" s="832"/>
      <c r="DA7" s="833"/>
      <c r="DB7" s="831" t="s">
        <v>571</v>
      </c>
      <c r="DC7" s="832"/>
      <c r="DD7" s="832"/>
      <c r="DE7" s="832"/>
      <c r="DF7" s="833"/>
      <c r="DG7" s="831" t="s">
        <v>571</v>
      </c>
      <c r="DH7" s="832"/>
      <c r="DI7" s="832"/>
      <c r="DJ7" s="832"/>
      <c r="DK7" s="833"/>
      <c r="DL7" s="831" t="s">
        <v>579</v>
      </c>
      <c r="DM7" s="832"/>
      <c r="DN7" s="832"/>
      <c r="DO7" s="832"/>
      <c r="DP7" s="833"/>
      <c r="DQ7" s="831" t="s">
        <v>579</v>
      </c>
      <c r="DR7" s="832"/>
      <c r="DS7" s="832"/>
      <c r="DT7" s="832"/>
      <c r="DU7" s="833"/>
      <c r="DV7" s="812"/>
      <c r="DW7" s="813"/>
      <c r="DX7" s="813"/>
      <c r="DY7" s="813"/>
      <c r="DZ7" s="814"/>
      <c r="EA7" s="230"/>
    </row>
    <row r="8" spans="1:131" s="231" customFormat="1" ht="26.25" customHeight="1" x14ac:dyDescent="0.15">
      <c r="A8" s="237">
        <v>2</v>
      </c>
      <c r="B8" s="815" t="s">
        <v>385</v>
      </c>
      <c r="C8" s="816"/>
      <c r="D8" s="816"/>
      <c r="E8" s="816"/>
      <c r="F8" s="816"/>
      <c r="G8" s="816"/>
      <c r="H8" s="816"/>
      <c r="I8" s="816"/>
      <c r="J8" s="816"/>
      <c r="K8" s="816"/>
      <c r="L8" s="816"/>
      <c r="M8" s="816"/>
      <c r="N8" s="816"/>
      <c r="O8" s="816"/>
      <c r="P8" s="817"/>
      <c r="Q8" s="818">
        <v>14</v>
      </c>
      <c r="R8" s="819"/>
      <c r="S8" s="819"/>
      <c r="T8" s="819"/>
      <c r="U8" s="819"/>
      <c r="V8" s="819">
        <v>12</v>
      </c>
      <c r="W8" s="819"/>
      <c r="X8" s="819"/>
      <c r="Y8" s="819"/>
      <c r="Z8" s="819"/>
      <c r="AA8" s="819">
        <f>Q8-V8</f>
        <v>2</v>
      </c>
      <c r="AB8" s="819"/>
      <c r="AC8" s="819"/>
      <c r="AD8" s="819"/>
      <c r="AE8" s="820"/>
      <c r="AF8" s="821">
        <v>2</v>
      </c>
      <c r="AG8" s="822"/>
      <c r="AH8" s="822"/>
      <c r="AI8" s="822"/>
      <c r="AJ8" s="823"/>
      <c r="AK8" s="824" t="s">
        <v>571</v>
      </c>
      <c r="AL8" s="825"/>
      <c r="AM8" s="825"/>
      <c r="AN8" s="825"/>
      <c r="AO8" s="825"/>
      <c r="AP8" s="825" t="s">
        <v>571</v>
      </c>
      <c r="AQ8" s="825"/>
      <c r="AR8" s="825"/>
      <c r="AS8" s="825"/>
      <c r="AT8" s="825"/>
      <c r="AU8" s="826"/>
      <c r="AV8" s="826"/>
      <c r="AW8" s="826"/>
      <c r="AX8" s="826"/>
      <c r="AY8" s="827"/>
      <c r="AZ8" s="228"/>
      <c r="BA8" s="228"/>
      <c r="BB8" s="228"/>
      <c r="BC8" s="228"/>
      <c r="BD8" s="228"/>
      <c r="BE8" s="229"/>
      <c r="BF8" s="229"/>
      <c r="BG8" s="229"/>
      <c r="BH8" s="229"/>
      <c r="BI8" s="229"/>
      <c r="BJ8" s="229"/>
      <c r="BK8" s="229"/>
      <c r="BL8" s="229"/>
      <c r="BM8" s="229"/>
      <c r="BN8" s="229"/>
      <c r="BO8" s="229"/>
      <c r="BP8" s="229"/>
      <c r="BQ8" s="238">
        <v>2</v>
      </c>
      <c r="BR8" s="239"/>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0"/>
    </row>
    <row r="9" spans="1:131" s="231" customFormat="1" ht="26.25" customHeight="1" x14ac:dyDescent="0.15">
      <c r="A9" s="237">
        <v>3</v>
      </c>
      <c r="B9" s="815" t="s">
        <v>386</v>
      </c>
      <c r="C9" s="816"/>
      <c r="D9" s="816"/>
      <c r="E9" s="816"/>
      <c r="F9" s="816"/>
      <c r="G9" s="816"/>
      <c r="H9" s="816"/>
      <c r="I9" s="816"/>
      <c r="J9" s="816"/>
      <c r="K9" s="816"/>
      <c r="L9" s="816"/>
      <c r="M9" s="816"/>
      <c r="N9" s="816"/>
      <c r="O9" s="816"/>
      <c r="P9" s="817"/>
      <c r="Q9" s="818">
        <v>21</v>
      </c>
      <c r="R9" s="819"/>
      <c r="S9" s="819"/>
      <c r="T9" s="819"/>
      <c r="U9" s="819"/>
      <c r="V9" s="819">
        <v>8</v>
      </c>
      <c r="W9" s="819"/>
      <c r="X9" s="819"/>
      <c r="Y9" s="819"/>
      <c r="Z9" s="819"/>
      <c r="AA9" s="819">
        <f>Q9-V9</f>
        <v>13</v>
      </c>
      <c r="AB9" s="819"/>
      <c r="AC9" s="819"/>
      <c r="AD9" s="819"/>
      <c r="AE9" s="820"/>
      <c r="AF9" s="821">
        <v>13</v>
      </c>
      <c r="AG9" s="822"/>
      <c r="AH9" s="822"/>
      <c r="AI9" s="822"/>
      <c r="AJ9" s="823"/>
      <c r="AK9" s="824" t="s">
        <v>571</v>
      </c>
      <c r="AL9" s="825"/>
      <c r="AM9" s="825"/>
      <c r="AN9" s="825"/>
      <c r="AO9" s="825"/>
      <c r="AP9" s="825" t="s">
        <v>572</v>
      </c>
      <c r="AQ9" s="825"/>
      <c r="AR9" s="825"/>
      <c r="AS9" s="825"/>
      <c r="AT9" s="825"/>
      <c r="AU9" s="826"/>
      <c r="AV9" s="826"/>
      <c r="AW9" s="826"/>
      <c r="AX9" s="826"/>
      <c r="AY9" s="827"/>
      <c r="AZ9" s="228"/>
      <c r="BA9" s="228"/>
      <c r="BB9" s="228"/>
      <c r="BC9" s="228"/>
      <c r="BD9" s="228"/>
      <c r="BE9" s="229"/>
      <c r="BF9" s="229"/>
      <c r="BG9" s="229"/>
      <c r="BH9" s="229"/>
      <c r="BI9" s="229"/>
      <c r="BJ9" s="229"/>
      <c r="BK9" s="229"/>
      <c r="BL9" s="229"/>
      <c r="BM9" s="229"/>
      <c r="BN9" s="229"/>
      <c r="BO9" s="229"/>
      <c r="BP9" s="229"/>
      <c r="BQ9" s="238">
        <v>3</v>
      </c>
      <c r="BR9" s="239"/>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0"/>
    </row>
    <row r="10" spans="1:131" s="231" customFormat="1" ht="26.25" customHeight="1" x14ac:dyDescent="0.15">
      <c r="A10" s="237">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28"/>
      <c r="BA10" s="228"/>
      <c r="BB10" s="228"/>
      <c r="BC10" s="228"/>
      <c r="BD10" s="228"/>
      <c r="BE10" s="229"/>
      <c r="BF10" s="229"/>
      <c r="BG10" s="229"/>
      <c r="BH10" s="229"/>
      <c r="BI10" s="229"/>
      <c r="BJ10" s="229"/>
      <c r="BK10" s="229"/>
      <c r="BL10" s="229"/>
      <c r="BM10" s="229"/>
      <c r="BN10" s="229"/>
      <c r="BO10" s="229"/>
      <c r="BP10" s="229"/>
      <c r="BQ10" s="238">
        <v>4</v>
      </c>
      <c r="BR10" s="239"/>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0"/>
    </row>
    <row r="11" spans="1:131" s="231" customFormat="1" ht="26.25" customHeight="1" x14ac:dyDescent="0.15">
      <c r="A11" s="237">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28"/>
      <c r="BA11" s="228"/>
      <c r="BB11" s="228"/>
      <c r="BC11" s="228"/>
      <c r="BD11" s="228"/>
      <c r="BE11" s="229"/>
      <c r="BF11" s="229"/>
      <c r="BG11" s="229"/>
      <c r="BH11" s="229"/>
      <c r="BI11" s="229"/>
      <c r="BJ11" s="229"/>
      <c r="BK11" s="229"/>
      <c r="BL11" s="229"/>
      <c r="BM11" s="229"/>
      <c r="BN11" s="229"/>
      <c r="BO11" s="229"/>
      <c r="BP11" s="229"/>
      <c r="BQ11" s="238">
        <v>5</v>
      </c>
      <c r="BR11" s="239"/>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0"/>
    </row>
    <row r="12" spans="1:131" s="231" customFormat="1" ht="26.25" customHeight="1" x14ac:dyDescent="0.15">
      <c r="A12" s="237">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28"/>
      <c r="BA12" s="228"/>
      <c r="BB12" s="228"/>
      <c r="BC12" s="228"/>
      <c r="BD12" s="228"/>
      <c r="BE12" s="229"/>
      <c r="BF12" s="229"/>
      <c r="BG12" s="229"/>
      <c r="BH12" s="229"/>
      <c r="BI12" s="229"/>
      <c r="BJ12" s="229"/>
      <c r="BK12" s="229"/>
      <c r="BL12" s="229"/>
      <c r="BM12" s="229"/>
      <c r="BN12" s="229"/>
      <c r="BO12" s="229"/>
      <c r="BP12" s="229"/>
      <c r="BQ12" s="238">
        <v>6</v>
      </c>
      <c r="BR12" s="239"/>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0"/>
    </row>
    <row r="13" spans="1:131" s="231" customFormat="1" ht="26.25" customHeight="1" x14ac:dyDescent="0.15">
      <c r="A13" s="237">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28"/>
      <c r="BA13" s="228"/>
      <c r="BB13" s="228"/>
      <c r="BC13" s="228"/>
      <c r="BD13" s="228"/>
      <c r="BE13" s="229"/>
      <c r="BF13" s="229"/>
      <c r="BG13" s="229"/>
      <c r="BH13" s="229"/>
      <c r="BI13" s="229"/>
      <c r="BJ13" s="229"/>
      <c r="BK13" s="229"/>
      <c r="BL13" s="229"/>
      <c r="BM13" s="229"/>
      <c r="BN13" s="229"/>
      <c r="BO13" s="229"/>
      <c r="BP13" s="229"/>
      <c r="BQ13" s="238">
        <v>7</v>
      </c>
      <c r="BR13" s="239"/>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0"/>
    </row>
    <row r="14" spans="1:131" s="231" customFormat="1" ht="26.25" customHeight="1" x14ac:dyDescent="0.15">
      <c r="A14" s="237">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28"/>
      <c r="BA14" s="228"/>
      <c r="BB14" s="228"/>
      <c r="BC14" s="228"/>
      <c r="BD14" s="228"/>
      <c r="BE14" s="229"/>
      <c r="BF14" s="229"/>
      <c r="BG14" s="229"/>
      <c r="BH14" s="229"/>
      <c r="BI14" s="229"/>
      <c r="BJ14" s="229"/>
      <c r="BK14" s="229"/>
      <c r="BL14" s="229"/>
      <c r="BM14" s="229"/>
      <c r="BN14" s="229"/>
      <c r="BO14" s="229"/>
      <c r="BP14" s="229"/>
      <c r="BQ14" s="238">
        <v>8</v>
      </c>
      <c r="BR14" s="239"/>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0"/>
    </row>
    <row r="15" spans="1:131" s="231" customFormat="1" ht="26.25" customHeight="1" x14ac:dyDescent="0.15">
      <c r="A15" s="237">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28"/>
      <c r="BA15" s="228"/>
      <c r="BB15" s="228"/>
      <c r="BC15" s="228"/>
      <c r="BD15" s="228"/>
      <c r="BE15" s="229"/>
      <c r="BF15" s="229"/>
      <c r="BG15" s="229"/>
      <c r="BH15" s="229"/>
      <c r="BI15" s="229"/>
      <c r="BJ15" s="229"/>
      <c r="BK15" s="229"/>
      <c r="BL15" s="229"/>
      <c r="BM15" s="229"/>
      <c r="BN15" s="229"/>
      <c r="BO15" s="229"/>
      <c r="BP15" s="229"/>
      <c r="BQ15" s="238">
        <v>9</v>
      </c>
      <c r="BR15" s="239"/>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0"/>
    </row>
    <row r="16" spans="1:131" s="231" customFormat="1" ht="26.25" customHeight="1" x14ac:dyDescent="0.15">
      <c r="A16" s="237">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28"/>
      <c r="BA16" s="228"/>
      <c r="BB16" s="228"/>
      <c r="BC16" s="228"/>
      <c r="BD16" s="228"/>
      <c r="BE16" s="229"/>
      <c r="BF16" s="229"/>
      <c r="BG16" s="229"/>
      <c r="BH16" s="229"/>
      <c r="BI16" s="229"/>
      <c r="BJ16" s="229"/>
      <c r="BK16" s="229"/>
      <c r="BL16" s="229"/>
      <c r="BM16" s="229"/>
      <c r="BN16" s="229"/>
      <c r="BO16" s="229"/>
      <c r="BP16" s="229"/>
      <c r="BQ16" s="238">
        <v>10</v>
      </c>
      <c r="BR16" s="239"/>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0"/>
    </row>
    <row r="17" spans="1:131" s="231" customFormat="1" ht="26.25" customHeight="1" x14ac:dyDescent="0.15">
      <c r="A17" s="237">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28"/>
      <c r="BA17" s="228"/>
      <c r="BB17" s="228"/>
      <c r="BC17" s="228"/>
      <c r="BD17" s="228"/>
      <c r="BE17" s="229"/>
      <c r="BF17" s="229"/>
      <c r="BG17" s="229"/>
      <c r="BH17" s="229"/>
      <c r="BI17" s="229"/>
      <c r="BJ17" s="229"/>
      <c r="BK17" s="229"/>
      <c r="BL17" s="229"/>
      <c r="BM17" s="229"/>
      <c r="BN17" s="229"/>
      <c r="BO17" s="229"/>
      <c r="BP17" s="229"/>
      <c r="BQ17" s="238">
        <v>11</v>
      </c>
      <c r="BR17" s="239"/>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0"/>
    </row>
    <row r="18" spans="1:131" s="231" customFormat="1" ht="26.25" customHeight="1" x14ac:dyDescent="0.15">
      <c r="A18" s="237">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28"/>
      <c r="BA18" s="228"/>
      <c r="BB18" s="228"/>
      <c r="BC18" s="228"/>
      <c r="BD18" s="228"/>
      <c r="BE18" s="229"/>
      <c r="BF18" s="229"/>
      <c r="BG18" s="229"/>
      <c r="BH18" s="229"/>
      <c r="BI18" s="229"/>
      <c r="BJ18" s="229"/>
      <c r="BK18" s="229"/>
      <c r="BL18" s="229"/>
      <c r="BM18" s="229"/>
      <c r="BN18" s="229"/>
      <c r="BO18" s="229"/>
      <c r="BP18" s="229"/>
      <c r="BQ18" s="238">
        <v>12</v>
      </c>
      <c r="BR18" s="239"/>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0"/>
    </row>
    <row r="19" spans="1:131" s="231" customFormat="1" ht="26.25" customHeight="1" x14ac:dyDescent="0.15">
      <c r="A19" s="237">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28"/>
      <c r="BA19" s="228"/>
      <c r="BB19" s="228"/>
      <c r="BC19" s="228"/>
      <c r="BD19" s="228"/>
      <c r="BE19" s="229"/>
      <c r="BF19" s="229"/>
      <c r="BG19" s="229"/>
      <c r="BH19" s="229"/>
      <c r="BI19" s="229"/>
      <c r="BJ19" s="229"/>
      <c r="BK19" s="229"/>
      <c r="BL19" s="229"/>
      <c r="BM19" s="229"/>
      <c r="BN19" s="229"/>
      <c r="BO19" s="229"/>
      <c r="BP19" s="229"/>
      <c r="BQ19" s="238">
        <v>13</v>
      </c>
      <c r="BR19" s="239"/>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0"/>
    </row>
    <row r="20" spans="1:131" s="231" customFormat="1" ht="26.25" customHeight="1" x14ac:dyDescent="0.15">
      <c r="A20" s="237">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28"/>
      <c r="BA20" s="228"/>
      <c r="BB20" s="228"/>
      <c r="BC20" s="228"/>
      <c r="BD20" s="228"/>
      <c r="BE20" s="229"/>
      <c r="BF20" s="229"/>
      <c r="BG20" s="229"/>
      <c r="BH20" s="229"/>
      <c r="BI20" s="229"/>
      <c r="BJ20" s="229"/>
      <c r="BK20" s="229"/>
      <c r="BL20" s="229"/>
      <c r="BM20" s="229"/>
      <c r="BN20" s="229"/>
      <c r="BO20" s="229"/>
      <c r="BP20" s="229"/>
      <c r="BQ20" s="238">
        <v>14</v>
      </c>
      <c r="BR20" s="239"/>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0"/>
    </row>
    <row r="21" spans="1:131" s="231" customFormat="1" ht="26.25" customHeight="1" thickBot="1" x14ac:dyDescent="0.2">
      <c r="A21" s="237">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28"/>
      <c r="BA21" s="228"/>
      <c r="BB21" s="228"/>
      <c r="BC21" s="228"/>
      <c r="BD21" s="228"/>
      <c r="BE21" s="229"/>
      <c r="BF21" s="229"/>
      <c r="BG21" s="229"/>
      <c r="BH21" s="229"/>
      <c r="BI21" s="229"/>
      <c r="BJ21" s="229"/>
      <c r="BK21" s="229"/>
      <c r="BL21" s="229"/>
      <c r="BM21" s="229"/>
      <c r="BN21" s="229"/>
      <c r="BO21" s="229"/>
      <c r="BP21" s="229"/>
      <c r="BQ21" s="238">
        <v>15</v>
      </c>
      <c r="BR21" s="239"/>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0"/>
    </row>
    <row r="22" spans="1:131" s="231" customFormat="1" ht="26.25" customHeight="1" x14ac:dyDescent="0.15">
      <c r="A22" s="237">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387</v>
      </c>
      <c r="BA22" s="866"/>
      <c r="BB22" s="866"/>
      <c r="BC22" s="866"/>
      <c r="BD22" s="867"/>
      <c r="BE22" s="229"/>
      <c r="BF22" s="229"/>
      <c r="BG22" s="229"/>
      <c r="BH22" s="229"/>
      <c r="BI22" s="229"/>
      <c r="BJ22" s="229"/>
      <c r="BK22" s="229"/>
      <c r="BL22" s="229"/>
      <c r="BM22" s="229"/>
      <c r="BN22" s="229"/>
      <c r="BO22" s="229"/>
      <c r="BP22" s="229"/>
      <c r="BQ22" s="238">
        <v>16</v>
      </c>
      <c r="BR22" s="239"/>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0"/>
    </row>
    <row r="23" spans="1:131" s="231" customFormat="1" ht="26.25" customHeight="1" thickBot="1" x14ac:dyDescent="0.2">
      <c r="A23" s="240" t="s">
        <v>388</v>
      </c>
      <c r="B23" s="850" t="s">
        <v>389</v>
      </c>
      <c r="C23" s="851"/>
      <c r="D23" s="851"/>
      <c r="E23" s="851"/>
      <c r="F23" s="851"/>
      <c r="G23" s="851"/>
      <c r="H23" s="851"/>
      <c r="I23" s="851"/>
      <c r="J23" s="851"/>
      <c r="K23" s="851"/>
      <c r="L23" s="851"/>
      <c r="M23" s="851"/>
      <c r="N23" s="851"/>
      <c r="O23" s="851"/>
      <c r="P23" s="852"/>
      <c r="Q23" s="853">
        <f>Q7+Q8+Q9</f>
        <v>45068</v>
      </c>
      <c r="R23" s="854"/>
      <c r="S23" s="854"/>
      <c r="T23" s="854"/>
      <c r="U23" s="854"/>
      <c r="V23" s="854">
        <f>V7+V8+V9</f>
        <v>42760</v>
      </c>
      <c r="W23" s="854"/>
      <c r="X23" s="854"/>
      <c r="Y23" s="854"/>
      <c r="Z23" s="854"/>
      <c r="AA23" s="854">
        <f>AA7+AA8+AA9</f>
        <v>2308</v>
      </c>
      <c r="AB23" s="854"/>
      <c r="AC23" s="854"/>
      <c r="AD23" s="854"/>
      <c r="AE23" s="855"/>
      <c r="AF23" s="856">
        <v>2136</v>
      </c>
      <c r="AG23" s="854"/>
      <c r="AH23" s="854"/>
      <c r="AI23" s="854"/>
      <c r="AJ23" s="857"/>
      <c r="AK23" s="858"/>
      <c r="AL23" s="859"/>
      <c r="AM23" s="859"/>
      <c r="AN23" s="859"/>
      <c r="AO23" s="859"/>
      <c r="AP23" s="854">
        <f>AP7</f>
        <v>41602</v>
      </c>
      <c r="AQ23" s="854"/>
      <c r="AR23" s="854"/>
      <c r="AS23" s="854"/>
      <c r="AT23" s="854"/>
      <c r="AU23" s="860"/>
      <c r="AV23" s="860"/>
      <c r="AW23" s="860"/>
      <c r="AX23" s="860"/>
      <c r="AY23" s="861"/>
      <c r="AZ23" s="869" t="s">
        <v>177</v>
      </c>
      <c r="BA23" s="870"/>
      <c r="BB23" s="870"/>
      <c r="BC23" s="870"/>
      <c r="BD23" s="871"/>
      <c r="BE23" s="229"/>
      <c r="BF23" s="229"/>
      <c r="BG23" s="229"/>
      <c r="BH23" s="229"/>
      <c r="BI23" s="229"/>
      <c r="BJ23" s="229"/>
      <c r="BK23" s="229"/>
      <c r="BL23" s="229"/>
      <c r="BM23" s="229"/>
      <c r="BN23" s="229"/>
      <c r="BO23" s="229"/>
      <c r="BP23" s="229"/>
      <c r="BQ23" s="238">
        <v>17</v>
      </c>
      <c r="BR23" s="239"/>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0"/>
    </row>
    <row r="24" spans="1:131" s="231" customFormat="1" ht="26.25" customHeight="1" x14ac:dyDescent="0.15">
      <c r="A24" s="868" t="s">
        <v>390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28"/>
      <c r="BA24" s="228"/>
      <c r="BB24" s="228"/>
      <c r="BC24" s="228"/>
      <c r="BD24" s="228"/>
      <c r="BE24" s="229"/>
      <c r="BF24" s="229"/>
      <c r="BG24" s="229"/>
      <c r="BH24" s="229"/>
      <c r="BI24" s="229"/>
      <c r="BJ24" s="229"/>
      <c r="BK24" s="229"/>
      <c r="BL24" s="229"/>
      <c r="BM24" s="229"/>
      <c r="BN24" s="229"/>
      <c r="BO24" s="229"/>
      <c r="BP24" s="229"/>
      <c r="BQ24" s="238">
        <v>18</v>
      </c>
      <c r="BR24" s="239"/>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0"/>
    </row>
    <row r="25" spans="1:131" s="223" customFormat="1" ht="26.25" customHeight="1" thickBot="1" x14ac:dyDescent="0.2">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28"/>
      <c r="BK25" s="228"/>
      <c r="BL25" s="228"/>
      <c r="BM25" s="228"/>
      <c r="BN25" s="228"/>
      <c r="BO25" s="241"/>
      <c r="BP25" s="241"/>
      <c r="BQ25" s="238">
        <v>19</v>
      </c>
      <c r="BR25" s="239"/>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2"/>
    </row>
    <row r="26" spans="1:131" s="223" customFormat="1" ht="26.25" customHeight="1" x14ac:dyDescent="0.15">
      <c r="A26" s="800" t="s">
        <v>367</v>
      </c>
      <c r="B26" s="801"/>
      <c r="C26" s="801"/>
      <c r="D26" s="801"/>
      <c r="E26" s="801"/>
      <c r="F26" s="801"/>
      <c r="G26" s="801"/>
      <c r="H26" s="801"/>
      <c r="I26" s="801"/>
      <c r="J26" s="801"/>
      <c r="K26" s="801"/>
      <c r="L26" s="801"/>
      <c r="M26" s="801"/>
      <c r="N26" s="801"/>
      <c r="O26" s="801"/>
      <c r="P26" s="802"/>
      <c r="Q26" s="777" t="s">
        <v>392</v>
      </c>
      <c r="R26" s="778"/>
      <c r="S26" s="778"/>
      <c r="T26" s="778"/>
      <c r="U26" s="779"/>
      <c r="V26" s="777" t="s">
        <v>393</v>
      </c>
      <c r="W26" s="778"/>
      <c r="X26" s="778"/>
      <c r="Y26" s="778"/>
      <c r="Z26" s="779"/>
      <c r="AA26" s="777" t="s">
        <v>394</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374</v>
      </c>
      <c r="BF26" s="778"/>
      <c r="BG26" s="778"/>
      <c r="BH26" s="778"/>
      <c r="BI26" s="789"/>
      <c r="BJ26" s="228"/>
      <c r="BK26" s="228"/>
      <c r="BL26" s="228"/>
      <c r="BM26" s="228"/>
      <c r="BN26" s="228"/>
      <c r="BO26" s="241"/>
      <c r="BP26" s="241"/>
      <c r="BQ26" s="238">
        <v>20</v>
      </c>
      <c r="BR26" s="239"/>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2"/>
    </row>
    <row r="27" spans="1:131" s="223"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28"/>
      <c r="BK27" s="228"/>
      <c r="BL27" s="228"/>
      <c r="BM27" s="228"/>
      <c r="BN27" s="228"/>
      <c r="BO27" s="241"/>
      <c r="BP27" s="241"/>
      <c r="BQ27" s="238">
        <v>21</v>
      </c>
      <c r="BR27" s="239"/>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2"/>
    </row>
    <row r="28" spans="1:131" s="223" customFormat="1" ht="26.25" customHeight="1" thickTop="1" x14ac:dyDescent="0.15">
      <c r="A28" s="242">
        <v>1</v>
      </c>
      <c r="B28" s="791" t="s">
        <v>400</v>
      </c>
      <c r="C28" s="792"/>
      <c r="D28" s="792"/>
      <c r="E28" s="792"/>
      <c r="F28" s="792"/>
      <c r="G28" s="792"/>
      <c r="H28" s="792"/>
      <c r="I28" s="792"/>
      <c r="J28" s="792"/>
      <c r="K28" s="792"/>
      <c r="L28" s="792"/>
      <c r="M28" s="792"/>
      <c r="N28" s="792"/>
      <c r="O28" s="792"/>
      <c r="P28" s="793"/>
      <c r="Q28" s="882">
        <v>15301</v>
      </c>
      <c r="R28" s="883"/>
      <c r="S28" s="883"/>
      <c r="T28" s="883"/>
      <c r="U28" s="883"/>
      <c r="V28" s="883">
        <v>14835</v>
      </c>
      <c r="W28" s="883"/>
      <c r="X28" s="883"/>
      <c r="Y28" s="883"/>
      <c r="Z28" s="883"/>
      <c r="AA28" s="883">
        <f t="shared" ref="AA28:AA36" si="0">Q28-V28</f>
        <v>466</v>
      </c>
      <c r="AB28" s="883"/>
      <c r="AC28" s="883"/>
      <c r="AD28" s="883"/>
      <c r="AE28" s="884"/>
      <c r="AF28" s="885">
        <v>466</v>
      </c>
      <c r="AG28" s="883"/>
      <c r="AH28" s="883"/>
      <c r="AI28" s="883"/>
      <c r="AJ28" s="886"/>
      <c r="AK28" s="887">
        <v>1159</v>
      </c>
      <c r="AL28" s="878"/>
      <c r="AM28" s="878"/>
      <c r="AN28" s="878"/>
      <c r="AO28" s="878"/>
      <c r="AP28" s="878" t="s">
        <v>571</v>
      </c>
      <c r="AQ28" s="878"/>
      <c r="AR28" s="878"/>
      <c r="AS28" s="878"/>
      <c r="AT28" s="878"/>
      <c r="AU28" s="878" t="s">
        <v>573</v>
      </c>
      <c r="AV28" s="878"/>
      <c r="AW28" s="878"/>
      <c r="AX28" s="878"/>
      <c r="AY28" s="878"/>
      <c r="AZ28" s="879" t="s">
        <v>571</v>
      </c>
      <c r="BA28" s="879"/>
      <c r="BB28" s="879"/>
      <c r="BC28" s="879"/>
      <c r="BD28" s="879"/>
      <c r="BE28" s="880"/>
      <c r="BF28" s="880"/>
      <c r="BG28" s="880"/>
      <c r="BH28" s="880"/>
      <c r="BI28" s="881"/>
      <c r="BJ28" s="228"/>
      <c r="BK28" s="228"/>
      <c r="BL28" s="228"/>
      <c r="BM28" s="228"/>
      <c r="BN28" s="228"/>
      <c r="BO28" s="241"/>
      <c r="BP28" s="241"/>
      <c r="BQ28" s="238">
        <v>22</v>
      </c>
      <c r="BR28" s="239"/>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2"/>
    </row>
    <row r="29" spans="1:131" s="223" customFormat="1" ht="26.25" customHeight="1" x14ac:dyDescent="0.15">
      <c r="A29" s="242">
        <v>2</v>
      </c>
      <c r="B29" s="815" t="s">
        <v>401</v>
      </c>
      <c r="C29" s="816"/>
      <c r="D29" s="816"/>
      <c r="E29" s="816"/>
      <c r="F29" s="816"/>
      <c r="G29" s="816"/>
      <c r="H29" s="816"/>
      <c r="I29" s="816"/>
      <c r="J29" s="816"/>
      <c r="K29" s="816"/>
      <c r="L29" s="816"/>
      <c r="M29" s="816"/>
      <c r="N29" s="816"/>
      <c r="O29" s="816"/>
      <c r="P29" s="817"/>
      <c r="Q29" s="818">
        <v>8802</v>
      </c>
      <c r="R29" s="819"/>
      <c r="S29" s="819"/>
      <c r="T29" s="819"/>
      <c r="U29" s="819"/>
      <c r="V29" s="819">
        <v>8379</v>
      </c>
      <c r="W29" s="819"/>
      <c r="X29" s="819"/>
      <c r="Y29" s="819"/>
      <c r="Z29" s="819"/>
      <c r="AA29" s="819">
        <f t="shared" si="0"/>
        <v>423</v>
      </c>
      <c r="AB29" s="819"/>
      <c r="AC29" s="819"/>
      <c r="AD29" s="819"/>
      <c r="AE29" s="820"/>
      <c r="AF29" s="821">
        <v>423</v>
      </c>
      <c r="AG29" s="822"/>
      <c r="AH29" s="822"/>
      <c r="AI29" s="822"/>
      <c r="AJ29" s="823"/>
      <c r="AK29" s="890">
        <v>1322</v>
      </c>
      <c r="AL29" s="891"/>
      <c r="AM29" s="891"/>
      <c r="AN29" s="891"/>
      <c r="AO29" s="891"/>
      <c r="AP29" s="891" t="s">
        <v>571</v>
      </c>
      <c r="AQ29" s="891"/>
      <c r="AR29" s="891"/>
      <c r="AS29" s="891"/>
      <c r="AT29" s="891"/>
      <c r="AU29" s="891" t="s">
        <v>571</v>
      </c>
      <c r="AV29" s="891"/>
      <c r="AW29" s="891"/>
      <c r="AX29" s="891"/>
      <c r="AY29" s="891"/>
      <c r="AZ29" s="892" t="s">
        <v>571</v>
      </c>
      <c r="BA29" s="892"/>
      <c r="BB29" s="892"/>
      <c r="BC29" s="892"/>
      <c r="BD29" s="892"/>
      <c r="BE29" s="888"/>
      <c r="BF29" s="888"/>
      <c r="BG29" s="888"/>
      <c r="BH29" s="888"/>
      <c r="BI29" s="889"/>
      <c r="BJ29" s="228"/>
      <c r="BK29" s="228"/>
      <c r="BL29" s="228"/>
      <c r="BM29" s="228"/>
      <c r="BN29" s="228"/>
      <c r="BO29" s="241"/>
      <c r="BP29" s="241"/>
      <c r="BQ29" s="238">
        <v>23</v>
      </c>
      <c r="BR29" s="239"/>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2"/>
    </row>
    <row r="30" spans="1:131" s="223" customFormat="1" ht="26.25" customHeight="1" x14ac:dyDescent="0.15">
      <c r="A30" s="242">
        <v>3</v>
      </c>
      <c r="B30" s="815" t="s">
        <v>402</v>
      </c>
      <c r="C30" s="816"/>
      <c r="D30" s="816"/>
      <c r="E30" s="816"/>
      <c r="F30" s="816"/>
      <c r="G30" s="816"/>
      <c r="H30" s="816"/>
      <c r="I30" s="816"/>
      <c r="J30" s="816"/>
      <c r="K30" s="816"/>
      <c r="L30" s="816"/>
      <c r="M30" s="816"/>
      <c r="N30" s="816"/>
      <c r="O30" s="816"/>
      <c r="P30" s="817"/>
      <c r="Q30" s="818">
        <v>3079</v>
      </c>
      <c r="R30" s="819"/>
      <c r="S30" s="819"/>
      <c r="T30" s="819"/>
      <c r="U30" s="819"/>
      <c r="V30" s="819">
        <v>3029</v>
      </c>
      <c r="W30" s="819"/>
      <c r="X30" s="819"/>
      <c r="Y30" s="819"/>
      <c r="Z30" s="819"/>
      <c r="AA30" s="819">
        <f t="shared" si="0"/>
        <v>50</v>
      </c>
      <c r="AB30" s="819"/>
      <c r="AC30" s="819"/>
      <c r="AD30" s="819"/>
      <c r="AE30" s="820"/>
      <c r="AF30" s="821">
        <v>51</v>
      </c>
      <c r="AG30" s="822"/>
      <c r="AH30" s="822"/>
      <c r="AI30" s="822"/>
      <c r="AJ30" s="823"/>
      <c r="AK30" s="890">
        <v>1517</v>
      </c>
      <c r="AL30" s="891"/>
      <c r="AM30" s="891"/>
      <c r="AN30" s="891"/>
      <c r="AO30" s="891"/>
      <c r="AP30" s="891" t="s">
        <v>573</v>
      </c>
      <c r="AQ30" s="891"/>
      <c r="AR30" s="891"/>
      <c r="AS30" s="891"/>
      <c r="AT30" s="891"/>
      <c r="AU30" s="891" t="s">
        <v>571</v>
      </c>
      <c r="AV30" s="891"/>
      <c r="AW30" s="891"/>
      <c r="AX30" s="891"/>
      <c r="AY30" s="891"/>
      <c r="AZ30" s="892" t="s">
        <v>571</v>
      </c>
      <c r="BA30" s="892"/>
      <c r="BB30" s="892"/>
      <c r="BC30" s="892"/>
      <c r="BD30" s="892"/>
      <c r="BE30" s="888"/>
      <c r="BF30" s="888"/>
      <c r="BG30" s="888"/>
      <c r="BH30" s="888"/>
      <c r="BI30" s="889"/>
      <c r="BJ30" s="228"/>
      <c r="BK30" s="228"/>
      <c r="BL30" s="228"/>
      <c r="BM30" s="228"/>
      <c r="BN30" s="228"/>
      <c r="BO30" s="241"/>
      <c r="BP30" s="241"/>
      <c r="BQ30" s="238">
        <v>24</v>
      </c>
      <c r="BR30" s="239"/>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2"/>
    </row>
    <row r="31" spans="1:131" s="223" customFormat="1" ht="26.25" customHeight="1" x14ac:dyDescent="0.15">
      <c r="A31" s="242">
        <v>4</v>
      </c>
      <c r="B31" s="815" t="s">
        <v>403</v>
      </c>
      <c r="C31" s="816"/>
      <c r="D31" s="816"/>
      <c r="E31" s="816"/>
      <c r="F31" s="816"/>
      <c r="G31" s="816"/>
      <c r="H31" s="816"/>
      <c r="I31" s="816"/>
      <c r="J31" s="816"/>
      <c r="K31" s="816"/>
      <c r="L31" s="816"/>
      <c r="M31" s="816"/>
      <c r="N31" s="816"/>
      <c r="O31" s="816"/>
      <c r="P31" s="817"/>
      <c r="Q31" s="818">
        <v>2631</v>
      </c>
      <c r="R31" s="819"/>
      <c r="S31" s="819"/>
      <c r="T31" s="819"/>
      <c r="U31" s="819"/>
      <c r="V31" s="819">
        <v>2008</v>
      </c>
      <c r="W31" s="819"/>
      <c r="X31" s="819"/>
      <c r="Y31" s="819"/>
      <c r="Z31" s="819"/>
      <c r="AA31" s="819">
        <f t="shared" si="0"/>
        <v>623</v>
      </c>
      <c r="AB31" s="819"/>
      <c r="AC31" s="819"/>
      <c r="AD31" s="819"/>
      <c r="AE31" s="820"/>
      <c r="AF31" s="821">
        <v>2999</v>
      </c>
      <c r="AG31" s="822"/>
      <c r="AH31" s="822"/>
      <c r="AI31" s="822"/>
      <c r="AJ31" s="823"/>
      <c r="AK31" s="890">
        <v>17</v>
      </c>
      <c r="AL31" s="891"/>
      <c r="AM31" s="891"/>
      <c r="AN31" s="891"/>
      <c r="AO31" s="891"/>
      <c r="AP31" s="891">
        <v>3336</v>
      </c>
      <c r="AQ31" s="891"/>
      <c r="AR31" s="891"/>
      <c r="AS31" s="891"/>
      <c r="AT31" s="891"/>
      <c r="AU31" s="891">
        <v>10</v>
      </c>
      <c r="AV31" s="891"/>
      <c r="AW31" s="891"/>
      <c r="AX31" s="891"/>
      <c r="AY31" s="891"/>
      <c r="AZ31" s="893" t="s">
        <v>574</v>
      </c>
      <c r="BA31" s="892"/>
      <c r="BB31" s="892"/>
      <c r="BC31" s="892"/>
      <c r="BD31" s="892"/>
      <c r="BE31" s="888" t="s">
        <v>404</v>
      </c>
      <c r="BF31" s="888"/>
      <c r="BG31" s="888"/>
      <c r="BH31" s="888"/>
      <c r="BI31" s="889"/>
      <c r="BJ31" s="228"/>
      <c r="BK31" s="228"/>
      <c r="BL31" s="228"/>
      <c r="BM31" s="228"/>
      <c r="BN31" s="228"/>
      <c r="BO31" s="241"/>
      <c r="BP31" s="241"/>
      <c r="BQ31" s="238">
        <v>25</v>
      </c>
      <c r="BR31" s="239"/>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2"/>
    </row>
    <row r="32" spans="1:131" s="223" customFormat="1" ht="26.25" customHeight="1" x14ac:dyDescent="0.15">
      <c r="A32" s="242">
        <v>5</v>
      </c>
      <c r="B32" s="815" t="s">
        <v>405</v>
      </c>
      <c r="C32" s="816"/>
      <c r="D32" s="816"/>
      <c r="E32" s="816"/>
      <c r="F32" s="816"/>
      <c r="G32" s="816"/>
      <c r="H32" s="816"/>
      <c r="I32" s="816"/>
      <c r="J32" s="816"/>
      <c r="K32" s="816"/>
      <c r="L32" s="816"/>
      <c r="M32" s="816"/>
      <c r="N32" s="816"/>
      <c r="O32" s="816"/>
      <c r="P32" s="817"/>
      <c r="Q32" s="818">
        <v>6447</v>
      </c>
      <c r="R32" s="819"/>
      <c r="S32" s="819"/>
      <c r="T32" s="819"/>
      <c r="U32" s="819"/>
      <c r="V32" s="819">
        <v>7041</v>
      </c>
      <c r="W32" s="819"/>
      <c r="X32" s="819"/>
      <c r="Y32" s="819"/>
      <c r="Z32" s="819"/>
      <c r="AA32" s="819">
        <f t="shared" si="0"/>
        <v>-594</v>
      </c>
      <c r="AB32" s="819"/>
      <c r="AC32" s="819"/>
      <c r="AD32" s="819"/>
      <c r="AE32" s="820"/>
      <c r="AF32" s="821">
        <v>672</v>
      </c>
      <c r="AG32" s="822"/>
      <c r="AH32" s="822"/>
      <c r="AI32" s="822"/>
      <c r="AJ32" s="823"/>
      <c r="AK32" s="890">
        <v>1250</v>
      </c>
      <c r="AL32" s="891"/>
      <c r="AM32" s="891"/>
      <c r="AN32" s="891"/>
      <c r="AO32" s="891"/>
      <c r="AP32" s="891">
        <v>7556</v>
      </c>
      <c r="AQ32" s="891"/>
      <c r="AR32" s="891"/>
      <c r="AS32" s="891"/>
      <c r="AT32" s="891"/>
      <c r="AU32" s="891">
        <v>6264</v>
      </c>
      <c r="AV32" s="891"/>
      <c r="AW32" s="891"/>
      <c r="AX32" s="891"/>
      <c r="AY32" s="891"/>
      <c r="AZ32" s="892" t="s">
        <v>571</v>
      </c>
      <c r="BA32" s="892"/>
      <c r="BB32" s="892"/>
      <c r="BC32" s="892"/>
      <c r="BD32" s="892"/>
      <c r="BE32" s="888" t="s">
        <v>404</v>
      </c>
      <c r="BF32" s="888"/>
      <c r="BG32" s="888"/>
      <c r="BH32" s="888"/>
      <c r="BI32" s="889"/>
      <c r="BJ32" s="228"/>
      <c r="BK32" s="228"/>
      <c r="BL32" s="228"/>
      <c r="BM32" s="228"/>
      <c r="BN32" s="228"/>
      <c r="BO32" s="241"/>
      <c r="BP32" s="241"/>
      <c r="BQ32" s="238">
        <v>26</v>
      </c>
      <c r="BR32" s="239"/>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2"/>
    </row>
    <row r="33" spans="1:131" s="223" customFormat="1" ht="26.25" customHeight="1" x14ac:dyDescent="0.15">
      <c r="A33" s="242">
        <v>6</v>
      </c>
      <c r="B33" s="815" t="s">
        <v>406</v>
      </c>
      <c r="C33" s="816"/>
      <c r="D33" s="816"/>
      <c r="E33" s="816"/>
      <c r="F33" s="816"/>
      <c r="G33" s="816"/>
      <c r="H33" s="816"/>
      <c r="I33" s="816"/>
      <c r="J33" s="816"/>
      <c r="K33" s="816"/>
      <c r="L33" s="816"/>
      <c r="M33" s="816"/>
      <c r="N33" s="816"/>
      <c r="O33" s="816"/>
      <c r="P33" s="817"/>
      <c r="Q33" s="818">
        <v>1809</v>
      </c>
      <c r="R33" s="819"/>
      <c r="S33" s="819"/>
      <c r="T33" s="819"/>
      <c r="U33" s="819"/>
      <c r="V33" s="819">
        <v>1832</v>
      </c>
      <c r="W33" s="819"/>
      <c r="X33" s="819"/>
      <c r="Y33" s="819"/>
      <c r="Z33" s="819"/>
      <c r="AA33" s="819">
        <f t="shared" si="0"/>
        <v>-23</v>
      </c>
      <c r="AB33" s="819"/>
      <c r="AC33" s="819"/>
      <c r="AD33" s="819"/>
      <c r="AE33" s="820"/>
      <c r="AF33" s="821">
        <v>583</v>
      </c>
      <c r="AG33" s="822"/>
      <c r="AH33" s="822"/>
      <c r="AI33" s="822"/>
      <c r="AJ33" s="823"/>
      <c r="AK33" s="890">
        <v>1531</v>
      </c>
      <c r="AL33" s="891"/>
      <c r="AM33" s="891"/>
      <c r="AN33" s="891"/>
      <c r="AO33" s="891"/>
      <c r="AP33" s="891">
        <v>15193</v>
      </c>
      <c r="AQ33" s="891"/>
      <c r="AR33" s="891"/>
      <c r="AS33" s="891"/>
      <c r="AT33" s="891"/>
      <c r="AU33" s="891">
        <v>11024</v>
      </c>
      <c r="AV33" s="891"/>
      <c r="AW33" s="891"/>
      <c r="AX33" s="891"/>
      <c r="AY33" s="891"/>
      <c r="AZ33" s="892" t="s">
        <v>571</v>
      </c>
      <c r="BA33" s="892"/>
      <c r="BB33" s="892"/>
      <c r="BC33" s="892"/>
      <c r="BD33" s="892"/>
      <c r="BE33" s="888" t="s">
        <v>404</v>
      </c>
      <c r="BF33" s="888"/>
      <c r="BG33" s="888"/>
      <c r="BH33" s="888"/>
      <c r="BI33" s="889"/>
      <c r="BJ33" s="228"/>
      <c r="BK33" s="228"/>
      <c r="BL33" s="228"/>
      <c r="BM33" s="228"/>
      <c r="BN33" s="228"/>
      <c r="BO33" s="241"/>
      <c r="BP33" s="241"/>
      <c r="BQ33" s="238">
        <v>27</v>
      </c>
      <c r="BR33" s="239"/>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2"/>
    </row>
    <row r="34" spans="1:131" s="223" customFormat="1" ht="26.25" customHeight="1" x14ac:dyDescent="0.15">
      <c r="A34" s="242">
        <v>7</v>
      </c>
      <c r="B34" s="815" t="s">
        <v>407</v>
      </c>
      <c r="C34" s="816"/>
      <c r="D34" s="816"/>
      <c r="E34" s="816"/>
      <c r="F34" s="816"/>
      <c r="G34" s="816"/>
      <c r="H34" s="816"/>
      <c r="I34" s="816"/>
      <c r="J34" s="816"/>
      <c r="K34" s="816"/>
      <c r="L34" s="816"/>
      <c r="M34" s="816"/>
      <c r="N34" s="816"/>
      <c r="O34" s="816"/>
      <c r="P34" s="817"/>
      <c r="Q34" s="818">
        <v>172</v>
      </c>
      <c r="R34" s="819"/>
      <c r="S34" s="819"/>
      <c r="T34" s="819"/>
      <c r="U34" s="819"/>
      <c r="V34" s="819">
        <v>169</v>
      </c>
      <c r="W34" s="819"/>
      <c r="X34" s="819"/>
      <c r="Y34" s="819"/>
      <c r="Z34" s="819"/>
      <c r="AA34" s="819">
        <f t="shared" si="0"/>
        <v>3</v>
      </c>
      <c r="AB34" s="819"/>
      <c r="AC34" s="819"/>
      <c r="AD34" s="819"/>
      <c r="AE34" s="820"/>
      <c r="AF34" s="821">
        <v>4</v>
      </c>
      <c r="AG34" s="822"/>
      <c r="AH34" s="822"/>
      <c r="AI34" s="822"/>
      <c r="AJ34" s="823"/>
      <c r="AK34" s="890">
        <v>81</v>
      </c>
      <c r="AL34" s="891"/>
      <c r="AM34" s="891"/>
      <c r="AN34" s="891"/>
      <c r="AO34" s="891"/>
      <c r="AP34" s="891">
        <v>763</v>
      </c>
      <c r="AQ34" s="891"/>
      <c r="AR34" s="891"/>
      <c r="AS34" s="891"/>
      <c r="AT34" s="891"/>
      <c r="AU34" s="891">
        <v>666</v>
      </c>
      <c r="AV34" s="891"/>
      <c r="AW34" s="891"/>
      <c r="AX34" s="891"/>
      <c r="AY34" s="891"/>
      <c r="AZ34" s="892" t="s">
        <v>571</v>
      </c>
      <c r="BA34" s="892"/>
      <c r="BB34" s="892"/>
      <c r="BC34" s="892"/>
      <c r="BD34" s="892"/>
      <c r="BE34" s="888" t="s">
        <v>408</v>
      </c>
      <c r="BF34" s="888"/>
      <c r="BG34" s="888"/>
      <c r="BH34" s="888"/>
      <c r="BI34" s="889"/>
      <c r="BJ34" s="228"/>
      <c r="BK34" s="228"/>
      <c r="BL34" s="228"/>
      <c r="BM34" s="228"/>
      <c r="BN34" s="228"/>
      <c r="BO34" s="241"/>
      <c r="BP34" s="241"/>
      <c r="BQ34" s="238">
        <v>28</v>
      </c>
      <c r="BR34" s="239"/>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2"/>
    </row>
    <row r="35" spans="1:131" s="223" customFormat="1" ht="26.25" customHeight="1" x14ac:dyDescent="0.15">
      <c r="A35" s="242">
        <v>8</v>
      </c>
      <c r="B35" s="815" t="s">
        <v>409</v>
      </c>
      <c r="C35" s="816"/>
      <c r="D35" s="816"/>
      <c r="E35" s="816"/>
      <c r="F35" s="816"/>
      <c r="G35" s="816"/>
      <c r="H35" s="816"/>
      <c r="I35" s="816"/>
      <c r="J35" s="816"/>
      <c r="K35" s="816"/>
      <c r="L35" s="816"/>
      <c r="M35" s="816"/>
      <c r="N35" s="816"/>
      <c r="O35" s="816"/>
      <c r="P35" s="817"/>
      <c r="Q35" s="818">
        <v>660</v>
      </c>
      <c r="R35" s="819"/>
      <c r="S35" s="819"/>
      <c r="T35" s="819"/>
      <c r="U35" s="819"/>
      <c r="V35" s="819">
        <v>323</v>
      </c>
      <c r="W35" s="819"/>
      <c r="X35" s="819"/>
      <c r="Y35" s="819"/>
      <c r="Z35" s="819"/>
      <c r="AA35" s="819">
        <f t="shared" si="0"/>
        <v>337</v>
      </c>
      <c r="AB35" s="819"/>
      <c r="AC35" s="819"/>
      <c r="AD35" s="819"/>
      <c r="AE35" s="820"/>
      <c r="AF35" s="821">
        <v>324</v>
      </c>
      <c r="AG35" s="822"/>
      <c r="AH35" s="822"/>
      <c r="AI35" s="822"/>
      <c r="AJ35" s="823"/>
      <c r="AK35" s="890" t="s">
        <v>571</v>
      </c>
      <c r="AL35" s="891"/>
      <c r="AM35" s="891"/>
      <c r="AN35" s="891"/>
      <c r="AO35" s="891"/>
      <c r="AP35" s="891" t="s">
        <v>571</v>
      </c>
      <c r="AQ35" s="891"/>
      <c r="AR35" s="891"/>
      <c r="AS35" s="891"/>
      <c r="AT35" s="891"/>
      <c r="AU35" s="891" t="s">
        <v>571</v>
      </c>
      <c r="AV35" s="891"/>
      <c r="AW35" s="891"/>
      <c r="AX35" s="891"/>
      <c r="AY35" s="891"/>
      <c r="AZ35" s="892" t="s">
        <v>571</v>
      </c>
      <c r="BA35" s="892"/>
      <c r="BB35" s="892"/>
      <c r="BC35" s="892"/>
      <c r="BD35" s="892"/>
      <c r="BE35" s="888" t="s">
        <v>408</v>
      </c>
      <c r="BF35" s="888"/>
      <c r="BG35" s="888"/>
      <c r="BH35" s="888"/>
      <c r="BI35" s="889"/>
      <c r="BJ35" s="228"/>
      <c r="BK35" s="228"/>
      <c r="BL35" s="228"/>
      <c r="BM35" s="228"/>
      <c r="BN35" s="228"/>
      <c r="BO35" s="241"/>
      <c r="BP35" s="241"/>
      <c r="BQ35" s="238">
        <v>29</v>
      </c>
      <c r="BR35" s="239"/>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2"/>
    </row>
    <row r="36" spans="1:131" s="223" customFormat="1" ht="26.25" customHeight="1" x14ac:dyDescent="0.15">
      <c r="A36" s="242">
        <v>9</v>
      </c>
      <c r="B36" s="815" t="s">
        <v>410</v>
      </c>
      <c r="C36" s="816"/>
      <c r="D36" s="816"/>
      <c r="E36" s="816"/>
      <c r="F36" s="816"/>
      <c r="G36" s="816"/>
      <c r="H36" s="816"/>
      <c r="I36" s="816"/>
      <c r="J36" s="816"/>
      <c r="K36" s="816"/>
      <c r="L36" s="816"/>
      <c r="M36" s="816"/>
      <c r="N36" s="816"/>
      <c r="O36" s="816"/>
      <c r="P36" s="817"/>
      <c r="Q36" s="818">
        <v>180</v>
      </c>
      <c r="R36" s="819"/>
      <c r="S36" s="819"/>
      <c r="T36" s="819"/>
      <c r="U36" s="819"/>
      <c r="V36" s="819">
        <v>48</v>
      </c>
      <c r="W36" s="819"/>
      <c r="X36" s="819"/>
      <c r="Y36" s="819"/>
      <c r="Z36" s="819"/>
      <c r="AA36" s="819">
        <f t="shared" si="0"/>
        <v>132</v>
      </c>
      <c r="AB36" s="819"/>
      <c r="AC36" s="819"/>
      <c r="AD36" s="819"/>
      <c r="AE36" s="820"/>
      <c r="AF36" s="821">
        <v>133</v>
      </c>
      <c r="AG36" s="822"/>
      <c r="AH36" s="822"/>
      <c r="AI36" s="822"/>
      <c r="AJ36" s="823"/>
      <c r="AK36" s="890" t="s">
        <v>575</v>
      </c>
      <c r="AL36" s="891"/>
      <c r="AM36" s="891"/>
      <c r="AN36" s="891"/>
      <c r="AO36" s="891"/>
      <c r="AP36" s="891" t="s">
        <v>571</v>
      </c>
      <c r="AQ36" s="891"/>
      <c r="AR36" s="891"/>
      <c r="AS36" s="891"/>
      <c r="AT36" s="891"/>
      <c r="AU36" s="891" t="s">
        <v>576</v>
      </c>
      <c r="AV36" s="891"/>
      <c r="AW36" s="891"/>
      <c r="AX36" s="891"/>
      <c r="AY36" s="891"/>
      <c r="AZ36" s="892" t="s">
        <v>571</v>
      </c>
      <c r="BA36" s="892"/>
      <c r="BB36" s="892"/>
      <c r="BC36" s="892"/>
      <c r="BD36" s="892"/>
      <c r="BE36" s="888" t="s">
        <v>408</v>
      </c>
      <c r="BF36" s="888"/>
      <c r="BG36" s="888"/>
      <c r="BH36" s="888"/>
      <c r="BI36" s="889"/>
      <c r="BJ36" s="228"/>
      <c r="BK36" s="228"/>
      <c r="BL36" s="228"/>
      <c r="BM36" s="228"/>
      <c r="BN36" s="228"/>
      <c r="BO36" s="241"/>
      <c r="BP36" s="241"/>
      <c r="BQ36" s="238">
        <v>30</v>
      </c>
      <c r="BR36" s="239"/>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2"/>
    </row>
    <row r="37" spans="1:131" s="223" customFormat="1" ht="26.25" customHeight="1" x14ac:dyDescent="0.15">
      <c r="A37" s="242">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28"/>
      <c r="BK37" s="228"/>
      <c r="BL37" s="228"/>
      <c r="BM37" s="228"/>
      <c r="BN37" s="228"/>
      <c r="BO37" s="241"/>
      <c r="BP37" s="241"/>
      <c r="BQ37" s="238">
        <v>31</v>
      </c>
      <c r="BR37" s="239"/>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2"/>
    </row>
    <row r="38" spans="1:131" s="223" customFormat="1" ht="26.25" customHeight="1" x14ac:dyDescent="0.15">
      <c r="A38" s="242">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28"/>
      <c r="BK38" s="228"/>
      <c r="BL38" s="228"/>
      <c r="BM38" s="228"/>
      <c r="BN38" s="228"/>
      <c r="BO38" s="241"/>
      <c r="BP38" s="241"/>
      <c r="BQ38" s="238">
        <v>32</v>
      </c>
      <c r="BR38" s="239"/>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2"/>
    </row>
    <row r="39" spans="1:131" s="223" customFormat="1" ht="26.25" customHeight="1" x14ac:dyDescent="0.15">
      <c r="A39" s="242">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28"/>
      <c r="BK39" s="228"/>
      <c r="BL39" s="228"/>
      <c r="BM39" s="228"/>
      <c r="BN39" s="228"/>
      <c r="BO39" s="241"/>
      <c r="BP39" s="241"/>
      <c r="BQ39" s="238">
        <v>33</v>
      </c>
      <c r="BR39" s="239"/>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2"/>
    </row>
    <row r="40" spans="1:131" s="223" customFormat="1" ht="26.25" customHeight="1" x14ac:dyDescent="0.15">
      <c r="A40" s="237">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28"/>
      <c r="BK40" s="228"/>
      <c r="BL40" s="228"/>
      <c r="BM40" s="228"/>
      <c r="BN40" s="228"/>
      <c r="BO40" s="241"/>
      <c r="BP40" s="241"/>
      <c r="BQ40" s="238">
        <v>34</v>
      </c>
      <c r="BR40" s="239"/>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2"/>
    </row>
    <row r="41" spans="1:131" s="223" customFormat="1" ht="26.25" customHeight="1" x14ac:dyDescent="0.15">
      <c r="A41" s="237">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28"/>
      <c r="BK41" s="228"/>
      <c r="BL41" s="228"/>
      <c r="BM41" s="228"/>
      <c r="BN41" s="228"/>
      <c r="BO41" s="241"/>
      <c r="BP41" s="241"/>
      <c r="BQ41" s="238">
        <v>35</v>
      </c>
      <c r="BR41" s="239"/>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2"/>
    </row>
    <row r="42" spans="1:131" s="223" customFormat="1" ht="26.25" customHeight="1" x14ac:dyDescent="0.15">
      <c r="A42" s="237">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28"/>
      <c r="BK42" s="228"/>
      <c r="BL42" s="228"/>
      <c r="BM42" s="228"/>
      <c r="BN42" s="228"/>
      <c r="BO42" s="241"/>
      <c r="BP42" s="241"/>
      <c r="BQ42" s="238">
        <v>36</v>
      </c>
      <c r="BR42" s="239"/>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2"/>
    </row>
    <row r="43" spans="1:131" s="223" customFormat="1" ht="26.25" customHeight="1" x14ac:dyDescent="0.15">
      <c r="A43" s="237">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28"/>
      <c r="BK43" s="228"/>
      <c r="BL43" s="228"/>
      <c r="BM43" s="228"/>
      <c r="BN43" s="228"/>
      <c r="BO43" s="241"/>
      <c r="BP43" s="241"/>
      <c r="BQ43" s="238">
        <v>37</v>
      </c>
      <c r="BR43" s="239"/>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2"/>
    </row>
    <row r="44" spans="1:131" s="223" customFormat="1" ht="26.25" customHeight="1" x14ac:dyDescent="0.15">
      <c r="A44" s="237">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28"/>
      <c r="BK44" s="228"/>
      <c r="BL44" s="228"/>
      <c r="BM44" s="228"/>
      <c r="BN44" s="228"/>
      <c r="BO44" s="241"/>
      <c r="BP44" s="241"/>
      <c r="BQ44" s="238">
        <v>38</v>
      </c>
      <c r="BR44" s="239"/>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2"/>
    </row>
    <row r="45" spans="1:131" s="223" customFormat="1" ht="26.25" customHeight="1" x14ac:dyDescent="0.15">
      <c r="A45" s="237">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28"/>
      <c r="BK45" s="228"/>
      <c r="BL45" s="228"/>
      <c r="BM45" s="228"/>
      <c r="BN45" s="228"/>
      <c r="BO45" s="241"/>
      <c r="BP45" s="241"/>
      <c r="BQ45" s="238">
        <v>39</v>
      </c>
      <c r="BR45" s="239"/>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2"/>
    </row>
    <row r="46" spans="1:131" s="223" customFormat="1" ht="26.25" customHeight="1" x14ac:dyDescent="0.15">
      <c r="A46" s="237">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28"/>
      <c r="BK46" s="228"/>
      <c r="BL46" s="228"/>
      <c r="BM46" s="228"/>
      <c r="BN46" s="228"/>
      <c r="BO46" s="241"/>
      <c r="BP46" s="241"/>
      <c r="BQ46" s="238">
        <v>40</v>
      </c>
      <c r="BR46" s="239"/>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2"/>
    </row>
    <row r="47" spans="1:131" s="223" customFormat="1" ht="26.25" customHeight="1" x14ac:dyDescent="0.15">
      <c r="A47" s="237">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28"/>
      <c r="BK47" s="228"/>
      <c r="BL47" s="228"/>
      <c r="BM47" s="228"/>
      <c r="BN47" s="228"/>
      <c r="BO47" s="241"/>
      <c r="BP47" s="241"/>
      <c r="BQ47" s="238">
        <v>41</v>
      </c>
      <c r="BR47" s="239"/>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2"/>
    </row>
    <row r="48" spans="1:131" s="223" customFormat="1" ht="26.25" customHeight="1" x14ac:dyDescent="0.15">
      <c r="A48" s="237">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28"/>
      <c r="BK48" s="228"/>
      <c r="BL48" s="228"/>
      <c r="BM48" s="228"/>
      <c r="BN48" s="228"/>
      <c r="BO48" s="241"/>
      <c r="BP48" s="241"/>
      <c r="BQ48" s="238">
        <v>42</v>
      </c>
      <c r="BR48" s="239"/>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2"/>
    </row>
    <row r="49" spans="1:131" s="223" customFormat="1" ht="26.25" customHeight="1" x14ac:dyDescent="0.15">
      <c r="A49" s="237">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28"/>
      <c r="BK49" s="228"/>
      <c r="BL49" s="228"/>
      <c r="BM49" s="228"/>
      <c r="BN49" s="228"/>
      <c r="BO49" s="241"/>
      <c r="BP49" s="241"/>
      <c r="BQ49" s="238">
        <v>43</v>
      </c>
      <c r="BR49" s="239"/>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2"/>
    </row>
    <row r="50" spans="1:131" s="223" customFormat="1" ht="26.25" customHeight="1" x14ac:dyDescent="0.15">
      <c r="A50" s="237">
        <v>23</v>
      </c>
      <c r="B50" s="815"/>
      <c r="C50" s="816"/>
      <c r="D50" s="816"/>
      <c r="E50" s="816"/>
      <c r="F50" s="816"/>
      <c r="G50" s="816"/>
      <c r="H50" s="816"/>
      <c r="I50" s="816"/>
      <c r="J50" s="816"/>
      <c r="K50" s="816"/>
      <c r="L50" s="816"/>
      <c r="M50" s="816"/>
      <c r="N50" s="816"/>
      <c r="O50" s="816"/>
      <c r="P50" s="817"/>
      <c r="Q50" s="894"/>
      <c r="R50" s="895"/>
      <c r="S50" s="895"/>
      <c r="T50" s="895"/>
      <c r="U50" s="895"/>
      <c r="V50" s="895"/>
      <c r="W50" s="895"/>
      <c r="X50" s="895"/>
      <c r="Y50" s="895"/>
      <c r="Z50" s="895"/>
      <c r="AA50" s="895"/>
      <c r="AB50" s="895"/>
      <c r="AC50" s="895"/>
      <c r="AD50" s="895"/>
      <c r="AE50" s="896"/>
      <c r="AF50" s="821"/>
      <c r="AG50" s="822"/>
      <c r="AH50" s="822"/>
      <c r="AI50" s="822"/>
      <c r="AJ50" s="823"/>
      <c r="AK50" s="897"/>
      <c r="AL50" s="895"/>
      <c r="AM50" s="895"/>
      <c r="AN50" s="895"/>
      <c r="AO50" s="895"/>
      <c r="AP50" s="895"/>
      <c r="AQ50" s="895"/>
      <c r="AR50" s="895"/>
      <c r="AS50" s="895"/>
      <c r="AT50" s="895"/>
      <c r="AU50" s="895"/>
      <c r="AV50" s="895"/>
      <c r="AW50" s="895"/>
      <c r="AX50" s="895"/>
      <c r="AY50" s="895"/>
      <c r="AZ50" s="898"/>
      <c r="BA50" s="898"/>
      <c r="BB50" s="898"/>
      <c r="BC50" s="898"/>
      <c r="BD50" s="898"/>
      <c r="BE50" s="888"/>
      <c r="BF50" s="888"/>
      <c r="BG50" s="888"/>
      <c r="BH50" s="888"/>
      <c r="BI50" s="889"/>
      <c r="BJ50" s="228"/>
      <c r="BK50" s="228"/>
      <c r="BL50" s="228"/>
      <c r="BM50" s="228"/>
      <c r="BN50" s="228"/>
      <c r="BO50" s="241"/>
      <c r="BP50" s="241"/>
      <c r="BQ50" s="238">
        <v>44</v>
      </c>
      <c r="BR50" s="239"/>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2"/>
    </row>
    <row r="51" spans="1:131" s="223" customFormat="1" ht="26.25" customHeight="1" x14ac:dyDescent="0.15">
      <c r="A51" s="237">
        <v>24</v>
      </c>
      <c r="B51" s="815"/>
      <c r="C51" s="816"/>
      <c r="D51" s="816"/>
      <c r="E51" s="816"/>
      <c r="F51" s="816"/>
      <c r="G51" s="816"/>
      <c r="H51" s="816"/>
      <c r="I51" s="816"/>
      <c r="J51" s="816"/>
      <c r="K51" s="816"/>
      <c r="L51" s="816"/>
      <c r="M51" s="816"/>
      <c r="N51" s="816"/>
      <c r="O51" s="816"/>
      <c r="P51" s="817"/>
      <c r="Q51" s="894"/>
      <c r="R51" s="895"/>
      <c r="S51" s="895"/>
      <c r="T51" s="895"/>
      <c r="U51" s="895"/>
      <c r="V51" s="895"/>
      <c r="W51" s="895"/>
      <c r="X51" s="895"/>
      <c r="Y51" s="895"/>
      <c r="Z51" s="895"/>
      <c r="AA51" s="895"/>
      <c r="AB51" s="895"/>
      <c r="AC51" s="895"/>
      <c r="AD51" s="895"/>
      <c r="AE51" s="896"/>
      <c r="AF51" s="821"/>
      <c r="AG51" s="822"/>
      <c r="AH51" s="822"/>
      <c r="AI51" s="822"/>
      <c r="AJ51" s="823"/>
      <c r="AK51" s="897"/>
      <c r="AL51" s="895"/>
      <c r="AM51" s="895"/>
      <c r="AN51" s="895"/>
      <c r="AO51" s="895"/>
      <c r="AP51" s="895"/>
      <c r="AQ51" s="895"/>
      <c r="AR51" s="895"/>
      <c r="AS51" s="895"/>
      <c r="AT51" s="895"/>
      <c r="AU51" s="895"/>
      <c r="AV51" s="895"/>
      <c r="AW51" s="895"/>
      <c r="AX51" s="895"/>
      <c r="AY51" s="895"/>
      <c r="AZ51" s="898"/>
      <c r="BA51" s="898"/>
      <c r="BB51" s="898"/>
      <c r="BC51" s="898"/>
      <c r="BD51" s="898"/>
      <c r="BE51" s="888"/>
      <c r="BF51" s="888"/>
      <c r="BG51" s="888"/>
      <c r="BH51" s="888"/>
      <c r="BI51" s="889"/>
      <c r="BJ51" s="228"/>
      <c r="BK51" s="228"/>
      <c r="BL51" s="228"/>
      <c r="BM51" s="228"/>
      <c r="BN51" s="228"/>
      <c r="BO51" s="241"/>
      <c r="BP51" s="241"/>
      <c r="BQ51" s="238">
        <v>45</v>
      </c>
      <c r="BR51" s="239"/>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2"/>
    </row>
    <row r="52" spans="1:131" s="223" customFormat="1" ht="26.25" customHeight="1" x14ac:dyDescent="0.15">
      <c r="A52" s="237">
        <v>25</v>
      </c>
      <c r="B52" s="815"/>
      <c r="C52" s="816"/>
      <c r="D52" s="816"/>
      <c r="E52" s="816"/>
      <c r="F52" s="816"/>
      <c r="G52" s="816"/>
      <c r="H52" s="816"/>
      <c r="I52" s="816"/>
      <c r="J52" s="816"/>
      <c r="K52" s="816"/>
      <c r="L52" s="816"/>
      <c r="M52" s="816"/>
      <c r="N52" s="816"/>
      <c r="O52" s="816"/>
      <c r="P52" s="817"/>
      <c r="Q52" s="894"/>
      <c r="R52" s="895"/>
      <c r="S52" s="895"/>
      <c r="T52" s="895"/>
      <c r="U52" s="895"/>
      <c r="V52" s="895"/>
      <c r="W52" s="895"/>
      <c r="X52" s="895"/>
      <c r="Y52" s="895"/>
      <c r="Z52" s="895"/>
      <c r="AA52" s="895"/>
      <c r="AB52" s="895"/>
      <c r="AC52" s="895"/>
      <c r="AD52" s="895"/>
      <c r="AE52" s="896"/>
      <c r="AF52" s="821"/>
      <c r="AG52" s="822"/>
      <c r="AH52" s="822"/>
      <c r="AI52" s="822"/>
      <c r="AJ52" s="823"/>
      <c r="AK52" s="897"/>
      <c r="AL52" s="895"/>
      <c r="AM52" s="895"/>
      <c r="AN52" s="895"/>
      <c r="AO52" s="895"/>
      <c r="AP52" s="895"/>
      <c r="AQ52" s="895"/>
      <c r="AR52" s="895"/>
      <c r="AS52" s="895"/>
      <c r="AT52" s="895"/>
      <c r="AU52" s="895"/>
      <c r="AV52" s="895"/>
      <c r="AW52" s="895"/>
      <c r="AX52" s="895"/>
      <c r="AY52" s="895"/>
      <c r="AZ52" s="898"/>
      <c r="BA52" s="898"/>
      <c r="BB52" s="898"/>
      <c r="BC52" s="898"/>
      <c r="BD52" s="898"/>
      <c r="BE52" s="888"/>
      <c r="BF52" s="888"/>
      <c r="BG52" s="888"/>
      <c r="BH52" s="888"/>
      <c r="BI52" s="889"/>
      <c r="BJ52" s="228"/>
      <c r="BK52" s="228"/>
      <c r="BL52" s="228"/>
      <c r="BM52" s="228"/>
      <c r="BN52" s="228"/>
      <c r="BO52" s="241"/>
      <c r="BP52" s="241"/>
      <c r="BQ52" s="238">
        <v>46</v>
      </c>
      <c r="BR52" s="239"/>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2"/>
    </row>
    <row r="53" spans="1:131" s="223" customFormat="1" ht="26.25" customHeight="1" x14ac:dyDescent="0.15">
      <c r="A53" s="237">
        <v>26</v>
      </c>
      <c r="B53" s="815"/>
      <c r="C53" s="816"/>
      <c r="D53" s="816"/>
      <c r="E53" s="816"/>
      <c r="F53" s="816"/>
      <c r="G53" s="816"/>
      <c r="H53" s="816"/>
      <c r="I53" s="816"/>
      <c r="J53" s="816"/>
      <c r="K53" s="816"/>
      <c r="L53" s="816"/>
      <c r="M53" s="816"/>
      <c r="N53" s="816"/>
      <c r="O53" s="816"/>
      <c r="P53" s="817"/>
      <c r="Q53" s="894"/>
      <c r="R53" s="895"/>
      <c r="S53" s="895"/>
      <c r="T53" s="895"/>
      <c r="U53" s="895"/>
      <c r="V53" s="895"/>
      <c r="W53" s="895"/>
      <c r="X53" s="895"/>
      <c r="Y53" s="895"/>
      <c r="Z53" s="895"/>
      <c r="AA53" s="895"/>
      <c r="AB53" s="895"/>
      <c r="AC53" s="895"/>
      <c r="AD53" s="895"/>
      <c r="AE53" s="896"/>
      <c r="AF53" s="821"/>
      <c r="AG53" s="822"/>
      <c r="AH53" s="822"/>
      <c r="AI53" s="822"/>
      <c r="AJ53" s="823"/>
      <c r="AK53" s="897"/>
      <c r="AL53" s="895"/>
      <c r="AM53" s="895"/>
      <c r="AN53" s="895"/>
      <c r="AO53" s="895"/>
      <c r="AP53" s="895"/>
      <c r="AQ53" s="895"/>
      <c r="AR53" s="895"/>
      <c r="AS53" s="895"/>
      <c r="AT53" s="895"/>
      <c r="AU53" s="895"/>
      <c r="AV53" s="895"/>
      <c r="AW53" s="895"/>
      <c r="AX53" s="895"/>
      <c r="AY53" s="895"/>
      <c r="AZ53" s="898"/>
      <c r="BA53" s="898"/>
      <c r="BB53" s="898"/>
      <c r="BC53" s="898"/>
      <c r="BD53" s="898"/>
      <c r="BE53" s="888"/>
      <c r="BF53" s="888"/>
      <c r="BG53" s="888"/>
      <c r="BH53" s="888"/>
      <c r="BI53" s="889"/>
      <c r="BJ53" s="228"/>
      <c r="BK53" s="228"/>
      <c r="BL53" s="228"/>
      <c r="BM53" s="228"/>
      <c r="BN53" s="228"/>
      <c r="BO53" s="241"/>
      <c r="BP53" s="241"/>
      <c r="BQ53" s="238">
        <v>47</v>
      </c>
      <c r="BR53" s="239"/>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2"/>
    </row>
    <row r="54" spans="1:131" s="223" customFormat="1" ht="26.25" customHeight="1" x14ac:dyDescent="0.15">
      <c r="A54" s="237">
        <v>27</v>
      </c>
      <c r="B54" s="815"/>
      <c r="C54" s="816"/>
      <c r="D54" s="816"/>
      <c r="E54" s="816"/>
      <c r="F54" s="816"/>
      <c r="G54" s="816"/>
      <c r="H54" s="816"/>
      <c r="I54" s="816"/>
      <c r="J54" s="816"/>
      <c r="K54" s="816"/>
      <c r="L54" s="816"/>
      <c r="M54" s="816"/>
      <c r="N54" s="816"/>
      <c r="O54" s="816"/>
      <c r="P54" s="817"/>
      <c r="Q54" s="894"/>
      <c r="R54" s="895"/>
      <c r="S54" s="895"/>
      <c r="T54" s="895"/>
      <c r="U54" s="895"/>
      <c r="V54" s="895"/>
      <c r="W54" s="895"/>
      <c r="X54" s="895"/>
      <c r="Y54" s="895"/>
      <c r="Z54" s="895"/>
      <c r="AA54" s="895"/>
      <c r="AB54" s="895"/>
      <c r="AC54" s="895"/>
      <c r="AD54" s="895"/>
      <c r="AE54" s="896"/>
      <c r="AF54" s="821"/>
      <c r="AG54" s="822"/>
      <c r="AH54" s="822"/>
      <c r="AI54" s="822"/>
      <c r="AJ54" s="823"/>
      <c r="AK54" s="897"/>
      <c r="AL54" s="895"/>
      <c r="AM54" s="895"/>
      <c r="AN54" s="895"/>
      <c r="AO54" s="895"/>
      <c r="AP54" s="895"/>
      <c r="AQ54" s="895"/>
      <c r="AR54" s="895"/>
      <c r="AS54" s="895"/>
      <c r="AT54" s="895"/>
      <c r="AU54" s="895"/>
      <c r="AV54" s="895"/>
      <c r="AW54" s="895"/>
      <c r="AX54" s="895"/>
      <c r="AY54" s="895"/>
      <c r="AZ54" s="898"/>
      <c r="BA54" s="898"/>
      <c r="BB54" s="898"/>
      <c r="BC54" s="898"/>
      <c r="BD54" s="898"/>
      <c r="BE54" s="888"/>
      <c r="BF54" s="888"/>
      <c r="BG54" s="888"/>
      <c r="BH54" s="888"/>
      <c r="BI54" s="889"/>
      <c r="BJ54" s="228"/>
      <c r="BK54" s="228"/>
      <c r="BL54" s="228"/>
      <c r="BM54" s="228"/>
      <c r="BN54" s="228"/>
      <c r="BO54" s="241"/>
      <c r="BP54" s="241"/>
      <c r="BQ54" s="238">
        <v>48</v>
      </c>
      <c r="BR54" s="239"/>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2"/>
    </row>
    <row r="55" spans="1:131" s="223" customFormat="1" ht="26.25" customHeight="1" x14ac:dyDescent="0.15">
      <c r="A55" s="237">
        <v>28</v>
      </c>
      <c r="B55" s="815"/>
      <c r="C55" s="816"/>
      <c r="D55" s="816"/>
      <c r="E55" s="816"/>
      <c r="F55" s="816"/>
      <c r="G55" s="816"/>
      <c r="H55" s="816"/>
      <c r="I55" s="816"/>
      <c r="J55" s="816"/>
      <c r="K55" s="816"/>
      <c r="L55" s="816"/>
      <c r="M55" s="816"/>
      <c r="N55" s="816"/>
      <c r="O55" s="816"/>
      <c r="P55" s="817"/>
      <c r="Q55" s="894"/>
      <c r="R55" s="895"/>
      <c r="S55" s="895"/>
      <c r="T55" s="895"/>
      <c r="U55" s="895"/>
      <c r="V55" s="895"/>
      <c r="W55" s="895"/>
      <c r="X55" s="895"/>
      <c r="Y55" s="895"/>
      <c r="Z55" s="895"/>
      <c r="AA55" s="895"/>
      <c r="AB55" s="895"/>
      <c r="AC55" s="895"/>
      <c r="AD55" s="895"/>
      <c r="AE55" s="896"/>
      <c r="AF55" s="821"/>
      <c r="AG55" s="822"/>
      <c r="AH55" s="822"/>
      <c r="AI55" s="822"/>
      <c r="AJ55" s="823"/>
      <c r="AK55" s="897"/>
      <c r="AL55" s="895"/>
      <c r="AM55" s="895"/>
      <c r="AN55" s="895"/>
      <c r="AO55" s="895"/>
      <c r="AP55" s="895"/>
      <c r="AQ55" s="895"/>
      <c r="AR55" s="895"/>
      <c r="AS55" s="895"/>
      <c r="AT55" s="895"/>
      <c r="AU55" s="895"/>
      <c r="AV55" s="895"/>
      <c r="AW55" s="895"/>
      <c r="AX55" s="895"/>
      <c r="AY55" s="895"/>
      <c r="AZ55" s="898"/>
      <c r="BA55" s="898"/>
      <c r="BB55" s="898"/>
      <c r="BC55" s="898"/>
      <c r="BD55" s="898"/>
      <c r="BE55" s="888"/>
      <c r="BF55" s="888"/>
      <c r="BG55" s="888"/>
      <c r="BH55" s="888"/>
      <c r="BI55" s="889"/>
      <c r="BJ55" s="228"/>
      <c r="BK55" s="228"/>
      <c r="BL55" s="228"/>
      <c r="BM55" s="228"/>
      <c r="BN55" s="228"/>
      <c r="BO55" s="241"/>
      <c r="BP55" s="241"/>
      <c r="BQ55" s="238">
        <v>49</v>
      </c>
      <c r="BR55" s="239"/>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2"/>
    </row>
    <row r="56" spans="1:131" s="223" customFormat="1" ht="26.25" customHeight="1" x14ac:dyDescent="0.15">
      <c r="A56" s="237">
        <v>29</v>
      </c>
      <c r="B56" s="815"/>
      <c r="C56" s="816"/>
      <c r="D56" s="816"/>
      <c r="E56" s="816"/>
      <c r="F56" s="816"/>
      <c r="G56" s="816"/>
      <c r="H56" s="816"/>
      <c r="I56" s="816"/>
      <c r="J56" s="816"/>
      <c r="K56" s="816"/>
      <c r="L56" s="816"/>
      <c r="M56" s="816"/>
      <c r="N56" s="816"/>
      <c r="O56" s="816"/>
      <c r="P56" s="817"/>
      <c r="Q56" s="894"/>
      <c r="R56" s="895"/>
      <c r="S56" s="895"/>
      <c r="T56" s="895"/>
      <c r="U56" s="895"/>
      <c r="V56" s="895"/>
      <c r="W56" s="895"/>
      <c r="X56" s="895"/>
      <c r="Y56" s="895"/>
      <c r="Z56" s="895"/>
      <c r="AA56" s="895"/>
      <c r="AB56" s="895"/>
      <c r="AC56" s="895"/>
      <c r="AD56" s="895"/>
      <c r="AE56" s="896"/>
      <c r="AF56" s="821"/>
      <c r="AG56" s="822"/>
      <c r="AH56" s="822"/>
      <c r="AI56" s="822"/>
      <c r="AJ56" s="823"/>
      <c r="AK56" s="897"/>
      <c r="AL56" s="895"/>
      <c r="AM56" s="895"/>
      <c r="AN56" s="895"/>
      <c r="AO56" s="895"/>
      <c r="AP56" s="895"/>
      <c r="AQ56" s="895"/>
      <c r="AR56" s="895"/>
      <c r="AS56" s="895"/>
      <c r="AT56" s="895"/>
      <c r="AU56" s="895"/>
      <c r="AV56" s="895"/>
      <c r="AW56" s="895"/>
      <c r="AX56" s="895"/>
      <c r="AY56" s="895"/>
      <c r="AZ56" s="898"/>
      <c r="BA56" s="898"/>
      <c r="BB56" s="898"/>
      <c r="BC56" s="898"/>
      <c r="BD56" s="898"/>
      <c r="BE56" s="888"/>
      <c r="BF56" s="888"/>
      <c r="BG56" s="888"/>
      <c r="BH56" s="888"/>
      <c r="BI56" s="889"/>
      <c r="BJ56" s="228"/>
      <c r="BK56" s="228"/>
      <c r="BL56" s="228"/>
      <c r="BM56" s="228"/>
      <c r="BN56" s="228"/>
      <c r="BO56" s="241"/>
      <c r="BP56" s="241"/>
      <c r="BQ56" s="238">
        <v>50</v>
      </c>
      <c r="BR56" s="239"/>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2"/>
    </row>
    <row r="57" spans="1:131" s="223" customFormat="1" ht="26.25" customHeight="1" x14ac:dyDescent="0.15">
      <c r="A57" s="237">
        <v>30</v>
      </c>
      <c r="B57" s="815"/>
      <c r="C57" s="816"/>
      <c r="D57" s="816"/>
      <c r="E57" s="816"/>
      <c r="F57" s="816"/>
      <c r="G57" s="816"/>
      <c r="H57" s="816"/>
      <c r="I57" s="816"/>
      <c r="J57" s="816"/>
      <c r="K57" s="816"/>
      <c r="L57" s="816"/>
      <c r="M57" s="816"/>
      <c r="N57" s="816"/>
      <c r="O57" s="816"/>
      <c r="P57" s="817"/>
      <c r="Q57" s="894"/>
      <c r="R57" s="895"/>
      <c r="S57" s="895"/>
      <c r="T57" s="895"/>
      <c r="U57" s="895"/>
      <c r="V57" s="895"/>
      <c r="W57" s="895"/>
      <c r="X57" s="895"/>
      <c r="Y57" s="895"/>
      <c r="Z57" s="895"/>
      <c r="AA57" s="895"/>
      <c r="AB57" s="895"/>
      <c r="AC57" s="895"/>
      <c r="AD57" s="895"/>
      <c r="AE57" s="896"/>
      <c r="AF57" s="821"/>
      <c r="AG57" s="822"/>
      <c r="AH57" s="822"/>
      <c r="AI57" s="822"/>
      <c r="AJ57" s="823"/>
      <c r="AK57" s="897"/>
      <c r="AL57" s="895"/>
      <c r="AM57" s="895"/>
      <c r="AN57" s="895"/>
      <c r="AO57" s="895"/>
      <c r="AP57" s="895"/>
      <c r="AQ57" s="895"/>
      <c r="AR57" s="895"/>
      <c r="AS57" s="895"/>
      <c r="AT57" s="895"/>
      <c r="AU57" s="895"/>
      <c r="AV57" s="895"/>
      <c r="AW57" s="895"/>
      <c r="AX57" s="895"/>
      <c r="AY57" s="895"/>
      <c r="AZ57" s="898"/>
      <c r="BA57" s="898"/>
      <c r="BB57" s="898"/>
      <c r="BC57" s="898"/>
      <c r="BD57" s="898"/>
      <c r="BE57" s="888"/>
      <c r="BF57" s="888"/>
      <c r="BG57" s="888"/>
      <c r="BH57" s="888"/>
      <c r="BI57" s="889"/>
      <c r="BJ57" s="228"/>
      <c r="BK57" s="228"/>
      <c r="BL57" s="228"/>
      <c r="BM57" s="228"/>
      <c r="BN57" s="228"/>
      <c r="BO57" s="241"/>
      <c r="BP57" s="241"/>
      <c r="BQ57" s="238">
        <v>51</v>
      </c>
      <c r="BR57" s="239"/>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2"/>
    </row>
    <row r="58" spans="1:131" s="223" customFormat="1" ht="26.25" customHeight="1" x14ac:dyDescent="0.15">
      <c r="A58" s="237">
        <v>31</v>
      </c>
      <c r="B58" s="815"/>
      <c r="C58" s="816"/>
      <c r="D58" s="816"/>
      <c r="E58" s="816"/>
      <c r="F58" s="816"/>
      <c r="G58" s="816"/>
      <c r="H58" s="816"/>
      <c r="I58" s="816"/>
      <c r="J58" s="816"/>
      <c r="K58" s="816"/>
      <c r="L58" s="816"/>
      <c r="M58" s="816"/>
      <c r="N58" s="816"/>
      <c r="O58" s="816"/>
      <c r="P58" s="817"/>
      <c r="Q58" s="894"/>
      <c r="R58" s="895"/>
      <c r="S58" s="895"/>
      <c r="T58" s="895"/>
      <c r="U58" s="895"/>
      <c r="V58" s="895"/>
      <c r="W58" s="895"/>
      <c r="X58" s="895"/>
      <c r="Y58" s="895"/>
      <c r="Z58" s="895"/>
      <c r="AA58" s="895"/>
      <c r="AB58" s="895"/>
      <c r="AC58" s="895"/>
      <c r="AD58" s="895"/>
      <c r="AE58" s="896"/>
      <c r="AF58" s="821"/>
      <c r="AG58" s="822"/>
      <c r="AH58" s="822"/>
      <c r="AI58" s="822"/>
      <c r="AJ58" s="823"/>
      <c r="AK58" s="897"/>
      <c r="AL58" s="895"/>
      <c r="AM58" s="895"/>
      <c r="AN58" s="895"/>
      <c r="AO58" s="895"/>
      <c r="AP58" s="895"/>
      <c r="AQ58" s="895"/>
      <c r="AR58" s="895"/>
      <c r="AS58" s="895"/>
      <c r="AT58" s="895"/>
      <c r="AU58" s="895"/>
      <c r="AV58" s="895"/>
      <c r="AW58" s="895"/>
      <c r="AX58" s="895"/>
      <c r="AY58" s="895"/>
      <c r="AZ58" s="898"/>
      <c r="BA58" s="898"/>
      <c r="BB58" s="898"/>
      <c r="BC58" s="898"/>
      <c r="BD58" s="898"/>
      <c r="BE58" s="888"/>
      <c r="BF58" s="888"/>
      <c r="BG58" s="888"/>
      <c r="BH58" s="888"/>
      <c r="BI58" s="889"/>
      <c r="BJ58" s="228"/>
      <c r="BK58" s="228"/>
      <c r="BL58" s="228"/>
      <c r="BM58" s="228"/>
      <c r="BN58" s="228"/>
      <c r="BO58" s="241"/>
      <c r="BP58" s="241"/>
      <c r="BQ58" s="238">
        <v>52</v>
      </c>
      <c r="BR58" s="239"/>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2"/>
    </row>
    <row r="59" spans="1:131" s="223" customFormat="1" ht="26.25" customHeight="1" x14ac:dyDescent="0.15">
      <c r="A59" s="237">
        <v>32</v>
      </c>
      <c r="B59" s="815"/>
      <c r="C59" s="816"/>
      <c r="D59" s="816"/>
      <c r="E59" s="816"/>
      <c r="F59" s="816"/>
      <c r="G59" s="816"/>
      <c r="H59" s="816"/>
      <c r="I59" s="816"/>
      <c r="J59" s="816"/>
      <c r="K59" s="816"/>
      <c r="L59" s="816"/>
      <c r="M59" s="816"/>
      <c r="N59" s="816"/>
      <c r="O59" s="816"/>
      <c r="P59" s="817"/>
      <c r="Q59" s="894"/>
      <c r="R59" s="895"/>
      <c r="S59" s="895"/>
      <c r="T59" s="895"/>
      <c r="U59" s="895"/>
      <c r="V59" s="895"/>
      <c r="W59" s="895"/>
      <c r="X59" s="895"/>
      <c r="Y59" s="895"/>
      <c r="Z59" s="895"/>
      <c r="AA59" s="895"/>
      <c r="AB59" s="895"/>
      <c r="AC59" s="895"/>
      <c r="AD59" s="895"/>
      <c r="AE59" s="896"/>
      <c r="AF59" s="821"/>
      <c r="AG59" s="822"/>
      <c r="AH59" s="822"/>
      <c r="AI59" s="822"/>
      <c r="AJ59" s="823"/>
      <c r="AK59" s="897"/>
      <c r="AL59" s="895"/>
      <c r="AM59" s="895"/>
      <c r="AN59" s="895"/>
      <c r="AO59" s="895"/>
      <c r="AP59" s="895"/>
      <c r="AQ59" s="895"/>
      <c r="AR59" s="895"/>
      <c r="AS59" s="895"/>
      <c r="AT59" s="895"/>
      <c r="AU59" s="895"/>
      <c r="AV59" s="895"/>
      <c r="AW59" s="895"/>
      <c r="AX59" s="895"/>
      <c r="AY59" s="895"/>
      <c r="AZ59" s="898"/>
      <c r="BA59" s="898"/>
      <c r="BB59" s="898"/>
      <c r="BC59" s="898"/>
      <c r="BD59" s="898"/>
      <c r="BE59" s="888"/>
      <c r="BF59" s="888"/>
      <c r="BG59" s="888"/>
      <c r="BH59" s="888"/>
      <c r="BI59" s="889"/>
      <c r="BJ59" s="228"/>
      <c r="BK59" s="228"/>
      <c r="BL59" s="228"/>
      <c r="BM59" s="228"/>
      <c r="BN59" s="228"/>
      <c r="BO59" s="241"/>
      <c r="BP59" s="241"/>
      <c r="BQ59" s="238">
        <v>53</v>
      </c>
      <c r="BR59" s="239"/>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2"/>
    </row>
    <row r="60" spans="1:131" s="223" customFormat="1" ht="26.25" customHeight="1" x14ac:dyDescent="0.15">
      <c r="A60" s="237">
        <v>33</v>
      </c>
      <c r="B60" s="815"/>
      <c r="C60" s="816"/>
      <c r="D60" s="816"/>
      <c r="E60" s="816"/>
      <c r="F60" s="816"/>
      <c r="G60" s="816"/>
      <c r="H60" s="816"/>
      <c r="I60" s="816"/>
      <c r="J60" s="816"/>
      <c r="K60" s="816"/>
      <c r="L60" s="816"/>
      <c r="M60" s="816"/>
      <c r="N60" s="816"/>
      <c r="O60" s="816"/>
      <c r="P60" s="817"/>
      <c r="Q60" s="894"/>
      <c r="R60" s="895"/>
      <c r="S60" s="895"/>
      <c r="T60" s="895"/>
      <c r="U60" s="895"/>
      <c r="V60" s="895"/>
      <c r="W60" s="895"/>
      <c r="X60" s="895"/>
      <c r="Y60" s="895"/>
      <c r="Z60" s="895"/>
      <c r="AA60" s="895"/>
      <c r="AB60" s="895"/>
      <c r="AC60" s="895"/>
      <c r="AD60" s="895"/>
      <c r="AE60" s="896"/>
      <c r="AF60" s="821"/>
      <c r="AG60" s="822"/>
      <c r="AH60" s="822"/>
      <c r="AI60" s="822"/>
      <c r="AJ60" s="823"/>
      <c r="AK60" s="897"/>
      <c r="AL60" s="895"/>
      <c r="AM60" s="895"/>
      <c r="AN60" s="895"/>
      <c r="AO60" s="895"/>
      <c r="AP60" s="895"/>
      <c r="AQ60" s="895"/>
      <c r="AR60" s="895"/>
      <c r="AS60" s="895"/>
      <c r="AT60" s="895"/>
      <c r="AU60" s="895"/>
      <c r="AV60" s="895"/>
      <c r="AW60" s="895"/>
      <c r="AX60" s="895"/>
      <c r="AY60" s="895"/>
      <c r="AZ60" s="898"/>
      <c r="BA60" s="898"/>
      <c r="BB60" s="898"/>
      <c r="BC60" s="898"/>
      <c r="BD60" s="898"/>
      <c r="BE60" s="888"/>
      <c r="BF60" s="888"/>
      <c r="BG60" s="888"/>
      <c r="BH60" s="888"/>
      <c r="BI60" s="889"/>
      <c r="BJ60" s="228"/>
      <c r="BK60" s="228"/>
      <c r="BL60" s="228"/>
      <c r="BM60" s="228"/>
      <c r="BN60" s="228"/>
      <c r="BO60" s="241"/>
      <c r="BP60" s="241"/>
      <c r="BQ60" s="238">
        <v>54</v>
      </c>
      <c r="BR60" s="239"/>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2"/>
    </row>
    <row r="61" spans="1:131" s="223" customFormat="1" ht="26.25" customHeight="1" thickBot="1" x14ac:dyDescent="0.2">
      <c r="A61" s="237">
        <v>34</v>
      </c>
      <c r="B61" s="815"/>
      <c r="C61" s="816"/>
      <c r="D61" s="816"/>
      <c r="E61" s="816"/>
      <c r="F61" s="816"/>
      <c r="G61" s="816"/>
      <c r="H61" s="816"/>
      <c r="I61" s="816"/>
      <c r="J61" s="816"/>
      <c r="K61" s="816"/>
      <c r="L61" s="816"/>
      <c r="M61" s="816"/>
      <c r="N61" s="816"/>
      <c r="O61" s="816"/>
      <c r="P61" s="817"/>
      <c r="Q61" s="894"/>
      <c r="R61" s="895"/>
      <c r="S61" s="895"/>
      <c r="T61" s="895"/>
      <c r="U61" s="895"/>
      <c r="V61" s="895"/>
      <c r="W61" s="895"/>
      <c r="X61" s="895"/>
      <c r="Y61" s="895"/>
      <c r="Z61" s="895"/>
      <c r="AA61" s="895"/>
      <c r="AB61" s="895"/>
      <c r="AC61" s="895"/>
      <c r="AD61" s="895"/>
      <c r="AE61" s="896"/>
      <c r="AF61" s="821"/>
      <c r="AG61" s="822"/>
      <c r="AH61" s="822"/>
      <c r="AI61" s="822"/>
      <c r="AJ61" s="823"/>
      <c r="AK61" s="897"/>
      <c r="AL61" s="895"/>
      <c r="AM61" s="895"/>
      <c r="AN61" s="895"/>
      <c r="AO61" s="895"/>
      <c r="AP61" s="895"/>
      <c r="AQ61" s="895"/>
      <c r="AR61" s="895"/>
      <c r="AS61" s="895"/>
      <c r="AT61" s="895"/>
      <c r="AU61" s="895"/>
      <c r="AV61" s="895"/>
      <c r="AW61" s="895"/>
      <c r="AX61" s="895"/>
      <c r="AY61" s="895"/>
      <c r="AZ61" s="898"/>
      <c r="BA61" s="898"/>
      <c r="BB61" s="898"/>
      <c r="BC61" s="898"/>
      <c r="BD61" s="898"/>
      <c r="BE61" s="888"/>
      <c r="BF61" s="888"/>
      <c r="BG61" s="888"/>
      <c r="BH61" s="888"/>
      <c r="BI61" s="889"/>
      <c r="BJ61" s="228"/>
      <c r="BK61" s="228"/>
      <c r="BL61" s="228"/>
      <c r="BM61" s="228"/>
      <c r="BN61" s="228"/>
      <c r="BO61" s="241"/>
      <c r="BP61" s="241"/>
      <c r="BQ61" s="238">
        <v>55</v>
      </c>
      <c r="BR61" s="239"/>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2"/>
    </row>
    <row r="62" spans="1:131" s="223" customFormat="1" ht="26.25" customHeight="1" x14ac:dyDescent="0.15">
      <c r="A62" s="237">
        <v>35</v>
      </c>
      <c r="B62" s="815"/>
      <c r="C62" s="816"/>
      <c r="D62" s="816"/>
      <c r="E62" s="816"/>
      <c r="F62" s="816"/>
      <c r="G62" s="816"/>
      <c r="H62" s="816"/>
      <c r="I62" s="816"/>
      <c r="J62" s="816"/>
      <c r="K62" s="816"/>
      <c r="L62" s="816"/>
      <c r="M62" s="816"/>
      <c r="N62" s="816"/>
      <c r="O62" s="816"/>
      <c r="P62" s="817"/>
      <c r="Q62" s="894"/>
      <c r="R62" s="895"/>
      <c r="S62" s="895"/>
      <c r="T62" s="895"/>
      <c r="U62" s="895"/>
      <c r="V62" s="895"/>
      <c r="W62" s="895"/>
      <c r="X62" s="895"/>
      <c r="Y62" s="895"/>
      <c r="Z62" s="895"/>
      <c r="AA62" s="895"/>
      <c r="AB62" s="895"/>
      <c r="AC62" s="895"/>
      <c r="AD62" s="895"/>
      <c r="AE62" s="896"/>
      <c r="AF62" s="821"/>
      <c r="AG62" s="822"/>
      <c r="AH62" s="822"/>
      <c r="AI62" s="822"/>
      <c r="AJ62" s="823"/>
      <c r="AK62" s="897"/>
      <c r="AL62" s="895"/>
      <c r="AM62" s="895"/>
      <c r="AN62" s="895"/>
      <c r="AO62" s="895"/>
      <c r="AP62" s="895"/>
      <c r="AQ62" s="895"/>
      <c r="AR62" s="895"/>
      <c r="AS62" s="895"/>
      <c r="AT62" s="895"/>
      <c r="AU62" s="895"/>
      <c r="AV62" s="895"/>
      <c r="AW62" s="895"/>
      <c r="AX62" s="895"/>
      <c r="AY62" s="895"/>
      <c r="AZ62" s="898"/>
      <c r="BA62" s="898"/>
      <c r="BB62" s="898"/>
      <c r="BC62" s="898"/>
      <c r="BD62" s="898"/>
      <c r="BE62" s="888"/>
      <c r="BF62" s="888"/>
      <c r="BG62" s="888"/>
      <c r="BH62" s="888"/>
      <c r="BI62" s="889"/>
      <c r="BJ62" s="906" t="s">
        <v>411</v>
      </c>
      <c r="BK62" s="866"/>
      <c r="BL62" s="866"/>
      <c r="BM62" s="866"/>
      <c r="BN62" s="867"/>
      <c r="BO62" s="241"/>
      <c r="BP62" s="241"/>
      <c r="BQ62" s="238">
        <v>56</v>
      </c>
      <c r="BR62" s="239"/>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2"/>
    </row>
    <row r="63" spans="1:131" s="223" customFormat="1" ht="26.25" customHeight="1" thickBot="1" x14ac:dyDescent="0.2">
      <c r="A63" s="240" t="s">
        <v>388</v>
      </c>
      <c r="B63" s="850" t="s">
        <v>412</v>
      </c>
      <c r="C63" s="851"/>
      <c r="D63" s="851"/>
      <c r="E63" s="851"/>
      <c r="F63" s="851"/>
      <c r="G63" s="851"/>
      <c r="H63" s="851"/>
      <c r="I63" s="851"/>
      <c r="J63" s="851"/>
      <c r="K63" s="851"/>
      <c r="L63" s="851"/>
      <c r="M63" s="851"/>
      <c r="N63" s="851"/>
      <c r="O63" s="851"/>
      <c r="P63" s="852"/>
      <c r="Q63" s="899"/>
      <c r="R63" s="900"/>
      <c r="S63" s="900"/>
      <c r="T63" s="900"/>
      <c r="U63" s="900"/>
      <c r="V63" s="900"/>
      <c r="W63" s="900"/>
      <c r="X63" s="900"/>
      <c r="Y63" s="900"/>
      <c r="Z63" s="900"/>
      <c r="AA63" s="900"/>
      <c r="AB63" s="900"/>
      <c r="AC63" s="900"/>
      <c r="AD63" s="900"/>
      <c r="AE63" s="901"/>
      <c r="AF63" s="902">
        <v>5652</v>
      </c>
      <c r="AG63" s="903"/>
      <c r="AH63" s="903"/>
      <c r="AI63" s="903"/>
      <c r="AJ63" s="904"/>
      <c r="AK63" s="905"/>
      <c r="AL63" s="900"/>
      <c r="AM63" s="900"/>
      <c r="AN63" s="900"/>
      <c r="AO63" s="900"/>
      <c r="AP63" s="903">
        <f>AP31+AP32+AP33+AP34</f>
        <v>26848</v>
      </c>
      <c r="AQ63" s="903"/>
      <c r="AR63" s="903"/>
      <c r="AS63" s="903"/>
      <c r="AT63" s="903"/>
      <c r="AU63" s="903">
        <f>AU31+AU32+AU33+AU34</f>
        <v>17964</v>
      </c>
      <c r="AV63" s="903"/>
      <c r="AW63" s="903"/>
      <c r="AX63" s="903"/>
      <c r="AY63" s="903"/>
      <c r="AZ63" s="907"/>
      <c r="BA63" s="907"/>
      <c r="BB63" s="907"/>
      <c r="BC63" s="907"/>
      <c r="BD63" s="907"/>
      <c r="BE63" s="908"/>
      <c r="BF63" s="908"/>
      <c r="BG63" s="908"/>
      <c r="BH63" s="908"/>
      <c r="BI63" s="909"/>
      <c r="BJ63" s="910" t="s">
        <v>177</v>
      </c>
      <c r="BK63" s="911"/>
      <c r="BL63" s="911"/>
      <c r="BM63" s="911"/>
      <c r="BN63" s="912"/>
      <c r="BO63" s="241"/>
      <c r="BP63" s="241"/>
      <c r="BQ63" s="238">
        <v>57</v>
      </c>
      <c r="BR63" s="239"/>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2"/>
    </row>
    <row r="64" spans="1:131" s="223" customFormat="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2"/>
    </row>
    <row r="65" spans="1:131" s="223" customFormat="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41"/>
      <c r="BF65" s="241"/>
      <c r="BG65" s="241"/>
      <c r="BH65" s="241"/>
      <c r="BI65" s="241"/>
      <c r="BJ65" s="241"/>
      <c r="BK65" s="241"/>
      <c r="BL65" s="241"/>
      <c r="BM65" s="241"/>
      <c r="BN65" s="241"/>
      <c r="BO65" s="241"/>
      <c r="BP65" s="241"/>
      <c r="BQ65" s="238">
        <v>59</v>
      </c>
      <c r="BR65" s="239"/>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2"/>
    </row>
    <row r="66" spans="1:131" s="223" customFormat="1" ht="26.25" customHeight="1" x14ac:dyDescent="0.15">
      <c r="A66" s="800" t="s">
        <v>414</v>
      </c>
      <c r="B66" s="801"/>
      <c r="C66" s="801"/>
      <c r="D66" s="801"/>
      <c r="E66" s="801"/>
      <c r="F66" s="801"/>
      <c r="G66" s="801"/>
      <c r="H66" s="801"/>
      <c r="I66" s="801"/>
      <c r="J66" s="801"/>
      <c r="K66" s="801"/>
      <c r="L66" s="801"/>
      <c r="M66" s="801"/>
      <c r="N66" s="801"/>
      <c r="O66" s="801"/>
      <c r="P66" s="802"/>
      <c r="Q66" s="777" t="s">
        <v>392</v>
      </c>
      <c r="R66" s="778"/>
      <c r="S66" s="778"/>
      <c r="T66" s="778"/>
      <c r="U66" s="779"/>
      <c r="V66" s="777" t="s">
        <v>415</v>
      </c>
      <c r="W66" s="778"/>
      <c r="X66" s="778"/>
      <c r="Y66" s="778"/>
      <c r="Z66" s="779"/>
      <c r="AA66" s="777" t="s">
        <v>394</v>
      </c>
      <c r="AB66" s="778"/>
      <c r="AC66" s="778"/>
      <c r="AD66" s="778"/>
      <c r="AE66" s="779"/>
      <c r="AF66" s="913" t="s">
        <v>395</v>
      </c>
      <c r="AG66" s="873"/>
      <c r="AH66" s="873"/>
      <c r="AI66" s="873"/>
      <c r="AJ66" s="914"/>
      <c r="AK66" s="777" t="s">
        <v>396</v>
      </c>
      <c r="AL66" s="801"/>
      <c r="AM66" s="801"/>
      <c r="AN66" s="801"/>
      <c r="AO66" s="802"/>
      <c r="AP66" s="777" t="s">
        <v>397</v>
      </c>
      <c r="AQ66" s="778"/>
      <c r="AR66" s="778"/>
      <c r="AS66" s="778"/>
      <c r="AT66" s="779"/>
      <c r="AU66" s="777" t="s">
        <v>416</v>
      </c>
      <c r="AV66" s="778"/>
      <c r="AW66" s="778"/>
      <c r="AX66" s="778"/>
      <c r="AY66" s="779"/>
      <c r="AZ66" s="777" t="s">
        <v>374</v>
      </c>
      <c r="BA66" s="778"/>
      <c r="BB66" s="778"/>
      <c r="BC66" s="778"/>
      <c r="BD66" s="789"/>
      <c r="BE66" s="241"/>
      <c r="BF66" s="241"/>
      <c r="BG66" s="241"/>
      <c r="BH66" s="241"/>
      <c r="BI66" s="241"/>
      <c r="BJ66" s="241"/>
      <c r="BK66" s="241"/>
      <c r="BL66" s="241"/>
      <c r="BM66" s="241"/>
      <c r="BN66" s="241"/>
      <c r="BO66" s="241"/>
      <c r="BP66" s="241"/>
      <c r="BQ66" s="238">
        <v>60</v>
      </c>
      <c r="BR66" s="243"/>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2"/>
    </row>
    <row r="67" spans="1:131" s="223"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5"/>
      <c r="AG67" s="876"/>
      <c r="AH67" s="876"/>
      <c r="AI67" s="876"/>
      <c r="AJ67" s="916"/>
      <c r="AK67" s="917"/>
      <c r="AL67" s="804"/>
      <c r="AM67" s="804"/>
      <c r="AN67" s="804"/>
      <c r="AO67" s="805"/>
      <c r="AP67" s="780"/>
      <c r="AQ67" s="781"/>
      <c r="AR67" s="781"/>
      <c r="AS67" s="781"/>
      <c r="AT67" s="782"/>
      <c r="AU67" s="780"/>
      <c r="AV67" s="781"/>
      <c r="AW67" s="781"/>
      <c r="AX67" s="781"/>
      <c r="AY67" s="782"/>
      <c r="AZ67" s="780"/>
      <c r="BA67" s="781"/>
      <c r="BB67" s="781"/>
      <c r="BC67" s="781"/>
      <c r="BD67" s="790"/>
      <c r="BE67" s="241"/>
      <c r="BF67" s="241"/>
      <c r="BG67" s="241"/>
      <c r="BH67" s="241"/>
      <c r="BI67" s="241"/>
      <c r="BJ67" s="241"/>
      <c r="BK67" s="241"/>
      <c r="BL67" s="241"/>
      <c r="BM67" s="241"/>
      <c r="BN67" s="241"/>
      <c r="BO67" s="241"/>
      <c r="BP67" s="241"/>
      <c r="BQ67" s="238">
        <v>61</v>
      </c>
      <c r="BR67" s="243"/>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2"/>
    </row>
    <row r="68" spans="1:131" s="223" customFormat="1" ht="26.25" customHeight="1" thickTop="1" x14ac:dyDescent="0.15">
      <c r="A68" s="234">
        <v>1</v>
      </c>
      <c r="B68" s="930" t="s">
        <v>580</v>
      </c>
      <c r="C68" s="931"/>
      <c r="D68" s="931"/>
      <c r="E68" s="931"/>
      <c r="F68" s="931"/>
      <c r="G68" s="931"/>
      <c r="H68" s="931"/>
      <c r="I68" s="931"/>
      <c r="J68" s="931"/>
      <c r="K68" s="931"/>
      <c r="L68" s="931"/>
      <c r="M68" s="931"/>
      <c r="N68" s="931"/>
      <c r="O68" s="931"/>
      <c r="P68" s="932"/>
      <c r="Q68" s="933">
        <v>1636</v>
      </c>
      <c r="R68" s="927"/>
      <c r="S68" s="927"/>
      <c r="T68" s="927"/>
      <c r="U68" s="927"/>
      <c r="V68" s="927">
        <v>1535</v>
      </c>
      <c r="W68" s="927"/>
      <c r="X68" s="927"/>
      <c r="Y68" s="927"/>
      <c r="Z68" s="927"/>
      <c r="AA68" s="927">
        <v>100</v>
      </c>
      <c r="AB68" s="927"/>
      <c r="AC68" s="927"/>
      <c r="AD68" s="927"/>
      <c r="AE68" s="927"/>
      <c r="AF68" s="927">
        <v>100</v>
      </c>
      <c r="AG68" s="927"/>
      <c r="AH68" s="927"/>
      <c r="AI68" s="927"/>
      <c r="AJ68" s="927"/>
      <c r="AK68" s="927" t="s">
        <v>571</v>
      </c>
      <c r="AL68" s="927"/>
      <c r="AM68" s="927"/>
      <c r="AN68" s="927"/>
      <c r="AO68" s="927"/>
      <c r="AP68" s="927" t="s">
        <v>571</v>
      </c>
      <c r="AQ68" s="927"/>
      <c r="AR68" s="927"/>
      <c r="AS68" s="927"/>
      <c r="AT68" s="927"/>
      <c r="AU68" s="927" t="s">
        <v>571</v>
      </c>
      <c r="AV68" s="927"/>
      <c r="AW68" s="927"/>
      <c r="AX68" s="927"/>
      <c r="AY68" s="927"/>
      <c r="AZ68" s="928"/>
      <c r="BA68" s="928"/>
      <c r="BB68" s="928"/>
      <c r="BC68" s="928"/>
      <c r="BD68" s="929"/>
      <c r="BE68" s="241"/>
      <c r="BF68" s="241"/>
      <c r="BG68" s="241"/>
      <c r="BH68" s="241"/>
      <c r="BI68" s="241"/>
      <c r="BJ68" s="241"/>
      <c r="BK68" s="241"/>
      <c r="BL68" s="241"/>
      <c r="BM68" s="241"/>
      <c r="BN68" s="241"/>
      <c r="BO68" s="241"/>
      <c r="BP68" s="241"/>
      <c r="BQ68" s="238">
        <v>62</v>
      </c>
      <c r="BR68" s="243"/>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2"/>
    </row>
    <row r="69" spans="1:131" s="223" customFormat="1" ht="26.25" customHeight="1" x14ac:dyDescent="0.15">
      <c r="A69" s="237">
        <v>2</v>
      </c>
      <c r="B69" s="934" t="s">
        <v>581</v>
      </c>
      <c r="C69" s="935"/>
      <c r="D69" s="935"/>
      <c r="E69" s="935"/>
      <c r="F69" s="935"/>
      <c r="G69" s="935"/>
      <c r="H69" s="935"/>
      <c r="I69" s="935"/>
      <c r="J69" s="935"/>
      <c r="K69" s="935"/>
      <c r="L69" s="935"/>
      <c r="M69" s="935"/>
      <c r="N69" s="935"/>
      <c r="O69" s="935"/>
      <c r="P69" s="936"/>
      <c r="Q69" s="937">
        <v>830487</v>
      </c>
      <c r="R69" s="891"/>
      <c r="S69" s="891"/>
      <c r="T69" s="891"/>
      <c r="U69" s="891"/>
      <c r="V69" s="891">
        <v>800586</v>
      </c>
      <c r="W69" s="891"/>
      <c r="X69" s="891"/>
      <c r="Y69" s="891"/>
      <c r="Z69" s="891"/>
      <c r="AA69" s="891">
        <v>29902</v>
      </c>
      <c r="AB69" s="891"/>
      <c r="AC69" s="891"/>
      <c r="AD69" s="891"/>
      <c r="AE69" s="891"/>
      <c r="AF69" s="891">
        <v>29900</v>
      </c>
      <c r="AG69" s="891"/>
      <c r="AH69" s="891"/>
      <c r="AI69" s="891"/>
      <c r="AJ69" s="891"/>
      <c r="AK69" s="891">
        <v>5</v>
      </c>
      <c r="AL69" s="891"/>
      <c r="AM69" s="891"/>
      <c r="AN69" s="891"/>
      <c r="AO69" s="891"/>
      <c r="AP69" s="891" t="s">
        <v>571</v>
      </c>
      <c r="AQ69" s="891"/>
      <c r="AR69" s="891"/>
      <c r="AS69" s="891"/>
      <c r="AT69" s="891"/>
      <c r="AU69" s="891" t="s">
        <v>571</v>
      </c>
      <c r="AV69" s="891"/>
      <c r="AW69" s="891"/>
      <c r="AX69" s="891"/>
      <c r="AY69" s="891"/>
      <c r="AZ69" s="938"/>
      <c r="BA69" s="938"/>
      <c r="BB69" s="938"/>
      <c r="BC69" s="938"/>
      <c r="BD69" s="939"/>
      <c r="BE69" s="241"/>
      <c r="BF69" s="241"/>
      <c r="BG69" s="241"/>
      <c r="BH69" s="241"/>
      <c r="BI69" s="241"/>
      <c r="BJ69" s="241"/>
      <c r="BK69" s="241"/>
      <c r="BL69" s="241"/>
      <c r="BM69" s="241"/>
      <c r="BN69" s="241"/>
      <c r="BO69" s="241"/>
      <c r="BP69" s="241"/>
      <c r="BQ69" s="238">
        <v>63</v>
      </c>
      <c r="BR69" s="243"/>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2"/>
    </row>
    <row r="70" spans="1:131" s="223" customFormat="1" ht="26.25" customHeight="1" x14ac:dyDescent="0.15">
      <c r="A70" s="237">
        <v>3</v>
      </c>
      <c r="B70" s="934"/>
      <c r="C70" s="935"/>
      <c r="D70" s="935"/>
      <c r="E70" s="935"/>
      <c r="F70" s="935"/>
      <c r="G70" s="935"/>
      <c r="H70" s="935"/>
      <c r="I70" s="935"/>
      <c r="J70" s="935"/>
      <c r="K70" s="935"/>
      <c r="L70" s="935"/>
      <c r="M70" s="935"/>
      <c r="N70" s="935"/>
      <c r="O70" s="935"/>
      <c r="P70" s="936"/>
      <c r="Q70" s="937"/>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8"/>
      <c r="BA70" s="938"/>
      <c r="BB70" s="938"/>
      <c r="BC70" s="938"/>
      <c r="BD70" s="939"/>
      <c r="BE70" s="241"/>
      <c r="BF70" s="241"/>
      <c r="BG70" s="241"/>
      <c r="BH70" s="241"/>
      <c r="BI70" s="241"/>
      <c r="BJ70" s="241"/>
      <c r="BK70" s="241"/>
      <c r="BL70" s="241"/>
      <c r="BM70" s="241"/>
      <c r="BN70" s="241"/>
      <c r="BO70" s="241"/>
      <c r="BP70" s="241"/>
      <c r="BQ70" s="238">
        <v>64</v>
      </c>
      <c r="BR70" s="243"/>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2"/>
    </row>
    <row r="71" spans="1:131" s="223" customFormat="1" ht="26.25" customHeight="1" x14ac:dyDescent="0.15">
      <c r="A71" s="237">
        <v>4</v>
      </c>
      <c r="B71" s="934"/>
      <c r="C71" s="935"/>
      <c r="D71" s="935"/>
      <c r="E71" s="935"/>
      <c r="F71" s="935"/>
      <c r="G71" s="935"/>
      <c r="H71" s="935"/>
      <c r="I71" s="935"/>
      <c r="J71" s="935"/>
      <c r="K71" s="935"/>
      <c r="L71" s="935"/>
      <c r="M71" s="935"/>
      <c r="N71" s="935"/>
      <c r="O71" s="935"/>
      <c r="P71" s="936"/>
      <c r="Q71" s="937"/>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8"/>
      <c r="BA71" s="938"/>
      <c r="BB71" s="938"/>
      <c r="BC71" s="938"/>
      <c r="BD71" s="939"/>
      <c r="BE71" s="241"/>
      <c r="BF71" s="241"/>
      <c r="BG71" s="241"/>
      <c r="BH71" s="241"/>
      <c r="BI71" s="241"/>
      <c r="BJ71" s="241"/>
      <c r="BK71" s="241"/>
      <c r="BL71" s="241"/>
      <c r="BM71" s="241"/>
      <c r="BN71" s="241"/>
      <c r="BO71" s="241"/>
      <c r="BP71" s="241"/>
      <c r="BQ71" s="238">
        <v>65</v>
      </c>
      <c r="BR71" s="243"/>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2"/>
    </row>
    <row r="72" spans="1:131" s="223" customFormat="1" ht="26.25" customHeight="1" x14ac:dyDescent="0.15">
      <c r="A72" s="237">
        <v>5</v>
      </c>
      <c r="B72" s="934"/>
      <c r="C72" s="935"/>
      <c r="D72" s="935"/>
      <c r="E72" s="935"/>
      <c r="F72" s="935"/>
      <c r="G72" s="935"/>
      <c r="H72" s="935"/>
      <c r="I72" s="935"/>
      <c r="J72" s="935"/>
      <c r="K72" s="935"/>
      <c r="L72" s="935"/>
      <c r="M72" s="935"/>
      <c r="N72" s="935"/>
      <c r="O72" s="935"/>
      <c r="P72" s="936"/>
      <c r="Q72" s="937"/>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8"/>
      <c r="BA72" s="938"/>
      <c r="BB72" s="938"/>
      <c r="BC72" s="938"/>
      <c r="BD72" s="939"/>
      <c r="BE72" s="241"/>
      <c r="BF72" s="241"/>
      <c r="BG72" s="241"/>
      <c r="BH72" s="241"/>
      <c r="BI72" s="241"/>
      <c r="BJ72" s="241"/>
      <c r="BK72" s="241"/>
      <c r="BL72" s="241"/>
      <c r="BM72" s="241"/>
      <c r="BN72" s="241"/>
      <c r="BO72" s="241"/>
      <c r="BP72" s="241"/>
      <c r="BQ72" s="238">
        <v>66</v>
      </c>
      <c r="BR72" s="243"/>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2"/>
    </row>
    <row r="73" spans="1:131" s="223" customFormat="1" ht="26.25" customHeight="1" x14ac:dyDescent="0.15">
      <c r="A73" s="237">
        <v>6</v>
      </c>
      <c r="B73" s="934"/>
      <c r="C73" s="935"/>
      <c r="D73" s="935"/>
      <c r="E73" s="935"/>
      <c r="F73" s="935"/>
      <c r="G73" s="935"/>
      <c r="H73" s="935"/>
      <c r="I73" s="935"/>
      <c r="J73" s="935"/>
      <c r="K73" s="935"/>
      <c r="L73" s="935"/>
      <c r="M73" s="935"/>
      <c r="N73" s="935"/>
      <c r="O73" s="935"/>
      <c r="P73" s="936"/>
      <c r="Q73" s="937"/>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8"/>
      <c r="BA73" s="938"/>
      <c r="BB73" s="938"/>
      <c r="BC73" s="938"/>
      <c r="BD73" s="939"/>
      <c r="BE73" s="241"/>
      <c r="BF73" s="241"/>
      <c r="BG73" s="241"/>
      <c r="BH73" s="241"/>
      <c r="BI73" s="241"/>
      <c r="BJ73" s="241"/>
      <c r="BK73" s="241"/>
      <c r="BL73" s="241"/>
      <c r="BM73" s="241"/>
      <c r="BN73" s="241"/>
      <c r="BO73" s="241"/>
      <c r="BP73" s="241"/>
      <c r="BQ73" s="238">
        <v>67</v>
      </c>
      <c r="BR73" s="243"/>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2"/>
    </row>
    <row r="74" spans="1:131" s="223" customFormat="1" ht="26.25" customHeight="1" x14ac:dyDescent="0.15">
      <c r="A74" s="237">
        <v>7</v>
      </c>
      <c r="B74" s="934"/>
      <c r="C74" s="935"/>
      <c r="D74" s="935"/>
      <c r="E74" s="935"/>
      <c r="F74" s="935"/>
      <c r="G74" s="935"/>
      <c r="H74" s="935"/>
      <c r="I74" s="935"/>
      <c r="J74" s="935"/>
      <c r="K74" s="935"/>
      <c r="L74" s="935"/>
      <c r="M74" s="935"/>
      <c r="N74" s="935"/>
      <c r="O74" s="935"/>
      <c r="P74" s="936"/>
      <c r="Q74" s="937"/>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8"/>
      <c r="BA74" s="938"/>
      <c r="BB74" s="938"/>
      <c r="BC74" s="938"/>
      <c r="BD74" s="939"/>
      <c r="BE74" s="241"/>
      <c r="BF74" s="241"/>
      <c r="BG74" s="241"/>
      <c r="BH74" s="241"/>
      <c r="BI74" s="241"/>
      <c r="BJ74" s="241"/>
      <c r="BK74" s="241"/>
      <c r="BL74" s="241"/>
      <c r="BM74" s="241"/>
      <c r="BN74" s="241"/>
      <c r="BO74" s="241"/>
      <c r="BP74" s="241"/>
      <c r="BQ74" s="238">
        <v>68</v>
      </c>
      <c r="BR74" s="243"/>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2"/>
    </row>
    <row r="75" spans="1:131" s="223" customFormat="1" ht="26.25" customHeight="1" x14ac:dyDescent="0.15">
      <c r="A75" s="237">
        <v>8</v>
      </c>
      <c r="B75" s="934"/>
      <c r="C75" s="935"/>
      <c r="D75" s="935"/>
      <c r="E75" s="935"/>
      <c r="F75" s="935"/>
      <c r="G75" s="935"/>
      <c r="H75" s="935"/>
      <c r="I75" s="935"/>
      <c r="J75" s="935"/>
      <c r="K75" s="935"/>
      <c r="L75" s="935"/>
      <c r="M75" s="935"/>
      <c r="N75" s="935"/>
      <c r="O75" s="935"/>
      <c r="P75" s="936"/>
      <c r="Q75" s="940"/>
      <c r="R75" s="941"/>
      <c r="S75" s="941"/>
      <c r="T75" s="941"/>
      <c r="U75" s="890"/>
      <c r="V75" s="942"/>
      <c r="W75" s="941"/>
      <c r="X75" s="941"/>
      <c r="Y75" s="941"/>
      <c r="Z75" s="890"/>
      <c r="AA75" s="942"/>
      <c r="AB75" s="941"/>
      <c r="AC75" s="941"/>
      <c r="AD75" s="941"/>
      <c r="AE75" s="890"/>
      <c r="AF75" s="942"/>
      <c r="AG75" s="941"/>
      <c r="AH75" s="941"/>
      <c r="AI75" s="941"/>
      <c r="AJ75" s="890"/>
      <c r="AK75" s="942"/>
      <c r="AL75" s="941"/>
      <c r="AM75" s="941"/>
      <c r="AN75" s="941"/>
      <c r="AO75" s="890"/>
      <c r="AP75" s="942"/>
      <c r="AQ75" s="941"/>
      <c r="AR75" s="941"/>
      <c r="AS75" s="941"/>
      <c r="AT75" s="890"/>
      <c r="AU75" s="942"/>
      <c r="AV75" s="941"/>
      <c r="AW75" s="941"/>
      <c r="AX75" s="941"/>
      <c r="AY75" s="890"/>
      <c r="AZ75" s="938"/>
      <c r="BA75" s="938"/>
      <c r="BB75" s="938"/>
      <c r="BC75" s="938"/>
      <c r="BD75" s="939"/>
      <c r="BE75" s="241"/>
      <c r="BF75" s="241"/>
      <c r="BG75" s="241"/>
      <c r="BH75" s="241"/>
      <c r="BI75" s="241"/>
      <c r="BJ75" s="241"/>
      <c r="BK75" s="241"/>
      <c r="BL75" s="241"/>
      <c r="BM75" s="241"/>
      <c r="BN75" s="241"/>
      <c r="BO75" s="241"/>
      <c r="BP75" s="241"/>
      <c r="BQ75" s="238">
        <v>69</v>
      </c>
      <c r="BR75" s="243"/>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2"/>
    </row>
    <row r="76" spans="1:131" s="223" customFormat="1" ht="26.25" customHeight="1" x14ac:dyDescent="0.15">
      <c r="A76" s="237">
        <v>9</v>
      </c>
      <c r="B76" s="934"/>
      <c r="C76" s="935"/>
      <c r="D76" s="935"/>
      <c r="E76" s="935"/>
      <c r="F76" s="935"/>
      <c r="G76" s="935"/>
      <c r="H76" s="935"/>
      <c r="I76" s="935"/>
      <c r="J76" s="935"/>
      <c r="K76" s="935"/>
      <c r="L76" s="935"/>
      <c r="M76" s="935"/>
      <c r="N76" s="935"/>
      <c r="O76" s="935"/>
      <c r="P76" s="936"/>
      <c r="Q76" s="940"/>
      <c r="R76" s="941"/>
      <c r="S76" s="941"/>
      <c r="T76" s="941"/>
      <c r="U76" s="890"/>
      <c r="V76" s="942"/>
      <c r="W76" s="941"/>
      <c r="X76" s="941"/>
      <c r="Y76" s="941"/>
      <c r="Z76" s="890"/>
      <c r="AA76" s="942"/>
      <c r="AB76" s="941"/>
      <c r="AC76" s="941"/>
      <c r="AD76" s="941"/>
      <c r="AE76" s="890"/>
      <c r="AF76" s="942"/>
      <c r="AG76" s="941"/>
      <c r="AH76" s="941"/>
      <c r="AI76" s="941"/>
      <c r="AJ76" s="890"/>
      <c r="AK76" s="942"/>
      <c r="AL76" s="941"/>
      <c r="AM76" s="941"/>
      <c r="AN76" s="941"/>
      <c r="AO76" s="890"/>
      <c r="AP76" s="942"/>
      <c r="AQ76" s="941"/>
      <c r="AR76" s="941"/>
      <c r="AS76" s="941"/>
      <c r="AT76" s="890"/>
      <c r="AU76" s="942"/>
      <c r="AV76" s="941"/>
      <c r="AW76" s="941"/>
      <c r="AX76" s="941"/>
      <c r="AY76" s="890"/>
      <c r="AZ76" s="938"/>
      <c r="BA76" s="938"/>
      <c r="BB76" s="938"/>
      <c r="BC76" s="938"/>
      <c r="BD76" s="939"/>
      <c r="BE76" s="241"/>
      <c r="BF76" s="241"/>
      <c r="BG76" s="241"/>
      <c r="BH76" s="241"/>
      <c r="BI76" s="241"/>
      <c r="BJ76" s="241"/>
      <c r="BK76" s="241"/>
      <c r="BL76" s="241"/>
      <c r="BM76" s="241"/>
      <c r="BN76" s="241"/>
      <c r="BO76" s="241"/>
      <c r="BP76" s="241"/>
      <c r="BQ76" s="238">
        <v>70</v>
      </c>
      <c r="BR76" s="243"/>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2"/>
    </row>
    <row r="77" spans="1:131" s="223" customFormat="1" ht="26.25" customHeight="1" x14ac:dyDescent="0.15">
      <c r="A77" s="237">
        <v>10</v>
      </c>
      <c r="B77" s="934"/>
      <c r="C77" s="935"/>
      <c r="D77" s="935"/>
      <c r="E77" s="935"/>
      <c r="F77" s="935"/>
      <c r="G77" s="935"/>
      <c r="H77" s="935"/>
      <c r="I77" s="935"/>
      <c r="J77" s="935"/>
      <c r="K77" s="935"/>
      <c r="L77" s="935"/>
      <c r="M77" s="935"/>
      <c r="N77" s="935"/>
      <c r="O77" s="935"/>
      <c r="P77" s="936"/>
      <c r="Q77" s="940"/>
      <c r="R77" s="941"/>
      <c r="S77" s="941"/>
      <c r="T77" s="941"/>
      <c r="U77" s="890"/>
      <c r="V77" s="942"/>
      <c r="W77" s="941"/>
      <c r="X77" s="941"/>
      <c r="Y77" s="941"/>
      <c r="Z77" s="890"/>
      <c r="AA77" s="942"/>
      <c r="AB77" s="941"/>
      <c r="AC77" s="941"/>
      <c r="AD77" s="941"/>
      <c r="AE77" s="890"/>
      <c r="AF77" s="942"/>
      <c r="AG77" s="941"/>
      <c r="AH77" s="941"/>
      <c r="AI77" s="941"/>
      <c r="AJ77" s="890"/>
      <c r="AK77" s="942"/>
      <c r="AL77" s="941"/>
      <c r="AM77" s="941"/>
      <c r="AN77" s="941"/>
      <c r="AO77" s="890"/>
      <c r="AP77" s="942"/>
      <c r="AQ77" s="941"/>
      <c r="AR77" s="941"/>
      <c r="AS77" s="941"/>
      <c r="AT77" s="890"/>
      <c r="AU77" s="942"/>
      <c r="AV77" s="941"/>
      <c r="AW77" s="941"/>
      <c r="AX77" s="941"/>
      <c r="AY77" s="890"/>
      <c r="AZ77" s="938"/>
      <c r="BA77" s="938"/>
      <c r="BB77" s="938"/>
      <c r="BC77" s="938"/>
      <c r="BD77" s="939"/>
      <c r="BE77" s="241"/>
      <c r="BF77" s="241"/>
      <c r="BG77" s="241"/>
      <c r="BH77" s="241"/>
      <c r="BI77" s="241"/>
      <c r="BJ77" s="241"/>
      <c r="BK77" s="241"/>
      <c r="BL77" s="241"/>
      <c r="BM77" s="241"/>
      <c r="BN77" s="241"/>
      <c r="BO77" s="241"/>
      <c r="BP77" s="241"/>
      <c r="BQ77" s="238">
        <v>71</v>
      </c>
      <c r="BR77" s="243"/>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2"/>
    </row>
    <row r="78" spans="1:131" s="223" customFormat="1" ht="26.25" customHeight="1" x14ac:dyDescent="0.15">
      <c r="A78" s="237">
        <v>11</v>
      </c>
      <c r="B78" s="934"/>
      <c r="C78" s="935"/>
      <c r="D78" s="935"/>
      <c r="E78" s="935"/>
      <c r="F78" s="935"/>
      <c r="G78" s="935"/>
      <c r="H78" s="935"/>
      <c r="I78" s="935"/>
      <c r="J78" s="935"/>
      <c r="K78" s="935"/>
      <c r="L78" s="935"/>
      <c r="M78" s="935"/>
      <c r="N78" s="935"/>
      <c r="O78" s="935"/>
      <c r="P78" s="936"/>
      <c r="Q78" s="937"/>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8"/>
      <c r="BA78" s="938"/>
      <c r="BB78" s="938"/>
      <c r="BC78" s="938"/>
      <c r="BD78" s="939"/>
      <c r="BE78" s="241"/>
      <c r="BF78" s="241"/>
      <c r="BG78" s="241"/>
      <c r="BH78" s="241"/>
      <c r="BI78" s="241"/>
      <c r="BJ78" s="244"/>
      <c r="BK78" s="244"/>
      <c r="BL78" s="244"/>
      <c r="BM78" s="244"/>
      <c r="BN78" s="244"/>
      <c r="BO78" s="241"/>
      <c r="BP78" s="241"/>
      <c r="BQ78" s="238">
        <v>72</v>
      </c>
      <c r="BR78" s="243"/>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2"/>
    </row>
    <row r="79" spans="1:131" s="223" customFormat="1" ht="26.25" customHeight="1" x14ac:dyDescent="0.15">
      <c r="A79" s="237">
        <v>12</v>
      </c>
      <c r="B79" s="934"/>
      <c r="C79" s="935"/>
      <c r="D79" s="935"/>
      <c r="E79" s="935"/>
      <c r="F79" s="935"/>
      <c r="G79" s="935"/>
      <c r="H79" s="935"/>
      <c r="I79" s="935"/>
      <c r="J79" s="935"/>
      <c r="K79" s="935"/>
      <c r="L79" s="935"/>
      <c r="M79" s="935"/>
      <c r="N79" s="935"/>
      <c r="O79" s="935"/>
      <c r="P79" s="936"/>
      <c r="Q79" s="937"/>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8"/>
      <c r="BA79" s="938"/>
      <c r="BB79" s="938"/>
      <c r="BC79" s="938"/>
      <c r="BD79" s="939"/>
      <c r="BE79" s="241"/>
      <c r="BF79" s="241"/>
      <c r="BG79" s="241"/>
      <c r="BH79" s="241"/>
      <c r="BI79" s="241"/>
      <c r="BJ79" s="244"/>
      <c r="BK79" s="244"/>
      <c r="BL79" s="244"/>
      <c r="BM79" s="244"/>
      <c r="BN79" s="244"/>
      <c r="BO79" s="241"/>
      <c r="BP79" s="241"/>
      <c r="BQ79" s="238">
        <v>73</v>
      </c>
      <c r="BR79" s="243"/>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2"/>
    </row>
    <row r="80" spans="1:131" s="223" customFormat="1" ht="26.25" customHeight="1" x14ac:dyDescent="0.15">
      <c r="A80" s="237">
        <v>13</v>
      </c>
      <c r="B80" s="934"/>
      <c r="C80" s="935"/>
      <c r="D80" s="935"/>
      <c r="E80" s="935"/>
      <c r="F80" s="935"/>
      <c r="G80" s="935"/>
      <c r="H80" s="935"/>
      <c r="I80" s="935"/>
      <c r="J80" s="935"/>
      <c r="K80" s="935"/>
      <c r="L80" s="935"/>
      <c r="M80" s="935"/>
      <c r="N80" s="935"/>
      <c r="O80" s="935"/>
      <c r="P80" s="936"/>
      <c r="Q80" s="937"/>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8"/>
      <c r="BA80" s="938"/>
      <c r="BB80" s="938"/>
      <c r="BC80" s="938"/>
      <c r="BD80" s="939"/>
      <c r="BE80" s="241"/>
      <c r="BF80" s="241"/>
      <c r="BG80" s="241"/>
      <c r="BH80" s="241"/>
      <c r="BI80" s="241"/>
      <c r="BJ80" s="241"/>
      <c r="BK80" s="241"/>
      <c r="BL80" s="241"/>
      <c r="BM80" s="241"/>
      <c r="BN80" s="241"/>
      <c r="BO80" s="241"/>
      <c r="BP80" s="241"/>
      <c r="BQ80" s="238">
        <v>74</v>
      </c>
      <c r="BR80" s="243"/>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2"/>
    </row>
    <row r="81" spans="1:131" s="223" customFormat="1" ht="26.25" customHeight="1" x14ac:dyDescent="0.15">
      <c r="A81" s="237">
        <v>14</v>
      </c>
      <c r="B81" s="934"/>
      <c r="C81" s="935"/>
      <c r="D81" s="935"/>
      <c r="E81" s="935"/>
      <c r="F81" s="935"/>
      <c r="G81" s="935"/>
      <c r="H81" s="935"/>
      <c r="I81" s="935"/>
      <c r="J81" s="935"/>
      <c r="K81" s="935"/>
      <c r="L81" s="935"/>
      <c r="M81" s="935"/>
      <c r="N81" s="935"/>
      <c r="O81" s="935"/>
      <c r="P81" s="936"/>
      <c r="Q81" s="937"/>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8"/>
      <c r="BA81" s="938"/>
      <c r="BB81" s="938"/>
      <c r="BC81" s="938"/>
      <c r="BD81" s="939"/>
      <c r="BE81" s="241"/>
      <c r="BF81" s="241"/>
      <c r="BG81" s="241"/>
      <c r="BH81" s="241"/>
      <c r="BI81" s="241"/>
      <c r="BJ81" s="241"/>
      <c r="BK81" s="241"/>
      <c r="BL81" s="241"/>
      <c r="BM81" s="241"/>
      <c r="BN81" s="241"/>
      <c r="BO81" s="241"/>
      <c r="BP81" s="241"/>
      <c r="BQ81" s="238">
        <v>75</v>
      </c>
      <c r="BR81" s="243"/>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2"/>
    </row>
    <row r="82" spans="1:131" s="223" customFormat="1" ht="26.25" customHeight="1" x14ac:dyDescent="0.15">
      <c r="A82" s="237">
        <v>15</v>
      </c>
      <c r="B82" s="934"/>
      <c r="C82" s="935"/>
      <c r="D82" s="935"/>
      <c r="E82" s="935"/>
      <c r="F82" s="935"/>
      <c r="G82" s="935"/>
      <c r="H82" s="935"/>
      <c r="I82" s="935"/>
      <c r="J82" s="935"/>
      <c r="K82" s="935"/>
      <c r="L82" s="935"/>
      <c r="M82" s="935"/>
      <c r="N82" s="935"/>
      <c r="O82" s="935"/>
      <c r="P82" s="936"/>
      <c r="Q82" s="937"/>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8"/>
      <c r="BA82" s="938"/>
      <c r="BB82" s="938"/>
      <c r="BC82" s="938"/>
      <c r="BD82" s="939"/>
      <c r="BE82" s="241"/>
      <c r="BF82" s="241"/>
      <c r="BG82" s="241"/>
      <c r="BH82" s="241"/>
      <c r="BI82" s="241"/>
      <c r="BJ82" s="241"/>
      <c r="BK82" s="241"/>
      <c r="BL82" s="241"/>
      <c r="BM82" s="241"/>
      <c r="BN82" s="241"/>
      <c r="BO82" s="241"/>
      <c r="BP82" s="241"/>
      <c r="BQ82" s="238">
        <v>76</v>
      </c>
      <c r="BR82" s="243"/>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2"/>
    </row>
    <row r="83" spans="1:131" s="223" customFormat="1" ht="26.25" customHeight="1" x14ac:dyDescent="0.15">
      <c r="A83" s="237">
        <v>16</v>
      </c>
      <c r="B83" s="934"/>
      <c r="C83" s="935"/>
      <c r="D83" s="935"/>
      <c r="E83" s="935"/>
      <c r="F83" s="935"/>
      <c r="G83" s="935"/>
      <c r="H83" s="935"/>
      <c r="I83" s="935"/>
      <c r="J83" s="935"/>
      <c r="K83" s="935"/>
      <c r="L83" s="935"/>
      <c r="M83" s="935"/>
      <c r="N83" s="935"/>
      <c r="O83" s="935"/>
      <c r="P83" s="936"/>
      <c r="Q83" s="937"/>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8"/>
      <c r="BA83" s="938"/>
      <c r="BB83" s="938"/>
      <c r="BC83" s="938"/>
      <c r="BD83" s="939"/>
      <c r="BE83" s="241"/>
      <c r="BF83" s="241"/>
      <c r="BG83" s="241"/>
      <c r="BH83" s="241"/>
      <c r="BI83" s="241"/>
      <c r="BJ83" s="241"/>
      <c r="BK83" s="241"/>
      <c r="BL83" s="241"/>
      <c r="BM83" s="241"/>
      <c r="BN83" s="241"/>
      <c r="BO83" s="241"/>
      <c r="BP83" s="241"/>
      <c r="BQ83" s="238">
        <v>77</v>
      </c>
      <c r="BR83" s="243"/>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2"/>
    </row>
    <row r="84" spans="1:131" s="223" customFormat="1" ht="26.25" customHeight="1" x14ac:dyDescent="0.15">
      <c r="A84" s="237">
        <v>17</v>
      </c>
      <c r="B84" s="934"/>
      <c r="C84" s="935"/>
      <c r="D84" s="935"/>
      <c r="E84" s="935"/>
      <c r="F84" s="935"/>
      <c r="G84" s="935"/>
      <c r="H84" s="935"/>
      <c r="I84" s="935"/>
      <c r="J84" s="935"/>
      <c r="K84" s="935"/>
      <c r="L84" s="935"/>
      <c r="M84" s="935"/>
      <c r="N84" s="935"/>
      <c r="O84" s="935"/>
      <c r="P84" s="936"/>
      <c r="Q84" s="937"/>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8"/>
      <c r="BA84" s="938"/>
      <c r="BB84" s="938"/>
      <c r="BC84" s="938"/>
      <c r="BD84" s="939"/>
      <c r="BE84" s="241"/>
      <c r="BF84" s="241"/>
      <c r="BG84" s="241"/>
      <c r="BH84" s="241"/>
      <c r="BI84" s="241"/>
      <c r="BJ84" s="241"/>
      <c r="BK84" s="241"/>
      <c r="BL84" s="241"/>
      <c r="BM84" s="241"/>
      <c r="BN84" s="241"/>
      <c r="BO84" s="241"/>
      <c r="BP84" s="241"/>
      <c r="BQ84" s="238">
        <v>78</v>
      </c>
      <c r="BR84" s="243"/>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2"/>
    </row>
    <row r="85" spans="1:131" s="223" customFormat="1" ht="26.25" customHeight="1" x14ac:dyDescent="0.15">
      <c r="A85" s="237">
        <v>18</v>
      </c>
      <c r="B85" s="934"/>
      <c r="C85" s="935"/>
      <c r="D85" s="935"/>
      <c r="E85" s="935"/>
      <c r="F85" s="935"/>
      <c r="G85" s="935"/>
      <c r="H85" s="935"/>
      <c r="I85" s="935"/>
      <c r="J85" s="935"/>
      <c r="K85" s="935"/>
      <c r="L85" s="935"/>
      <c r="M85" s="935"/>
      <c r="N85" s="935"/>
      <c r="O85" s="935"/>
      <c r="P85" s="936"/>
      <c r="Q85" s="937"/>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8"/>
      <c r="BA85" s="938"/>
      <c r="BB85" s="938"/>
      <c r="BC85" s="938"/>
      <c r="BD85" s="939"/>
      <c r="BE85" s="241"/>
      <c r="BF85" s="241"/>
      <c r="BG85" s="241"/>
      <c r="BH85" s="241"/>
      <c r="BI85" s="241"/>
      <c r="BJ85" s="241"/>
      <c r="BK85" s="241"/>
      <c r="BL85" s="241"/>
      <c r="BM85" s="241"/>
      <c r="BN85" s="241"/>
      <c r="BO85" s="241"/>
      <c r="BP85" s="241"/>
      <c r="BQ85" s="238">
        <v>79</v>
      </c>
      <c r="BR85" s="243"/>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2"/>
    </row>
    <row r="86" spans="1:131" s="223" customFormat="1" ht="26.25" customHeight="1" x14ac:dyDescent="0.15">
      <c r="A86" s="237">
        <v>19</v>
      </c>
      <c r="B86" s="934"/>
      <c r="C86" s="935"/>
      <c r="D86" s="935"/>
      <c r="E86" s="935"/>
      <c r="F86" s="935"/>
      <c r="G86" s="935"/>
      <c r="H86" s="935"/>
      <c r="I86" s="935"/>
      <c r="J86" s="935"/>
      <c r="K86" s="935"/>
      <c r="L86" s="935"/>
      <c r="M86" s="935"/>
      <c r="N86" s="935"/>
      <c r="O86" s="935"/>
      <c r="P86" s="936"/>
      <c r="Q86" s="937"/>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8"/>
      <c r="BA86" s="938"/>
      <c r="BB86" s="938"/>
      <c r="BC86" s="938"/>
      <c r="BD86" s="939"/>
      <c r="BE86" s="241"/>
      <c r="BF86" s="241"/>
      <c r="BG86" s="241"/>
      <c r="BH86" s="241"/>
      <c r="BI86" s="241"/>
      <c r="BJ86" s="241"/>
      <c r="BK86" s="241"/>
      <c r="BL86" s="241"/>
      <c r="BM86" s="241"/>
      <c r="BN86" s="241"/>
      <c r="BO86" s="241"/>
      <c r="BP86" s="241"/>
      <c r="BQ86" s="238">
        <v>80</v>
      </c>
      <c r="BR86" s="243"/>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2"/>
    </row>
    <row r="87" spans="1:131" s="223" customFormat="1" ht="26.25" customHeight="1" x14ac:dyDescent="0.15">
      <c r="A87" s="245">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1"/>
      <c r="BF87" s="241"/>
      <c r="BG87" s="241"/>
      <c r="BH87" s="241"/>
      <c r="BI87" s="241"/>
      <c r="BJ87" s="241"/>
      <c r="BK87" s="241"/>
      <c r="BL87" s="241"/>
      <c r="BM87" s="241"/>
      <c r="BN87" s="241"/>
      <c r="BO87" s="241"/>
      <c r="BP87" s="241"/>
      <c r="BQ87" s="238">
        <v>81</v>
      </c>
      <c r="BR87" s="243"/>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2"/>
    </row>
    <row r="88" spans="1:131" s="223" customFormat="1" ht="26.25" customHeight="1" thickBot="1" x14ac:dyDescent="0.2">
      <c r="A88" s="240" t="s">
        <v>388</v>
      </c>
      <c r="B88" s="850" t="s">
        <v>417</v>
      </c>
      <c r="C88" s="851"/>
      <c r="D88" s="851"/>
      <c r="E88" s="851"/>
      <c r="F88" s="851"/>
      <c r="G88" s="851"/>
      <c r="H88" s="851"/>
      <c r="I88" s="851"/>
      <c r="J88" s="851"/>
      <c r="K88" s="851"/>
      <c r="L88" s="851"/>
      <c r="M88" s="851"/>
      <c r="N88" s="851"/>
      <c r="O88" s="851"/>
      <c r="P88" s="852"/>
      <c r="Q88" s="899"/>
      <c r="R88" s="900"/>
      <c r="S88" s="900"/>
      <c r="T88" s="900"/>
      <c r="U88" s="900"/>
      <c r="V88" s="900"/>
      <c r="W88" s="900"/>
      <c r="X88" s="900"/>
      <c r="Y88" s="900"/>
      <c r="Z88" s="900"/>
      <c r="AA88" s="900"/>
      <c r="AB88" s="900"/>
      <c r="AC88" s="900"/>
      <c r="AD88" s="900"/>
      <c r="AE88" s="900"/>
      <c r="AF88" s="903">
        <f>AF68+AF69</f>
        <v>30000</v>
      </c>
      <c r="AG88" s="903"/>
      <c r="AH88" s="903"/>
      <c r="AI88" s="903"/>
      <c r="AJ88" s="903"/>
      <c r="AK88" s="900"/>
      <c r="AL88" s="900"/>
      <c r="AM88" s="900"/>
      <c r="AN88" s="900"/>
      <c r="AO88" s="900"/>
      <c r="AP88" s="903"/>
      <c r="AQ88" s="903"/>
      <c r="AR88" s="903"/>
      <c r="AS88" s="903"/>
      <c r="AT88" s="903"/>
      <c r="AU88" s="903"/>
      <c r="AV88" s="903"/>
      <c r="AW88" s="903"/>
      <c r="AX88" s="903"/>
      <c r="AY88" s="903"/>
      <c r="AZ88" s="908"/>
      <c r="BA88" s="908"/>
      <c r="BB88" s="908"/>
      <c r="BC88" s="908"/>
      <c r="BD88" s="909"/>
      <c r="BE88" s="241"/>
      <c r="BF88" s="241"/>
      <c r="BG88" s="241"/>
      <c r="BH88" s="241"/>
      <c r="BI88" s="241"/>
      <c r="BJ88" s="241"/>
      <c r="BK88" s="241"/>
      <c r="BL88" s="241"/>
      <c r="BM88" s="241"/>
      <c r="BN88" s="241"/>
      <c r="BO88" s="241"/>
      <c r="BP88" s="241"/>
      <c r="BQ88" s="238">
        <v>82</v>
      </c>
      <c r="BR88" s="243"/>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2"/>
    </row>
    <row r="89" spans="1:131" s="223" customFormat="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1"/>
      <c r="BF89" s="241"/>
      <c r="BG89" s="241"/>
      <c r="BH89" s="241"/>
      <c r="BI89" s="241"/>
      <c r="BJ89" s="241"/>
      <c r="BK89" s="241"/>
      <c r="BL89" s="241"/>
      <c r="BM89" s="241"/>
      <c r="BN89" s="241"/>
      <c r="BO89" s="241"/>
      <c r="BP89" s="241"/>
      <c r="BQ89" s="238">
        <v>83</v>
      </c>
      <c r="BR89" s="243"/>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2"/>
    </row>
    <row r="90" spans="1:131" s="223" customFormat="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1"/>
      <c r="BF90" s="241"/>
      <c r="BG90" s="241"/>
      <c r="BH90" s="241"/>
      <c r="BI90" s="241"/>
      <c r="BJ90" s="241"/>
      <c r="BK90" s="241"/>
      <c r="BL90" s="241"/>
      <c r="BM90" s="241"/>
      <c r="BN90" s="241"/>
      <c r="BO90" s="241"/>
      <c r="BP90" s="241"/>
      <c r="BQ90" s="238">
        <v>84</v>
      </c>
      <c r="BR90" s="243"/>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2"/>
    </row>
    <row r="91" spans="1:131" s="223" customFormat="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1"/>
      <c r="BF91" s="241"/>
      <c r="BG91" s="241"/>
      <c r="BH91" s="241"/>
      <c r="BI91" s="241"/>
      <c r="BJ91" s="241"/>
      <c r="BK91" s="241"/>
      <c r="BL91" s="241"/>
      <c r="BM91" s="241"/>
      <c r="BN91" s="241"/>
      <c r="BO91" s="241"/>
      <c r="BP91" s="241"/>
      <c r="BQ91" s="238">
        <v>85</v>
      </c>
      <c r="BR91" s="243"/>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2"/>
    </row>
    <row r="92" spans="1:131" s="223" customFormat="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1"/>
      <c r="BF92" s="241"/>
      <c r="BG92" s="241"/>
      <c r="BH92" s="241"/>
      <c r="BI92" s="241"/>
      <c r="BJ92" s="241"/>
      <c r="BK92" s="241"/>
      <c r="BL92" s="241"/>
      <c r="BM92" s="241"/>
      <c r="BN92" s="241"/>
      <c r="BO92" s="241"/>
      <c r="BP92" s="241"/>
      <c r="BQ92" s="238">
        <v>86</v>
      </c>
      <c r="BR92" s="243"/>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2"/>
    </row>
    <row r="93" spans="1:131" s="223" customFormat="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1"/>
      <c r="BF93" s="241"/>
      <c r="BG93" s="241"/>
      <c r="BH93" s="241"/>
      <c r="BI93" s="241"/>
      <c r="BJ93" s="241"/>
      <c r="BK93" s="241"/>
      <c r="BL93" s="241"/>
      <c r="BM93" s="241"/>
      <c r="BN93" s="241"/>
      <c r="BO93" s="241"/>
      <c r="BP93" s="241"/>
      <c r="BQ93" s="238">
        <v>87</v>
      </c>
      <c r="BR93" s="243"/>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2"/>
    </row>
    <row r="94" spans="1:131" s="223" customFormat="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1"/>
      <c r="BF94" s="241"/>
      <c r="BG94" s="241"/>
      <c r="BH94" s="241"/>
      <c r="BI94" s="241"/>
      <c r="BJ94" s="241"/>
      <c r="BK94" s="241"/>
      <c r="BL94" s="241"/>
      <c r="BM94" s="241"/>
      <c r="BN94" s="241"/>
      <c r="BO94" s="241"/>
      <c r="BP94" s="241"/>
      <c r="BQ94" s="238">
        <v>88</v>
      </c>
      <c r="BR94" s="243"/>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2"/>
    </row>
    <row r="95" spans="1:131" s="223" customFormat="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1"/>
      <c r="BF95" s="241"/>
      <c r="BG95" s="241"/>
      <c r="BH95" s="241"/>
      <c r="BI95" s="241"/>
      <c r="BJ95" s="241"/>
      <c r="BK95" s="241"/>
      <c r="BL95" s="241"/>
      <c r="BM95" s="241"/>
      <c r="BN95" s="241"/>
      <c r="BO95" s="241"/>
      <c r="BP95" s="241"/>
      <c r="BQ95" s="238">
        <v>89</v>
      </c>
      <c r="BR95" s="243"/>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2"/>
    </row>
    <row r="96" spans="1:131" s="223" customFormat="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1"/>
      <c r="BF96" s="241"/>
      <c r="BG96" s="241"/>
      <c r="BH96" s="241"/>
      <c r="BI96" s="241"/>
      <c r="BJ96" s="241"/>
      <c r="BK96" s="241"/>
      <c r="BL96" s="241"/>
      <c r="BM96" s="241"/>
      <c r="BN96" s="241"/>
      <c r="BO96" s="241"/>
      <c r="BP96" s="241"/>
      <c r="BQ96" s="238">
        <v>90</v>
      </c>
      <c r="BR96" s="243"/>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2"/>
    </row>
    <row r="97" spans="1:131" s="223" customFormat="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1"/>
      <c r="BF97" s="241"/>
      <c r="BG97" s="241"/>
      <c r="BH97" s="241"/>
      <c r="BI97" s="241"/>
      <c r="BJ97" s="241"/>
      <c r="BK97" s="241"/>
      <c r="BL97" s="241"/>
      <c r="BM97" s="241"/>
      <c r="BN97" s="241"/>
      <c r="BO97" s="241"/>
      <c r="BP97" s="241"/>
      <c r="BQ97" s="238">
        <v>91</v>
      </c>
      <c r="BR97" s="243"/>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2"/>
    </row>
    <row r="98" spans="1:131" s="223" customFormat="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1"/>
      <c r="BF98" s="241"/>
      <c r="BG98" s="241"/>
      <c r="BH98" s="241"/>
      <c r="BI98" s="241"/>
      <c r="BJ98" s="241"/>
      <c r="BK98" s="241"/>
      <c r="BL98" s="241"/>
      <c r="BM98" s="241"/>
      <c r="BN98" s="241"/>
      <c r="BO98" s="241"/>
      <c r="BP98" s="241"/>
      <c r="BQ98" s="238">
        <v>92</v>
      </c>
      <c r="BR98" s="243"/>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2"/>
    </row>
    <row r="99" spans="1:131" s="223" customFormat="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1"/>
      <c r="BF99" s="241"/>
      <c r="BG99" s="241"/>
      <c r="BH99" s="241"/>
      <c r="BI99" s="241"/>
      <c r="BJ99" s="241"/>
      <c r="BK99" s="241"/>
      <c r="BL99" s="241"/>
      <c r="BM99" s="241"/>
      <c r="BN99" s="241"/>
      <c r="BO99" s="241"/>
      <c r="BP99" s="241"/>
      <c r="BQ99" s="238">
        <v>93</v>
      </c>
      <c r="BR99" s="243"/>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2"/>
    </row>
    <row r="100" spans="1:131" s="223" customFormat="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1"/>
      <c r="BF100" s="241"/>
      <c r="BG100" s="241"/>
      <c r="BH100" s="241"/>
      <c r="BI100" s="241"/>
      <c r="BJ100" s="241"/>
      <c r="BK100" s="241"/>
      <c r="BL100" s="241"/>
      <c r="BM100" s="241"/>
      <c r="BN100" s="241"/>
      <c r="BO100" s="241"/>
      <c r="BP100" s="241"/>
      <c r="BQ100" s="238">
        <v>94</v>
      </c>
      <c r="BR100" s="243"/>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2"/>
    </row>
    <row r="101" spans="1:131" s="223" customFormat="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1"/>
      <c r="BF101" s="241"/>
      <c r="BG101" s="241"/>
      <c r="BH101" s="241"/>
      <c r="BI101" s="241"/>
      <c r="BJ101" s="241"/>
      <c r="BK101" s="241"/>
      <c r="BL101" s="241"/>
      <c r="BM101" s="241"/>
      <c r="BN101" s="241"/>
      <c r="BO101" s="241"/>
      <c r="BP101" s="241"/>
      <c r="BQ101" s="238">
        <v>95</v>
      </c>
      <c r="BR101" s="243"/>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2"/>
    </row>
    <row r="102" spans="1:131" s="223" customFormat="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1"/>
      <c r="BF102" s="241"/>
      <c r="BG102" s="241"/>
      <c r="BH102" s="241"/>
      <c r="BI102" s="241"/>
      <c r="BJ102" s="241"/>
      <c r="BK102" s="241"/>
      <c r="BL102" s="241"/>
      <c r="BM102" s="241"/>
      <c r="BN102" s="241"/>
      <c r="BO102" s="241"/>
      <c r="BP102" s="241"/>
      <c r="BQ102" s="240" t="s">
        <v>388</v>
      </c>
      <c r="BR102" s="850" t="s">
        <v>418</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f>CR7</f>
        <v>11</v>
      </c>
      <c r="CS102" s="911"/>
      <c r="CT102" s="911"/>
      <c r="CU102" s="911"/>
      <c r="CV102" s="954"/>
      <c r="CW102" s="953"/>
      <c r="CX102" s="911"/>
      <c r="CY102" s="911"/>
      <c r="CZ102" s="911"/>
      <c r="DA102" s="954"/>
      <c r="DB102" s="953"/>
      <c r="DC102" s="911"/>
      <c r="DD102" s="911"/>
      <c r="DE102" s="911"/>
      <c r="DF102" s="954"/>
      <c r="DG102" s="953"/>
      <c r="DH102" s="911"/>
      <c r="DI102" s="911"/>
      <c r="DJ102" s="911"/>
      <c r="DK102" s="954"/>
      <c r="DL102" s="953"/>
      <c r="DM102" s="911"/>
      <c r="DN102" s="911"/>
      <c r="DO102" s="911"/>
      <c r="DP102" s="954"/>
      <c r="DQ102" s="953"/>
      <c r="DR102" s="911"/>
      <c r="DS102" s="911"/>
      <c r="DT102" s="911"/>
      <c r="DU102" s="954"/>
      <c r="DV102" s="977"/>
      <c r="DW102" s="978"/>
      <c r="DX102" s="978"/>
      <c r="DY102" s="978"/>
      <c r="DZ102" s="979"/>
      <c r="EA102" s="222"/>
    </row>
    <row r="103" spans="1:131" s="223" customFormat="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1"/>
      <c r="BF103" s="241"/>
      <c r="BG103" s="241"/>
      <c r="BH103" s="241"/>
      <c r="BI103" s="241"/>
      <c r="BJ103" s="241"/>
      <c r="BK103" s="241"/>
      <c r="BL103" s="241"/>
      <c r="BM103" s="241"/>
      <c r="BN103" s="241"/>
      <c r="BO103" s="241"/>
      <c r="BP103" s="241"/>
      <c r="BQ103" s="980" t="s">
        <v>419</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2"/>
    </row>
    <row r="104" spans="1:131" s="223" customFormat="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1"/>
      <c r="BF104" s="241"/>
      <c r="BG104" s="241"/>
      <c r="BH104" s="241"/>
      <c r="BI104" s="241"/>
      <c r="BJ104" s="241"/>
      <c r="BK104" s="241"/>
      <c r="BL104" s="241"/>
      <c r="BM104" s="241"/>
      <c r="BN104" s="241"/>
      <c r="BO104" s="241"/>
      <c r="BP104" s="241"/>
      <c r="BQ104" s="981" t="s">
        <v>420</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2"/>
    </row>
    <row r="105" spans="1:131" s="223" customFormat="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c r="DK105" s="244"/>
      <c r="DL105" s="244"/>
      <c r="DM105" s="244"/>
      <c r="DN105" s="244"/>
      <c r="DO105" s="244"/>
      <c r="DP105" s="244"/>
      <c r="DQ105" s="244"/>
      <c r="DR105" s="244"/>
      <c r="DS105" s="244"/>
      <c r="DT105" s="244"/>
      <c r="DU105" s="244"/>
      <c r="DV105" s="244"/>
      <c r="DW105" s="244"/>
      <c r="DX105" s="244"/>
      <c r="DY105" s="244"/>
      <c r="DZ105" s="244"/>
      <c r="EA105" s="222"/>
    </row>
    <row r="106" spans="1:131" s="223" customFormat="1" ht="11.25" customHeight="1" x14ac:dyDescent="0.15">
      <c r="A106" s="250"/>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c r="DK106" s="244"/>
      <c r="DL106" s="244"/>
      <c r="DM106" s="244"/>
      <c r="DN106" s="244"/>
      <c r="DO106" s="244"/>
      <c r="DP106" s="244"/>
      <c r="DQ106" s="244"/>
      <c r="DR106" s="244"/>
      <c r="DS106" s="244"/>
      <c r="DT106" s="244"/>
      <c r="DU106" s="244"/>
      <c r="DV106" s="244"/>
      <c r="DW106" s="244"/>
      <c r="DX106" s="244"/>
      <c r="DY106" s="244"/>
      <c r="DZ106" s="244"/>
      <c r="EA106" s="222"/>
    </row>
    <row r="107" spans="1:131" s="222" customFormat="1" ht="26.25" customHeight="1" thickBot="1" x14ac:dyDescent="0.2">
      <c r="A107" s="251" t="s">
        <v>421</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422</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22" customFormat="1" ht="26.25" customHeight="1" x14ac:dyDescent="0.15">
      <c r="A108" s="982" t="s">
        <v>423</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424</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2" customFormat="1" ht="26.25" customHeight="1" x14ac:dyDescent="0.15">
      <c r="A109" s="975" t="s">
        <v>425</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426</v>
      </c>
      <c r="AB109" s="956"/>
      <c r="AC109" s="956"/>
      <c r="AD109" s="956"/>
      <c r="AE109" s="957"/>
      <c r="AF109" s="955" t="s">
        <v>305</v>
      </c>
      <c r="AG109" s="956"/>
      <c r="AH109" s="956"/>
      <c r="AI109" s="956"/>
      <c r="AJ109" s="957"/>
      <c r="AK109" s="955" t="s">
        <v>304</v>
      </c>
      <c r="AL109" s="956"/>
      <c r="AM109" s="956"/>
      <c r="AN109" s="956"/>
      <c r="AO109" s="957"/>
      <c r="AP109" s="955" t="s">
        <v>427</v>
      </c>
      <c r="AQ109" s="956"/>
      <c r="AR109" s="956"/>
      <c r="AS109" s="956"/>
      <c r="AT109" s="958"/>
      <c r="AU109" s="975" t="s">
        <v>425</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426</v>
      </c>
      <c r="BR109" s="956"/>
      <c r="BS109" s="956"/>
      <c r="BT109" s="956"/>
      <c r="BU109" s="957"/>
      <c r="BV109" s="955" t="s">
        <v>305</v>
      </c>
      <c r="BW109" s="956"/>
      <c r="BX109" s="956"/>
      <c r="BY109" s="956"/>
      <c r="BZ109" s="957"/>
      <c r="CA109" s="955" t="s">
        <v>304</v>
      </c>
      <c r="CB109" s="956"/>
      <c r="CC109" s="956"/>
      <c r="CD109" s="956"/>
      <c r="CE109" s="957"/>
      <c r="CF109" s="976" t="s">
        <v>427</v>
      </c>
      <c r="CG109" s="976"/>
      <c r="CH109" s="976"/>
      <c r="CI109" s="976"/>
      <c r="CJ109" s="976"/>
      <c r="CK109" s="955" t="s">
        <v>428</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426</v>
      </c>
      <c r="DH109" s="956"/>
      <c r="DI109" s="956"/>
      <c r="DJ109" s="956"/>
      <c r="DK109" s="957"/>
      <c r="DL109" s="955" t="s">
        <v>305</v>
      </c>
      <c r="DM109" s="956"/>
      <c r="DN109" s="956"/>
      <c r="DO109" s="956"/>
      <c r="DP109" s="957"/>
      <c r="DQ109" s="955" t="s">
        <v>304</v>
      </c>
      <c r="DR109" s="956"/>
      <c r="DS109" s="956"/>
      <c r="DT109" s="956"/>
      <c r="DU109" s="957"/>
      <c r="DV109" s="955" t="s">
        <v>427</v>
      </c>
      <c r="DW109" s="956"/>
      <c r="DX109" s="956"/>
      <c r="DY109" s="956"/>
      <c r="DZ109" s="958"/>
    </row>
    <row r="110" spans="1:131" s="222" customFormat="1" ht="26.25" customHeight="1" x14ac:dyDescent="0.15">
      <c r="A110" s="959" t="s">
        <v>429</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3821540</v>
      </c>
      <c r="AB110" s="963"/>
      <c r="AC110" s="963"/>
      <c r="AD110" s="963"/>
      <c r="AE110" s="964"/>
      <c r="AF110" s="965">
        <v>3983083</v>
      </c>
      <c r="AG110" s="963"/>
      <c r="AH110" s="963"/>
      <c r="AI110" s="963"/>
      <c r="AJ110" s="964"/>
      <c r="AK110" s="965">
        <v>4023533</v>
      </c>
      <c r="AL110" s="963"/>
      <c r="AM110" s="963"/>
      <c r="AN110" s="963"/>
      <c r="AO110" s="964"/>
      <c r="AP110" s="966">
        <v>16.3</v>
      </c>
      <c r="AQ110" s="967"/>
      <c r="AR110" s="967"/>
      <c r="AS110" s="967"/>
      <c r="AT110" s="968"/>
      <c r="AU110" s="969" t="s">
        <v>67</v>
      </c>
      <c r="AV110" s="970"/>
      <c r="AW110" s="970"/>
      <c r="AX110" s="970"/>
      <c r="AY110" s="970"/>
      <c r="AZ110" s="1011" t="s">
        <v>430</v>
      </c>
      <c r="BA110" s="960"/>
      <c r="BB110" s="960"/>
      <c r="BC110" s="960"/>
      <c r="BD110" s="960"/>
      <c r="BE110" s="960"/>
      <c r="BF110" s="960"/>
      <c r="BG110" s="960"/>
      <c r="BH110" s="960"/>
      <c r="BI110" s="960"/>
      <c r="BJ110" s="960"/>
      <c r="BK110" s="960"/>
      <c r="BL110" s="960"/>
      <c r="BM110" s="960"/>
      <c r="BN110" s="960"/>
      <c r="BO110" s="960"/>
      <c r="BP110" s="961"/>
      <c r="BQ110" s="997">
        <v>42280341</v>
      </c>
      <c r="BR110" s="998"/>
      <c r="BS110" s="998"/>
      <c r="BT110" s="998"/>
      <c r="BU110" s="998"/>
      <c r="BV110" s="998">
        <v>42709819</v>
      </c>
      <c r="BW110" s="998"/>
      <c r="BX110" s="998"/>
      <c r="BY110" s="998"/>
      <c r="BZ110" s="998"/>
      <c r="CA110" s="998">
        <v>41602180</v>
      </c>
      <c r="CB110" s="998"/>
      <c r="CC110" s="998"/>
      <c r="CD110" s="998"/>
      <c r="CE110" s="998"/>
      <c r="CF110" s="1012">
        <v>168</v>
      </c>
      <c r="CG110" s="1013"/>
      <c r="CH110" s="1013"/>
      <c r="CI110" s="1013"/>
      <c r="CJ110" s="1013"/>
      <c r="CK110" s="1014" t="s">
        <v>431</v>
      </c>
      <c r="CL110" s="1015"/>
      <c r="CM110" s="994" t="s">
        <v>432</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433</v>
      </c>
      <c r="DH110" s="998"/>
      <c r="DI110" s="998"/>
      <c r="DJ110" s="998"/>
      <c r="DK110" s="998"/>
      <c r="DL110" s="998" t="s">
        <v>434</v>
      </c>
      <c r="DM110" s="998"/>
      <c r="DN110" s="998"/>
      <c r="DO110" s="998"/>
      <c r="DP110" s="998"/>
      <c r="DQ110" s="998" t="s">
        <v>433</v>
      </c>
      <c r="DR110" s="998"/>
      <c r="DS110" s="998"/>
      <c r="DT110" s="998"/>
      <c r="DU110" s="998"/>
      <c r="DV110" s="999" t="s">
        <v>434</v>
      </c>
      <c r="DW110" s="999"/>
      <c r="DX110" s="999"/>
      <c r="DY110" s="999"/>
      <c r="DZ110" s="1000"/>
    </row>
    <row r="111" spans="1:131" s="222" customFormat="1" ht="26.25" customHeight="1" x14ac:dyDescent="0.15">
      <c r="A111" s="1001" t="s">
        <v>435</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436</v>
      </c>
      <c r="AB111" s="1005"/>
      <c r="AC111" s="1005"/>
      <c r="AD111" s="1005"/>
      <c r="AE111" s="1006"/>
      <c r="AF111" s="1007" t="s">
        <v>177</v>
      </c>
      <c r="AG111" s="1005"/>
      <c r="AH111" s="1005"/>
      <c r="AI111" s="1005"/>
      <c r="AJ111" s="1006"/>
      <c r="AK111" s="1007" t="s">
        <v>437</v>
      </c>
      <c r="AL111" s="1005"/>
      <c r="AM111" s="1005"/>
      <c r="AN111" s="1005"/>
      <c r="AO111" s="1006"/>
      <c r="AP111" s="1008" t="s">
        <v>437</v>
      </c>
      <c r="AQ111" s="1009"/>
      <c r="AR111" s="1009"/>
      <c r="AS111" s="1009"/>
      <c r="AT111" s="1010"/>
      <c r="AU111" s="971"/>
      <c r="AV111" s="972"/>
      <c r="AW111" s="972"/>
      <c r="AX111" s="972"/>
      <c r="AY111" s="972"/>
      <c r="AZ111" s="1020" t="s">
        <v>438</v>
      </c>
      <c r="BA111" s="1021"/>
      <c r="BB111" s="1021"/>
      <c r="BC111" s="1021"/>
      <c r="BD111" s="1021"/>
      <c r="BE111" s="1021"/>
      <c r="BF111" s="1021"/>
      <c r="BG111" s="1021"/>
      <c r="BH111" s="1021"/>
      <c r="BI111" s="1021"/>
      <c r="BJ111" s="1021"/>
      <c r="BK111" s="1021"/>
      <c r="BL111" s="1021"/>
      <c r="BM111" s="1021"/>
      <c r="BN111" s="1021"/>
      <c r="BO111" s="1021"/>
      <c r="BP111" s="1022"/>
      <c r="BQ111" s="990">
        <v>399212</v>
      </c>
      <c r="BR111" s="991"/>
      <c r="BS111" s="991"/>
      <c r="BT111" s="991"/>
      <c r="BU111" s="991"/>
      <c r="BV111" s="991">
        <v>344126</v>
      </c>
      <c r="BW111" s="991"/>
      <c r="BX111" s="991"/>
      <c r="BY111" s="991"/>
      <c r="BZ111" s="991"/>
      <c r="CA111" s="991">
        <v>290471</v>
      </c>
      <c r="CB111" s="991"/>
      <c r="CC111" s="991"/>
      <c r="CD111" s="991"/>
      <c r="CE111" s="991"/>
      <c r="CF111" s="985">
        <v>1.2</v>
      </c>
      <c r="CG111" s="986"/>
      <c r="CH111" s="986"/>
      <c r="CI111" s="986"/>
      <c r="CJ111" s="986"/>
      <c r="CK111" s="1016"/>
      <c r="CL111" s="1017"/>
      <c r="CM111" s="987" t="s">
        <v>439</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177</v>
      </c>
      <c r="DH111" s="991"/>
      <c r="DI111" s="991"/>
      <c r="DJ111" s="991"/>
      <c r="DK111" s="991"/>
      <c r="DL111" s="991" t="s">
        <v>437</v>
      </c>
      <c r="DM111" s="991"/>
      <c r="DN111" s="991"/>
      <c r="DO111" s="991"/>
      <c r="DP111" s="991"/>
      <c r="DQ111" s="991" t="s">
        <v>437</v>
      </c>
      <c r="DR111" s="991"/>
      <c r="DS111" s="991"/>
      <c r="DT111" s="991"/>
      <c r="DU111" s="991"/>
      <c r="DV111" s="992" t="s">
        <v>177</v>
      </c>
      <c r="DW111" s="992"/>
      <c r="DX111" s="992"/>
      <c r="DY111" s="992"/>
      <c r="DZ111" s="993"/>
    </row>
    <row r="112" spans="1:131" s="222" customFormat="1" ht="26.25" customHeight="1" x14ac:dyDescent="0.15">
      <c r="A112" s="1023" t="s">
        <v>440</v>
      </c>
      <c r="B112" s="1024"/>
      <c r="C112" s="1021" t="s">
        <v>441</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433</v>
      </c>
      <c r="AB112" s="1030"/>
      <c r="AC112" s="1030"/>
      <c r="AD112" s="1030"/>
      <c r="AE112" s="1031"/>
      <c r="AF112" s="1032" t="s">
        <v>177</v>
      </c>
      <c r="AG112" s="1030"/>
      <c r="AH112" s="1030"/>
      <c r="AI112" s="1030"/>
      <c r="AJ112" s="1031"/>
      <c r="AK112" s="1032" t="s">
        <v>177</v>
      </c>
      <c r="AL112" s="1030"/>
      <c r="AM112" s="1030"/>
      <c r="AN112" s="1030"/>
      <c r="AO112" s="1031"/>
      <c r="AP112" s="1033" t="s">
        <v>177</v>
      </c>
      <c r="AQ112" s="1034"/>
      <c r="AR112" s="1034"/>
      <c r="AS112" s="1034"/>
      <c r="AT112" s="1035"/>
      <c r="AU112" s="971"/>
      <c r="AV112" s="972"/>
      <c r="AW112" s="972"/>
      <c r="AX112" s="972"/>
      <c r="AY112" s="972"/>
      <c r="AZ112" s="1020" t="s">
        <v>442</v>
      </c>
      <c r="BA112" s="1021"/>
      <c r="BB112" s="1021"/>
      <c r="BC112" s="1021"/>
      <c r="BD112" s="1021"/>
      <c r="BE112" s="1021"/>
      <c r="BF112" s="1021"/>
      <c r="BG112" s="1021"/>
      <c r="BH112" s="1021"/>
      <c r="BI112" s="1021"/>
      <c r="BJ112" s="1021"/>
      <c r="BK112" s="1021"/>
      <c r="BL112" s="1021"/>
      <c r="BM112" s="1021"/>
      <c r="BN112" s="1021"/>
      <c r="BO112" s="1021"/>
      <c r="BP112" s="1022"/>
      <c r="BQ112" s="990">
        <v>17915865</v>
      </c>
      <c r="BR112" s="991"/>
      <c r="BS112" s="991"/>
      <c r="BT112" s="991"/>
      <c r="BU112" s="991"/>
      <c r="BV112" s="991">
        <v>17480152</v>
      </c>
      <c r="BW112" s="991"/>
      <c r="BX112" s="991"/>
      <c r="BY112" s="991"/>
      <c r="BZ112" s="991"/>
      <c r="CA112" s="991">
        <v>17963632</v>
      </c>
      <c r="CB112" s="991"/>
      <c r="CC112" s="991"/>
      <c r="CD112" s="991"/>
      <c r="CE112" s="991"/>
      <c r="CF112" s="985">
        <v>72.599999999999994</v>
      </c>
      <c r="CG112" s="986"/>
      <c r="CH112" s="986"/>
      <c r="CI112" s="986"/>
      <c r="CJ112" s="986"/>
      <c r="CK112" s="1016"/>
      <c r="CL112" s="1017"/>
      <c r="CM112" s="987" t="s">
        <v>443</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177</v>
      </c>
      <c r="DH112" s="991"/>
      <c r="DI112" s="991"/>
      <c r="DJ112" s="991"/>
      <c r="DK112" s="991"/>
      <c r="DL112" s="991" t="s">
        <v>437</v>
      </c>
      <c r="DM112" s="991"/>
      <c r="DN112" s="991"/>
      <c r="DO112" s="991"/>
      <c r="DP112" s="991"/>
      <c r="DQ112" s="991" t="s">
        <v>437</v>
      </c>
      <c r="DR112" s="991"/>
      <c r="DS112" s="991"/>
      <c r="DT112" s="991"/>
      <c r="DU112" s="991"/>
      <c r="DV112" s="992" t="s">
        <v>434</v>
      </c>
      <c r="DW112" s="992"/>
      <c r="DX112" s="992"/>
      <c r="DY112" s="992"/>
      <c r="DZ112" s="993"/>
    </row>
    <row r="113" spans="1:130" s="222" customFormat="1" ht="26.25" customHeight="1" x14ac:dyDescent="0.15">
      <c r="A113" s="1025"/>
      <c r="B113" s="1026"/>
      <c r="C113" s="1021" t="s">
        <v>444</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1327880</v>
      </c>
      <c r="AB113" s="1005"/>
      <c r="AC113" s="1005"/>
      <c r="AD113" s="1005"/>
      <c r="AE113" s="1006"/>
      <c r="AF113" s="1007">
        <v>1380424</v>
      </c>
      <c r="AG113" s="1005"/>
      <c r="AH113" s="1005"/>
      <c r="AI113" s="1005"/>
      <c r="AJ113" s="1006"/>
      <c r="AK113" s="1007">
        <v>1463871</v>
      </c>
      <c r="AL113" s="1005"/>
      <c r="AM113" s="1005"/>
      <c r="AN113" s="1005"/>
      <c r="AO113" s="1006"/>
      <c r="AP113" s="1008">
        <v>5.9</v>
      </c>
      <c r="AQ113" s="1009"/>
      <c r="AR113" s="1009"/>
      <c r="AS113" s="1009"/>
      <c r="AT113" s="1010"/>
      <c r="AU113" s="971"/>
      <c r="AV113" s="972"/>
      <c r="AW113" s="972"/>
      <c r="AX113" s="972"/>
      <c r="AY113" s="972"/>
      <c r="AZ113" s="1020" t="s">
        <v>445</v>
      </c>
      <c r="BA113" s="1021"/>
      <c r="BB113" s="1021"/>
      <c r="BC113" s="1021"/>
      <c r="BD113" s="1021"/>
      <c r="BE113" s="1021"/>
      <c r="BF113" s="1021"/>
      <c r="BG113" s="1021"/>
      <c r="BH113" s="1021"/>
      <c r="BI113" s="1021"/>
      <c r="BJ113" s="1021"/>
      <c r="BK113" s="1021"/>
      <c r="BL113" s="1021"/>
      <c r="BM113" s="1021"/>
      <c r="BN113" s="1021"/>
      <c r="BO113" s="1021"/>
      <c r="BP113" s="1022"/>
      <c r="BQ113" s="990" t="s">
        <v>177</v>
      </c>
      <c r="BR113" s="991"/>
      <c r="BS113" s="991"/>
      <c r="BT113" s="991"/>
      <c r="BU113" s="991"/>
      <c r="BV113" s="991" t="s">
        <v>177</v>
      </c>
      <c r="BW113" s="991"/>
      <c r="BX113" s="991"/>
      <c r="BY113" s="991"/>
      <c r="BZ113" s="991"/>
      <c r="CA113" s="991" t="s">
        <v>437</v>
      </c>
      <c r="CB113" s="991"/>
      <c r="CC113" s="991"/>
      <c r="CD113" s="991"/>
      <c r="CE113" s="991"/>
      <c r="CF113" s="985" t="s">
        <v>437</v>
      </c>
      <c r="CG113" s="986"/>
      <c r="CH113" s="986"/>
      <c r="CI113" s="986"/>
      <c r="CJ113" s="986"/>
      <c r="CK113" s="1016"/>
      <c r="CL113" s="1017"/>
      <c r="CM113" s="987" t="s">
        <v>446</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437</v>
      </c>
      <c r="DH113" s="1030"/>
      <c r="DI113" s="1030"/>
      <c r="DJ113" s="1030"/>
      <c r="DK113" s="1031"/>
      <c r="DL113" s="1032" t="s">
        <v>177</v>
      </c>
      <c r="DM113" s="1030"/>
      <c r="DN113" s="1030"/>
      <c r="DO113" s="1030"/>
      <c r="DP113" s="1031"/>
      <c r="DQ113" s="1032" t="s">
        <v>437</v>
      </c>
      <c r="DR113" s="1030"/>
      <c r="DS113" s="1030"/>
      <c r="DT113" s="1030"/>
      <c r="DU113" s="1031"/>
      <c r="DV113" s="1033" t="s">
        <v>177</v>
      </c>
      <c r="DW113" s="1034"/>
      <c r="DX113" s="1034"/>
      <c r="DY113" s="1034"/>
      <c r="DZ113" s="1035"/>
    </row>
    <row r="114" spans="1:130" s="222" customFormat="1" ht="26.25" customHeight="1" x14ac:dyDescent="0.15">
      <c r="A114" s="1025"/>
      <c r="B114" s="1026"/>
      <c r="C114" s="1021" t="s">
        <v>447</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t="s">
        <v>177</v>
      </c>
      <c r="AB114" s="1030"/>
      <c r="AC114" s="1030"/>
      <c r="AD114" s="1030"/>
      <c r="AE114" s="1031"/>
      <c r="AF114" s="1032" t="s">
        <v>177</v>
      </c>
      <c r="AG114" s="1030"/>
      <c r="AH114" s="1030"/>
      <c r="AI114" s="1030"/>
      <c r="AJ114" s="1031"/>
      <c r="AK114" s="1032" t="s">
        <v>177</v>
      </c>
      <c r="AL114" s="1030"/>
      <c r="AM114" s="1030"/>
      <c r="AN114" s="1030"/>
      <c r="AO114" s="1031"/>
      <c r="AP114" s="1033" t="s">
        <v>433</v>
      </c>
      <c r="AQ114" s="1034"/>
      <c r="AR114" s="1034"/>
      <c r="AS114" s="1034"/>
      <c r="AT114" s="1035"/>
      <c r="AU114" s="971"/>
      <c r="AV114" s="972"/>
      <c r="AW114" s="972"/>
      <c r="AX114" s="972"/>
      <c r="AY114" s="972"/>
      <c r="AZ114" s="1020" t="s">
        <v>448</v>
      </c>
      <c r="BA114" s="1021"/>
      <c r="BB114" s="1021"/>
      <c r="BC114" s="1021"/>
      <c r="BD114" s="1021"/>
      <c r="BE114" s="1021"/>
      <c r="BF114" s="1021"/>
      <c r="BG114" s="1021"/>
      <c r="BH114" s="1021"/>
      <c r="BI114" s="1021"/>
      <c r="BJ114" s="1021"/>
      <c r="BK114" s="1021"/>
      <c r="BL114" s="1021"/>
      <c r="BM114" s="1021"/>
      <c r="BN114" s="1021"/>
      <c r="BO114" s="1021"/>
      <c r="BP114" s="1022"/>
      <c r="BQ114" s="990">
        <v>6573853</v>
      </c>
      <c r="BR114" s="991"/>
      <c r="BS114" s="991"/>
      <c r="BT114" s="991"/>
      <c r="BU114" s="991"/>
      <c r="BV114" s="991">
        <v>6208403</v>
      </c>
      <c r="BW114" s="991"/>
      <c r="BX114" s="991"/>
      <c r="BY114" s="991"/>
      <c r="BZ114" s="991"/>
      <c r="CA114" s="991">
        <v>5639134</v>
      </c>
      <c r="CB114" s="991"/>
      <c r="CC114" s="991"/>
      <c r="CD114" s="991"/>
      <c r="CE114" s="991"/>
      <c r="CF114" s="985">
        <v>22.8</v>
      </c>
      <c r="CG114" s="986"/>
      <c r="CH114" s="986"/>
      <c r="CI114" s="986"/>
      <c r="CJ114" s="986"/>
      <c r="CK114" s="1016"/>
      <c r="CL114" s="1017"/>
      <c r="CM114" s="987" t="s">
        <v>449</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433</v>
      </c>
      <c r="DH114" s="1030"/>
      <c r="DI114" s="1030"/>
      <c r="DJ114" s="1030"/>
      <c r="DK114" s="1031"/>
      <c r="DL114" s="1032" t="s">
        <v>177</v>
      </c>
      <c r="DM114" s="1030"/>
      <c r="DN114" s="1030"/>
      <c r="DO114" s="1030"/>
      <c r="DP114" s="1031"/>
      <c r="DQ114" s="1032" t="s">
        <v>177</v>
      </c>
      <c r="DR114" s="1030"/>
      <c r="DS114" s="1030"/>
      <c r="DT114" s="1030"/>
      <c r="DU114" s="1031"/>
      <c r="DV114" s="1033" t="s">
        <v>437</v>
      </c>
      <c r="DW114" s="1034"/>
      <c r="DX114" s="1034"/>
      <c r="DY114" s="1034"/>
      <c r="DZ114" s="1035"/>
    </row>
    <row r="115" spans="1:130" s="222" customFormat="1" ht="26.25" customHeight="1" x14ac:dyDescent="0.15">
      <c r="A115" s="1025"/>
      <c r="B115" s="1026"/>
      <c r="C115" s="1021" t="s">
        <v>450</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65458</v>
      </c>
      <c r="AB115" s="1005"/>
      <c r="AC115" s="1005"/>
      <c r="AD115" s="1005"/>
      <c r="AE115" s="1006"/>
      <c r="AF115" s="1007">
        <v>61485</v>
      </c>
      <c r="AG115" s="1005"/>
      <c r="AH115" s="1005"/>
      <c r="AI115" s="1005"/>
      <c r="AJ115" s="1006"/>
      <c r="AK115" s="1007">
        <v>58977</v>
      </c>
      <c r="AL115" s="1005"/>
      <c r="AM115" s="1005"/>
      <c r="AN115" s="1005"/>
      <c r="AO115" s="1006"/>
      <c r="AP115" s="1008">
        <v>0.2</v>
      </c>
      <c r="AQ115" s="1009"/>
      <c r="AR115" s="1009"/>
      <c r="AS115" s="1009"/>
      <c r="AT115" s="1010"/>
      <c r="AU115" s="971"/>
      <c r="AV115" s="972"/>
      <c r="AW115" s="972"/>
      <c r="AX115" s="972"/>
      <c r="AY115" s="972"/>
      <c r="AZ115" s="1020" t="s">
        <v>451</v>
      </c>
      <c r="BA115" s="1021"/>
      <c r="BB115" s="1021"/>
      <c r="BC115" s="1021"/>
      <c r="BD115" s="1021"/>
      <c r="BE115" s="1021"/>
      <c r="BF115" s="1021"/>
      <c r="BG115" s="1021"/>
      <c r="BH115" s="1021"/>
      <c r="BI115" s="1021"/>
      <c r="BJ115" s="1021"/>
      <c r="BK115" s="1021"/>
      <c r="BL115" s="1021"/>
      <c r="BM115" s="1021"/>
      <c r="BN115" s="1021"/>
      <c r="BO115" s="1021"/>
      <c r="BP115" s="1022"/>
      <c r="BQ115" s="990" t="s">
        <v>177</v>
      </c>
      <c r="BR115" s="991"/>
      <c r="BS115" s="991"/>
      <c r="BT115" s="991"/>
      <c r="BU115" s="991"/>
      <c r="BV115" s="991" t="s">
        <v>177</v>
      </c>
      <c r="BW115" s="991"/>
      <c r="BX115" s="991"/>
      <c r="BY115" s="991"/>
      <c r="BZ115" s="991"/>
      <c r="CA115" s="991" t="s">
        <v>437</v>
      </c>
      <c r="CB115" s="991"/>
      <c r="CC115" s="991"/>
      <c r="CD115" s="991"/>
      <c r="CE115" s="991"/>
      <c r="CF115" s="985" t="s">
        <v>177</v>
      </c>
      <c r="CG115" s="986"/>
      <c r="CH115" s="986"/>
      <c r="CI115" s="986"/>
      <c r="CJ115" s="986"/>
      <c r="CK115" s="1016"/>
      <c r="CL115" s="1017"/>
      <c r="CM115" s="1020" t="s">
        <v>452</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434</v>
      </c>
      <c r="DH115" s="1030"/>
      <c r="DI115" s="1030"/>
      <c r="DJ115" s="1030"/>
      <c r="DK115" s="1031"/>
      <c r="DL115" s="1032" t="s">
        <v>433</v>
      </c>
      <c r="DM115" s="1030"/>
      <c r="DN115" s="1030"/>
      <c r="DO115" s="1030"/>
      <c r="DP115" s="1031"/>
      <c r="DQ115" s="1032" t="s">
        <v>177</v>
      </c>
      <c r="DR115" s="1030"/>
      <c r="DS115" s="1030"/>
      <c r="DT115" s="1030"/>
      <c r="DU115" s="1031"/>
      <c r="DV115" s="1033" t="s">
        <v>433</v>
      </c>
      <c r="DW115" s="1034"/>
      <c r="DX115" s="1034"/>
      <c r="DY115" s="1034"/>
      <c r="DZ115" s="1035"/>
    </row>
    <row r="116" spans="1:130" s="222" customFormat="1" ht="26.25" customHeight="1" x14ac:dyDescent="0.15">
      <c r="A116" s="1027"/>
      <c r="B116" s="1028"/>
      <c r="C116" s="1036" t="s">
        <v>453</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177</v>
      </c>
      <c r="AB116" s="1030"/>
      <c r="AC116" s="1030"/>
      <c r="AD116" s="1030"/>
      <c r="AE116" s="1031"/>
      <c r="AF116" s="1032" t="s">
        <v>434</v>
      </c>
      <c r="AG116" s="1030"/>
      <c r="AH116" s="1030"/>
      <c r="AI116" s="1030"/>
      <c r="AJ116" s="1031"/>
      <c r="AK116" s="1032" t="s">
        <v>177</v>
      </c>
      <c r="AL116" s="1030"/>
      <c r="AM116" s="1030"/>
      <c r="AN116" s="1030"/>
      <c r="AO116" s="1031"/>
      <c r="AP116" s="1033" t="s">
        <v>454</v>
      </c>
      <c r="AQ116" s="1034"/>
      <c r="AR116" s="1034"/>
      <c r="AS116" s="1034"/>
      <c r="AT116" s="1035"/>
      <c r="AU116" s="971"/>
      <c r="AV116" s="972"/>
      <c r="AW116" s="972"/>
      <c r="AX116" s="972"/>
      <c r="AY116" s="972"/>
      <c r="AZ116" s="1038" t="s">
        <v>455</v>
      </c>
      <c r="BA116" s="1039"/>
      <c r="BB116" s="1039"/>
      <c r="BC116" s="1039"/>
      <c r="BD116" s="1039"/>
      <c r="BE116" s="1039"/>
      <c r="BF116" s="1039"/>
      <c r="BG116" s="1039"/>
      <c r="BH116" s="1039"/>
      <c r="BI116" s="1039"/>
      <c r="BJ116" s="1039"/>
      <c r="BK116" s="1039"/>
      <c r="BL116" s="1039"/>
      <c r="BM116" s="1039"/>
      <c r="BN116" s="1039"/>
      <c r="BO116" s="1039"/>
      <c r="BP116" s="1040"/>
      <c r="BQ116" s="990" t="s">
        <v>177</v>
      </c>
      <c r="BR116" s="991"/>
      <c r="BS116" s="991"/>
      <c r="BT116" s="991"/>
      <c r="BU116" s="991"/>
      <c r="BV116" s="991" t="s">
        <v>437</v>
      </c>
      <c r="BW116" s="991"/>
      <c r="BX116" s="991"/>
      <c r="BY116" s="991"/>
      <c r="BZ116" s="991"/>
      <c r="CA116" s="991" t="s">
        <v>177</v>
      </c>
      <c r="CB116" s="991"/>
      <c r="CC116" s="991"/>
      <c r="CD116" s="991"/>
      <c r="CE116" s="991"/>
      <c r="CF116" s="985" t="s">
        <v>177</v>
      </c>
      <c r="CG116" s="986"/>
      <c r="CH116" s="986"/>
      <c r="CI116" s="986"/>
      <c r="CJ116" s="986"/>
      <c r="CK116" s="1016"/>
      <c r="CL116" s="1017"/>
      <c r="CM116" s="987" t="s">
        <v>456</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v>2508</v>
      </c>
      <c r="DH116" s="1030"/>
      <c r="DI116" s="1030"/>
      <c r="DJ116" s="1030"/>
      <c r="DK116" s="1031"/>
      <c r="DL116" s="1032">
        <v>2035</v>
      </c>
      <c r="DM116" s="1030"/>
      <c r="DN116" s="1030"/>
      <c r="DO116" s="1030"/>
      <c r="DP116" s="1031"/>
      <c r="DQ116" s="1032">
        <v>1563</v>
      </c>
      <c r="DR116" s="1030"/>
      <c r="DS116" s="1030"/>
      <c r="DT116" s="1030"/>
      <c r="DU116" s="1031"/>
      <c r="DV116" s="1033">
        <v>0</v>
      </c>
      <c r="DW116" s="1034"/>
      <c r="DX116" s="1034"/>
      <c r="DY116" s="1034"/>
      <c r="DZ116" s="1035"/>
    </row>
    <row r="117" spans="1:130" s="222" customFormat="1" ht="26.25" customHeight="1" x14ac:dyDescent="0.15">
      <c r="A117" s="975" t="s">
        <v>186</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457</v>
      </c>
      <c r="Z117" s="957"/>
      <c r="AA117" s="1047">
        <v>5214878</v>
      </c>
      <c r="AB117" s="1048"/>
      <c r="AC117" s="1048"/>
      <c r="AD117" s="1048"/>
      <c r="AE117" s="1049"/>
      <c r="AF117" s="1050">
        <v>5424992</v>
      </c>
      <c r="AG117" s="1048"/>
      <c r="AH117" s="1048"/>
      <c r="AI117" s="1048"/>
      <c r="AJ117" s="1049"/>
      <c r="AK117" s="1050">
        <v>5546381</v>
      </c>
      <c r="AL117" s="1048"/>
      <c r="AM117" s="1048"/>
      <c r="AN117" s="1048"/>
      <c r="AO117" s="1049"/>
      <c r="AP117" s="1051"/>
      <c r="AQ117" s="1052"/>
      <c r="AR117" s="1052"/>
      <c r="AS117" s="1052"/>
      <c r="AT117" s="1053"/>
      <c r="AU117" s="971"/>
      <c r="AV117" s="972"/>
      <c r="AW117" s="972"/>
      <c r="AX117" s="972"/>
      <c r="AY117" s="972"/>
      <c r="AZ117" s="1038" t="s">
        <v>458</v>
      </c>
      <c r="BA117" s="1039"/>
      <c r="BB117" s="1039"/>
      <c r="BC117" s="1039"/>
      <c r="BD117" s="1039"/>
      <c r="BE117" s="1039"/>
      <c r="BF117" s="1039"/>
      <c r="BG117" s="1039"/>
      <c r="BH117" s="1039"/>
      <c r="BI117" s="1039"/>
      <c r="BJ117" s="1039"/>
      <c r="BK117" s="1039"/>
      <c r="BL117" s="1039"/>
      <c r="BM117" s="1039"/>
      <c r="BN117" s="1039"/>
      <c r="BO117" s="1039"/>
      <c r="BP117" s="1040"/>
      <c r="BQ117" s="990" t="s">
        <v>177</v>
      </c>
      <c r="BR117" s="991"/>
      <c r="BS117" s="991"/>
      <c r="BT117" s="991"/>
      <c r="BU117" s="991"/>
      <c r="BV117" s="991" t="s">
        <v>177</v>
      </c>
      <c r="BW117" s="991"/>
      <c r="BX117" s="991"/>
      <c r="BY117" s="991"/>
      <c r="BZ117" s="991"/>
      <c r="CA117" s="991" t="s">
        <v>177</v>
      </c>
      <c r="CB117" s="991"/>
      <c r="CC117" s="991"/>
      <c r="CD117" s="991"/>
      <c r="CE117" s="991"/>
      <c r="CF117" s="985" t="s">
        <v>177</v>
      </c>
      <c r="CG117" s="986"/>
      <c r="CH117" s="986"/>
      <c r="CI117" s="986"/>
      <c r="CJ117" s="986"/>
      <c r="CK117" s="1016"/>
      <c r="CL117" s="1017"/>
      <c r="CM117" s="987" t="s">
        <v>459</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177</v>
      </c>
      <c r="DH117" s="1030"/>
      <c r="DI117" s="1030"/>
      <c r="DJ117" s="1030"/>
      <c r="DK117" s="1031"/>
      <c r="DL117" s="1032" t="s">
        <v>177</v>
      </c>
      <c r="DM117" s="1030"/>
      <c r="DN117" s="1030"/>
      <c r="DO117" s="1030"/>
      <c r="DP117" s="1031"/>
      <c r="DQ117" s="1032" t="s">
        <v>434</v>
      </c>
      <c r="DR117" s="1030"/>
      <c r="DS117" s="1030"/>
      <c r="DT117" s="1030"/>
      <c r="DU117" s="1031"/>
      <c r="DV117" s="1033" t="s">
        <v>177</v>
      </c>
      <c r="DW117" s="1034"/>
      <c r="DX117" s="1034"/>
      <c r="DY117" s="1034"/>
      <c r="DZ117" s="1035"/>
    </row>
    <row r="118" spans="1:130" s="222" customFormat="1" ht="26.25" customHeight="1" x14ac:dyDescent="0.15">
      <c r="A118" s="975" t="s">
        <v>428</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426</v>
      </c>
      <c r="AB118" s="956"/>
      <c r="AC118" s="956"/>
      <c r="AD118" s="956"/>
      <c r="AE118" s="957"/>
      <c r="AF118" s="955" t="s">
        <v>305</v>
      </c>
      <c r="AG118" s="956"/>
      <c r="AH118" s="956"/>
      <c r="AI118" s="956"/>
      <c r="AJ118" s="957"/>
      <c r="AK118" s="955" t="s">
        <v>304</v>
      </c>
      <c r="AL118" s="956"/>
      <c r="AM118" s="956"/>
      <c r="AN118" s="956"/>
      <c r="AO118" s="957"/>
      <c r="AP118" s="1042" t="s">
        <v>427</v>
      </c>
      <c r="AQ118" s="1043"/>
      <c r="AR118" s="1043"/>
      <c r="AS118" s="1043"/>
      <c r="AT118" s="1044"/>
      <c r="AU118" s="971"/>
      <c r="AV118" s="972"/>
      <c r="AW118" s="972"/>
      <c r="AX118" s="972"/>
      <c r="AY118" s="972"/>
      <c r="AZ118" s="1045" t="s">
        <v>460</v>
      </c>
      <c r="BA118" s="1036"/>
      <c r="BB118" s="1036"/>
      <c r="BC118" s="1036"/>
      <c r="BD118" s="1036"/>
      <c r="BE118" s="1036"/>
      <c r="BF118" s="1036"/>
      <c r="BG118" s="1036"/>
      <c r="BH118" s="1036"/>
      <c r="BI118" s="1036"/>
      <c r="BJ118" s="1036"/>
      <c r="BK118" s="1036"/>
      <c r="BL118" s="1036"/>
      <c r="BM118" s="1036"/>
      <c r="BN118" s="1036"/>
      <c r="BO118" s="1036"/>
      <c r="BP118" s="1037"/>
      <c r="BQ118" s="1068" t="s">
        <v>433</v>
      </c>
      <c r="BR118" s="1069"/>
      <c r="BS118" s="1069"/>
      <c r="BT118" s="1069"/>
      <c r="BU118" s="1069"/>
      <c r="BV118" s="1069" t="s">
        <v>177</v>
      </c>
      <c r="BW118" s="1069"/>
      <c r="BX118" s="1069"/>
      <c r="BY118" s="1069"/>
      <c r="BZ118" s="1069"/>
      <c r="CA118" s="1069" t="s">
        <v>433</v>
      </c>
      <c r="CB118" s="1069"/>
      <c r="CC118" s="1069"/>
      <c r="CD118" s="1069"/>
      <c r="CE118" s="1069"/>
      <c r="CF118" s="985" t="s">
        <v>434</v>
      </c>
      <c r="CG118" s="986"/>
      <c r="CH118" s="986"/>
      <c r="CI118" s="986"/>
      <c r="CJ118" s="986"/>
      <c r="CK118" s="1016"/>
      <c r="CL118" s="1017"/>
      <c r="CM118" s="987" t="s">
        <v>461</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454</v>
      </c>
      <c r="DH118" s="1030"/>
      <c r="DI118" s="1030"/>
      <c r="DJ118" s="1030"/>
      <c r="DK118" s="1031"/>
      <c r="DL118" s="1032" t="s">
        <v>433</v>
      </c>
      <c r="DM118" s="1030"/>
      <c r="DN118" s="1030"/>
      <c r="DO118" s="1030"/>
      <c r="DP118" s="1031"/>
      <c r="DQ118" s="1032" t="s">
        <v>177</v>
      </c>
      <c r="DR118" s="1030"/>
      <c r="DS118" s="1030"/>
      <c r="DT118" s="1030"/>
      <c r="DU118" s="1031"/>
      <c r="DV118" s="1033" t="s">
        <v>434</v>
      </c>
      <c r="DW118" s="1034"/>
      <c r="DX118" s="1034"/>
      <c r="DY118" s="1034"/>
      <c r="DZ118" s="1035"/>
    </row>
    <row r="119" spans="1:130" s="222" customFormat="1" ht="26.25" customHeight="1" x14ac:dyDescent="0.15">
      <c r="A119" s="1129" t="s">
        <v>431</v>
      </c>
      <c r="B119" s="1015"/>
      <c r="C119" s="994" t="s">
        <v>432</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433</v>
      </c>
      <c r="AB119" s="963"/>
      <c r="AC119" s="963"/>
      <c r="AD119" s="963"/>
      <c r="AE119" s="964"/>
      <c r="AF119" s="965" t="s">
        <v>177</v>
      </c>
      <c r="AG119" s="963"/>
      <c r="AH119" s="963"/>
      <c r="AI119" s="963"/>
      <c r="AJ119" s="964"/>
      <c r="AK119" s="965" t="s">
        <v>437</v>
      </c>
      <c r="AL119" s="963"/>
      <c r="AM119" s="963"/>
      <c r="AN119" s="963"/>
      <c r="AO119" s="964"/>
      <c r="AP119" s="966" t="s">
        <v>437</v>
      </c>
      <c r="AQ119" s="967"/>
      <c r="AR119" s="967"/>
      <c r="AS119" s="967"/>
      <c r="AT119" s="968"/>
      <c r="AU119" s="973"/>
      <c r="AV119" s="974"/>
      <c r="AW119" s="974"/>
      <c r="AX119" s="974"/>
      <c r="AY119" s="974"/>
      <c r="AZ119" s="253" t="s">
        <v>186</v>
      </c>
      <c r="BA119" s="253"/>
      <c r="BB119" s="253"/>
      <c r="BC119" s="253"/>
      <c r="BD119" s="253"/>
      <c r="BE119" s="253"/>
      <c r="BF119" s="253"/>
      <c r="BG119" s="253"/>
      <c r="BH119" s="253"/>
      <c r="BI119" s="253"/>
      <c r="BJ119" s="253"/>
      <c r="BK119" s="253"/>
      <c r="BL119" s="253"/>
      <c r="BM119" s="253"/>
      <c r="BN119" s="253"/>
      <c r="BO119" s="1046" t="s">
        <v>462</v>
      </c>
      <c r="BP119" s="1077"/>
      <c r="BQ119" s="1068">
        <v>67169271</v>
      </c>
      <c r="BR119" s="1069"/>
      <c r="BS119" s="1069"/>
      <c r="BT119" s="1069"/>
      <c r="BU119" s="1069"/>
      <c r="BV119" s="1069">
        <v>66742500</v>
      </c>
      <c r="BW119" s="1069"/>
      <c r="BX119" s="1069"/>
      <c r="BY119" s="1069"/>
      <c r="BZ119" s="1069"/>
      <c r="CA119" s="1069">
        <v>65495417</v>
      </c>
      <c r="CB119" s="1069"/>
      <c r="CC119" s="1069"/>
      <c r="CD119" s="1069"/>
      <c r="CE119" s="1069"/>
      <c r="CF119" s="1070"/>
      <c r="CG119" s="1071"/>
      <c r="CH119" s="1071"/>
      <c r="CI119" s="1071"/>
      <c r="CJ119" s="1072"/>
      <c r="CK119" s="1018"/>
      <c r="CL119" s="1019"/>
      <c r="CM119" s="1073" t="s">
        <v>463</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v>396704</v>
      </c>
      <c r="DH119" s="1055"/>
      <c r="DI119" s="1055"/>
      <c r="DJ119" s="1055"/>
      <c r="DK119" s="1056"/>
      <c r="DL119" s="1054">
        <v>342091</v>
      </c>
      <c r="DM119" s="1055"/>
      <c r="DN119" s="1055"/>
      <c r="DO119" s="1055"/>
      <c r="DP119" s="1056"/>
      <c r="DQ119" s="1054">
        <v>288908</v>
      </c>
      <c r="DR119" s="1055"/>
      <c r="DS119" s="1055"/>
      <c r="DT119" s="1055"/>
      <c r="DU119" s="1056"/>
      <c r="DV119" s="1057">
        <v>1.2</v>
      </c>
      <c r="DW119" s="1058"/>
      <c r="DX119" s="1058"/>
      <c r="DY119" s="1058"/>
      <c r="DZ119" s="1059"/>
    </row>
    <row r="120" spans="1:130" s="222" customFormat="1" ht="26.25" customHeight="1" x14ac:dyDescent="0.15">
      <c r="A120" s="1130"/>
      <c r="B120" s="1017"/>
      <c r="C120" s="987" t="s">
        <v>439</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177</v>
      </c>
      <c r="AB120" s="1030"/>
      <c r="AC120" s="1030"/>
      <c r="AD120" s="1030"/>
      <c r="AE120" s="1031"/>
      <c r="AF120" s="1032" t="s">
        <v>437</v>
      </c>
      <c r="AG120" s="1030"/>
      <c r="AH120" s="1030"/>
      <c r="AI120" s="1030"/>
      <c r="AJ120" s="1031"/>
      <c r="AK120" s="1032" t="s">
        <v>437</v>
      </c>
      <c r="AL120" s="1030"/>
      <c r="AM120" s="1030"/>
      <c r="AN120" s="1030"/>
      <c r="AO120" s="1031"/>
      <c r="AP120" s="1033" t="s">
        <v>437</v>
      </c>
      <c r="AQ120" s="1034"/>
      <c r="AR120" s="1034"/>
      <c r="AS120" s="1034"/>
      <c r="AT120" s="1035"/>
      <c r="AU120" s="1060" t="s">
        <v>464</v>
      </c>
      <c r="AV120" s="1061"/>
      <c r="AW120" s="1061"/>
      <c r="AX120" s="1061"/>
      <c r="AY120" s="1062"/>
      <c r="AZ120" s="1011" t="s">
        <v>465</v>
      </c>
      <c r="BA120" s="960"/>
      <c r="BB120" s="960"/>
      <c r="BC120" s="960"/>
      <c r="BD120" s="960"/>
      <c r="BE120" s="960"/>
      <c r="BF120" s="960"/>
      <c r="BG120" s="960"/>
      <c r="BH120" s="960"/>
      <c r="BI120" s="960"/>
      <c r="BJ120" s="960"/>
      <c r="BK120" s="960"/>
      <c r="BL120" s="960"/>
      <c r="BM120" s="960"/>
      <c r="BN120" s="960"/>
      <c r="BO120" s="960"/>
      <c r="BP120" s="961"/>
      <c r="BQ120" s="997">
        <v>11989451</v>
      </c>
      <c r="BR120" s="998"/>
      <c r="BS120" s="998"/>
      <c r="BT120" s="998"/>
      <c r="BU120" s="998"/>
      <c r="BV120" s="998">
        <v>13073113</v>
      </c>
      <c r="BW120" s="998"/>
      <c r="BX120" s="998"/>
      <c r="BY120" s="998"/>
      <c r="BZ120" s="998"/>
      <c r="CA120" s="998">
        <v>13048020</v>
      </c>
      <c r="CB120" s="998"/>
      <c r="CC120" s="998"/>
      <c r="CD120" s="998"/>
      <c r="CE120" s="998"/>
      <c r="CF120" s="1012">
        <v>52.7</v>
      </c>
      <c r="CG120" s="1013"/>
      <c r="CH120" s="1013"/>
      <c r="CI120" s="1013"/>
      <c r="CJ120" s="1013"/>
      <c r="CK120" s="1078" t="s">
        <v>466</v>
      </c>
      <c r="CL120" s="1079"/>
      <c r="CM120" s="1079"/>
      <c r="CN120" s="1079"/>
      <c r="CO120" s="1080"/>
      <c r="CP120" s="1086" t="s">
        <v>406</v>
      </c>
      <c r="CQ120" s="1087"/>
      <c r="CR120" s="1087"/>
      <c r="CS120" s="1087"/>
      <c r="CT120" s="1087"/>
      <c r="CU120" s="1087"/>
      <c r="CV120" s="1087"/>
      <c r="CW120" s="1087"/>
      <c r="CX120" s="1087"/>
      <c r="CY120" s="1087"/>
      <c r="CZ120" s="1087"/>
      <c r="DA120" s="1087"/>
      <c r="DB120" s="1087"/>
      <c r="DC120" s="1087"/>
      <c r="DD120" s="1087"/>
      <c r="DE120" s="1087"/>
      <c r="DF120" s="1088"/>
      <c r="DG120" s="997">
        <v>11471268</v>
      </c>
      <c r="DH120" s="998"/>
      <c r="DI120" s="998"/>
      <c r="DJ120" s="998"/>
      <c r="DK120" s="998"/>
      <c r="DL120" s="998">
        <v>10676461</v>
      </c>
      <c r="DM120" s="998"/>
      <c r="DN120" s="998"/>
      <c r="DO120" s="998"/>
      <c r="DP120" s="998"/>
      <c r="DQ120" s="998">
        <v>11024251</v>
      </c>
      <c r="DR120" s="998"/>
      <c r="DS120" s="998"/>
      <c r="DT120" s="998"/>
      <c r="DU120" s="998"/>
      <c r="DV120" s="999">
        <v>44.5</v>
      </c>
      <c r="DW120" s="999"/>
      <c r="DX120" s="999"/>
      <c r="DY120" s="999"/>
      <c r="DZ120" s="1000"/>
    </row>
    <row r="121" spans="1:130" s="222" customFormat="1" ht="26.25" customHeight="1" x14ac:dyDescent="0.15">
      <c r="A121" s="1130"/>
      <c r="B121" s="1017"/>
      <c r="C121" s="1038" t="s">
        <v>467</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454</v>
      </c>
      <c r="AB121" s="1030"/>
      <c r="AC121" s="1030"/>
      <c r="AD121" s="1030"/>
      <c r="AE121" s="1031"/>
      <c r="AF121" s="1032" t="s">
        <v>437</v>
      </c>
      <c r="AG121" s="1030"/>
      <c r="AH121" s="1030"/>
      <c r="AI121" s="1030"/>
      <c r="AJ121" s="1031"/>
      <c r="AK121" s="1032" t="s">
        <v>434</v>
      </c>
      <c r="AL121" s="1030"/>
      <c r="AM121" s="1030"/>
      <c r="AN121" s="1030"/>
      <c r="AO121" s="1031"/>
      <c r="AP121" s="1033" t="s">
        <v>437</v>
      </c>
      <c r="AQ121" s="1034"/>
      <c r="AR121" s="1034"/>
      <c r="AS121" s="1034"/>
      <c r="AT121" s="1035"/>
      <c r="AU121" s="1063"/>
      <c r="AV121" s="1064"/>
      <c r="AW121" s="1064"/>
      <c r="AX121" s="1064"/>
      <c r="AY121" s="1065"/>
      <c r="AZ121" s="1020" t="s">
        <v>468</v>
      </c>
      <c r="BA121" s="1021"/>
      <c r="BB121" s="1021"/>
      <c r="BC121" s="1021"/>
      <c r="BD121" s="1021"/>
      <c r="BE121" s="1021"/>
      <c r="BF121" s="1021"/>
      <c r="BG121" s="1021"/>
      <c r="BH121" s="1021"/>
      <c r="BI121" s="1021"/>
      <c r="BJ121" s="1021"/>
      <c r="BK121" s="1021"/>
      <c r="BL121" s="1021"/>
      <c r="BM121" s="1021"/>
      <c r="BN121" s="1021"/>
      <c r="BO121" s="1021"/>
      <c r="BP121" s="1022"/>
      <c r="BQ121" s="990">
        <v>8027328</v>
      </c>
      <c r="BR121" s="991"/>
      <c r="BS121" s="991"/>
      <c r="BT121" s="991"/>
      <c r="BU121" s="991"/>
      <c r="BV121" s="991">
        <v>8454554</v>
      </c>
      <c r="BW121" s="991"/>
      <c r="BX121" s="991"/>
      <c r="BY121" s="991"/>
      <c r="BZ121" s="991"/>
      <c r="CA121" s="991">
        <v>8341441</v>
      </c>
      <c r="CB121" s="991"/>
      <c r="CC121" s="991"/>
      <c r="CD121" s="991"/>
      <c r="CE121" s="991"/>
      <c r="CF121" s="985">
        <v>33.700000000000003</v>
      </c>
      <c r="CG121" s="986"/>
      <c r="CH121" s="986"/>
      <c r="CI121" s="986"/>
      <c r="CJ121" s="986"/>
      <c r="CK121" s="1081"/>
      <c r="CL121" s="1082"/>
      <c r="CM121" s="1082"/>
      <c r="CN121" s="1082"/>
      <c r="CO121" s="1083"/>
      <c r="CP121" s="1091" t="s">
        <v>469</v>
      </c>
      <c r="CQ121" s="1092"/>
      <c r="CR121" s="1092"/>
      <c r="CS121" s="1092"/>
      <c r="CT121" s="1092"/>
      <c r="CU121" s="1092"/>
      <c r="CV121" s="1092"/>
      <c r="CW121" s="1092"/>
      <c r="CX121" s="1092"/>
      <c r="CY121" s="1092"/>
      <c r="CZ121" s="1092"/>
      <c r="DA121" s="1092"/>
      <c r="DB121" s="1092"/>
      <c r="DC121" s="1092"/>
      <c r="DD121" s="1092"/>
      <c r="DE121" s="1092"/>
      <c r="DF121" s="1093"/>
      <c r="DG121" s="990">
        <v>5777226</v>
      </c>
      <c r="DH121" s="991"/>
      <c r="DI121" s="991"/>
      <c r="DJ121" s="991"/>
      <c r="DK121" s="991"/>
      <c r="DL121" s="991">
        <v>6116077</v>
      </c>
      <c r="DM121" s="991"/>
      <c r="DN121" s="991"/>
      <c r="DO121" s="991"/>
      <c r="DP121" s="991"/>
      <c r="DQ121" s="991">
        <v>6263524</v>
      </c>
      <c r="DR121" s="991"/>
      <c r="DS121" s="991"/>
      <c r="DT121" s="991"/>
      <c r="DU121" s="991"/>
      <c r="DV121" s="992">
        <v>25.3</v>
      </c>
      <c r="DW121" s="992"/>
      <c r="DX121" s="992"/>
      <c r="DY121" s="992"/>
      <c r="DZ121" s="993"/>
    </row>
    <row r="122" spans="1:130" s="222" customFormat="1" ht="26.25" customHeight="1" x14ac:dyDescent="0.15">
      <c r="A122" s="1130"/>
      <c r="B122" s="1017"/>
      <c r="C122" s="987" t="s">
        <v>449</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434</v>
      </c>
      <c r="AB122" s="1030"/>
      <c r="AC122" s="1030"/>
      <c r="AD122" s="1030"/>
      <c r="AE122" s="1031"/>
      <c r="AF122" s="1032" t="s">
        <v>454</v>
      </c>
      <c r="AG122" s="1030"/>
      <c r="AH122" s="1030"/>
      <c r="AI122" s="1030"/>
      <c r="AJ122" s="1031"/>
      <c r="AK122" s="1032" t="s">
        <v>177</v>
      </c>
      <c r="AL122" s="1030"/>
      <c r="AM122" s="1030"/>
      <c r="AN122" s="1030"/>
      <c r="AO122" s="1031"/>
      <c r="AP122" s="1033" t="s">
        <v>454</v>
      </c>
      <c r="AQ122" s="1034"/>
      <c r="AR122" s="1034"/>
      <c r="AS122" s="1034"/>
      <c r="AT122" s="1035"/>
      <c r="AU122" s="1063"/>
      <c r="AV122" s="1064"/>
      <c r="AW122" s="1064"/>
      <c r="AX122" s="1064"/>
      <c r="AY122" s="1065"/>
      <c r="AZ122" s="1045" t="s">
        <v>470</v>
      </c>
      <c r="BA122" s="1036"/>
      <c r="BB122" s="1036"/>
      <c r="BC122" s="1036"/>
      <c r="BD122" s="1036"/>
      <c r="BE122" s="1036"/>
      <c r="BF122" s="1036"/>
      <c r="BG122" s="1036"/>
      <c r="BH122" s="1036"/>
      <c r="BI122" s="1036"/>
      <c r="BJ122" s="1036"/>
      <c r="BK122" s="1036"/>
      <c r="BL122" s="1036"/>
      <c r="BM122" s="1036"/>
      <c r="BN122" s="1036"/>
      <c r="BO122" s="1036"/>
      <c r="BP122" s="1037"/>
      <c r="BQ122" s="1068">
        <v>43233125</v>
      </c>
      <c r="BR122" s="1069"/>
      <c r="BS122" s="1069"/>
      <c r="BT122" s="1069"/>
      <c r="BU122" s="1069"/>
      <c r="BV122" s="1069">
        <v>43435502</v>
      </c>
      <c r="BW122" s="1069"/>
      <c r="BX122" s="1069"/>
      <c r="BY122" s="1069"/>
      <c r="BZ122" s="1069"/>
      <c r="CA122" s="1069">
        <v>42184777</v>
      </c>
      <c r="CB122" s="1069"/>
      <c r="CC122" s="1069"/>
      <c r="CD122" s="1069"/>
      <c r="CE122" s="1069"/>
      <c r="CF122" s="1089">
        <v>170.4</v>
      </c>
      <c r="CG122" s="1090"/>
      <c r="CH122" s="1090"/>
      <c r="CI122" s="1090"/>
      <c r="CJ122" s="1090"/>
      <c r="CK122" s="1081"/>
      <c r="CL122" s="1082"/>
      <c r="CM122" s="1082"/>
      <c r="CN122" s="1082"/>
      <c r="CO122" s="1083"/>
      <c r="CP122" s="1091" t="s">
        <v>471</v>
      </c>
      <c r="CQ122" s="1092"/>
      <c r="CR122" s="1092"/>
      <c r="CS122" s="1092"/>
      <c r="CT122" s="1092"/>
      <c r="CU122" s="1092"/>
      <c r="CV122" s="1092"/>
      <c r="CW122" s="1092"/>
      <c r="CX122" s="1092"/>
      <c r="CY122" s="1092"/>
      <c r="CZ122" s="1092"/>
      <c r="DA122" s="1092"/>
      <c r="DB122" s="1092"/>
      <c r="DC122" s="1092"/>
      <c r="DD122" s="1092"/>
      <c r="DE122" s="1092"/>
      <c r="DF122" s="1093"/>
      <c r="DG122" s="990">
        <v>640383</v>
      </c>
      <c r="DH122" s="991"/>
      <c r="DI122" s="991"/>
      <c r="DJ122" s="991"/>
      <c r="DK122" s="991"/>
      <c r="DL122" s="991">
        <v>667331</v>
      </c>
      <c r="DM122" s="991"/>
      <c r="DN122" s="991"/>
      <c r="DO122" s="991"/>
      <c r="DP122" s="991"/>
      <c r="DQ122" s="991">
        <v>665849</v>
      </c>
      <c r="DR122" s="991"/>
      <c r="DS122" s="991"/>
      <c r="DT122" s="991"/>
      <c r="DU122" s="991"/>
      <c r="DV122" s="992">
        <v>2.7</v>
      </c>
      <c r="DW122" s="992"/>
      <c r="DX122" s="992"/>
      <c r="DY122" s="992"/>
      <c r="DZ122" s="993"/>
    </row>
    <row r="123" spans="1:130" s="222" customFormat="1" ht="26.25" customHeight="1" x14ac:dyDescent="0.15">
      <c r="A123" s="1130"/>
      <c r="B123" s="1017"/>
      <c r="C123" s="987" t="s">
        <v>456</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v>788</v>
      </c>
      <c r="AB123" s="1030"/>
      <c r="AC123" s="1030"/>
      <c r="AD123" s="1030"/>
      <c r="AE123" s="1031"/>
      <c r="AF123" s="1032">
        <v>646</v>
      </c>
      <c r="AG123" s="1030"/>
      <c r="AH123" s="1030"/>
      <c r="AI123" s="1030"/>
      <c r="AJ123" s="1031"/>
      <c r="AK123" s="1032">
        <v>499</v>
      </c>
      <c r="AL123" s="1030"/>
      <c r="AM123" s="1030"/>
      <c r="AN123" s="1030"/>
      <c r="AO123" s="1031"/>
      <c r="AP123" s="1033">
        <v>0</v>
      </c>
      <c r="AQ123" s="1034"/>
      <c r="AR123" s="1034"/>
      <c r="AS123" s="1034"/>
      <c r="AT123" s="1035"/>
      <c r="AU123" s="1066"/>
      <c r="AV123" s="1067"/>
      <c r="AW123" s="1067"/>
      <c r="AX123" s="1067"/>
      <c r="AY123" s="1067"/>
      <c r="AZ123" s="253" t="s">
        <v>186</v>
      </c>
      <c r="BA123" s="253"/>
      <c r="BB123" s="253"/>
      <c r="BC123" s="253"/>
      <c r="BD123" s="253"/>
      <c r="BE123" s="253"/>
      <c r="BF123" s="253"/>
      <c r="BG123" s="253"/>
      <c r="BH123" s="253"/>
      <c r="BI123" s="253"/>
      <c r="BJ123" s="253"/>
      <c r="BK123" s="253"/>
      <c r="BL123" s="253"/>
      <c r="BM123" s="253"/>
      <c r="BN123" s="253"/>
      <c r="BO123" s="1046" t="s">
        <v>472</v>
      </c>
      <c r="BP123" s="1077"/>
      <c r="BQ123" s="1136">
        <v>63249904</v>
      </c>
      <c r="BR123" s="1137"/>
      <c r="BS123" s="1137"/>
      <c r="BT123" s="1137"/>
      <c r="BU123" s="1137"/>
      <c r="BV123" s="1137">
        <v>64963169</v>
      </c>
      <c r="BW123" s="1137"/>
      <c r="BX123" s="1137"/>
      <c r="BY123" s="1137"/>
      <c r="BZ123" s="1137"/>
      <c r="CA123" s="1137">
        <v>63574238</v>
      </c>
      <c r="CB123" s="1137"/>
      <c r="CC123" s="1137"/>
      <c r="CD123" s="1137"/>
      <c r="CE123" s="1137"/>
      <c r="CF123" s="1070"/>
      <c r="CG123" s="1071"/>
      <c r="CH123" s="1071"/>
      <c r="CI123" s="1071"/>
      <c r="CJ123" s="1072"/>
      <c r="CK123" s="1081"/>
      <c r="CL123" s="1082"/>
      <c r="CM123" s="1082"/>
      <c r="CN123" s="1082"/>
      <c r="CO123" s="1083"/>
      <c r="CP123" s="1091" t="s">
        <v>473</v>
      </c>
      <c r="CQ123" s="1092"/>
      <c r="CR123" s="1092"/>
      <c r="CS123" s="1092"/>
      <c r="CT123" s="1092"/>
      <c r="CU123" s="1092"/>
      <c r="CV123" s="1092"/>
      <c r="CW123" s="1092"/>
      <c r="CX123" s="1092"/>
      <c r="CY123" s="1092"/>
      <c r="CZ123" s="1092"/>
      <c r="DA123" s="1092"/>
      <c r="DB123" s="1092"/>
      <c r="DC123" s="1092"/>
      <c r="DD123" s="1092"/>
      <c r="DE123" s="1092"/>
      <c r="DF123" s="1093"/>
      <c r="DG123" s="1029">
        <v>26988</v>
      </c>
      <c r="DH123" s="1030"/>
      <c r="DI123" s="1030"/>
      <c r="DJ123" s="1030"/>
      <c r="DK123" s="1031"/>
      <c r="DL123" s="1032">
        <v>20283</v>
      </c>
      <c r="DM123" s="1030"/>
      <c r="DN123" s="1030"/>
      <c r="DO123" s="1030"/>
      <c r="DP123" s="1031"/>
      <c r="DQ123" s="1032">
        <v>10008</v>
      </c>
      <c r="DR123" s="1030"/>
      <c r="DS123" s="1030"/>
      <c r="DT123" s="1030"/>
      <c r="DU123" s="1031"/>
      <c r="DV123" s="1033">
        <v>0</v>
      </c>
      <c r="DW123" s="1034"/>
      <c r="DX123" s="1034"/>
      <c r="DY123" s="1034"/>
      <c r="DZ123" s="1035"/>
    </row>
    <row r="124" spans="1:130" s="222" customFormat="1" ht="26.25" customHeight="1" thickBot="1" x14ac:dyDescent="0.2">
      <c r="A124" s="1130"/>
      <c r="B124" s="1017"/>
      <c r="C124" s="987" t="s">
        <v>459</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437</v>
      </c>
      <c r="AB124" s="1030"/>
      <c r="AC124" s="1030"/>
      <c r="AD124" s="1030"/>
      <c r="AE124" s="1031"/>
      <c r="AF124" s="1032" t="s">
        <v>434</v>
      </c>
      <c r="AG124" s="1030"/>
      <c r="AH124" s="1030"/>
      <c r="AI124" s="1030"/>
      <c r="AJ124" s="1031"/>
      <c r="AK124" s="1032" t="s">
        <v>437</v>
      </c>
      <c r="AL124" s="1030"/>
      <c r="AM124" s="1030"/>
      <c r="AN124" s="1030"/>
      <c r="AO124" s="1031"/>
      <c r="AP124" s="1033" t="s">
        <v>437</v>
      </c>
      <c r="AQ124" s="1034"/>
      <c r="AR124" s="1034"/>
      <c r="AS124" s="1034"/>
      <c r="AT124" s="1035"/>
      <c r="AU124" s="1132" t="s">
        <v>474</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15.8</v>
      </c>
      <c r="BR124" s="1099"/>
      <c r="BS124" s="1099"/>
      <c r="BT124" s="1099"/>
      <c r="BU124" s="1099"/>
      <c r="BV124" s="1099">
        <v>7.2</v>
      </c>
      <c r="BW124" s="1099"/>
      <c r="BX124" s="1099"/>
      <c r="BY124" s="1099"/>
      <c r="BZ124" s="1099"/>
      <c r="CA124" s="1099">
        <v>7.7</v>
      </c>
      <c r="CB124" s="1099"/>
      <c r="CC124" s="1099"/>
      <c r="CD124" s="1099"/>
      <c r="CE124" s="1099"/>
      <c r="CF124" s="1100"/>
      <c r="CG124" s="1101"/>
      <c r="CH124" s="1101"/>
      <c r="CI124" s="1101"/>
      <c r="CJ124" s="1102"/>
      <c r="CK124" s="1084"/>
      <c r="CL124" s="1084"/>
      <c r="CM124" s="1084"/>
      <c r="CN124" s="1084"/>
      <c r="CO124" s="1085"/>
      <c r="CP124" s="1091" t="s">
        <v>475</v>
      </c>
      <c r="CQ124" s="1092"/>
      <c r="CR124" s="1092"/>
      <c r="CS124" s="1092"/>
      <c r="CT124" s="1092"/>
      <c r="CU124" s="1092"/>
      <c r="CV124" s="1092"/>
      <c r="CW124" s="1092"/>
      <c r="CX124" s="1092"/>
      <c r="CY124" s="1092"/>
      <c r="CZ124" s="1092"/>
      <c r="DA124" s="1092"/>
      <c r="DB124" s="1092"/>
      <c r="DC124" s="1092"/>
      <c r="DD124" s="1092"/>
      <c r="DE124" s="1092"/>
      <c r="DF124" s="1093"/>
      <c r="DG124" s="1076" t="s">
        <v>476</v>
      </c>
      <c r="DH124" s="1055"/>
      <c r="DI124" s="1055"/>
      <c r="DJ124" s="1055"/>
      <c r="DK124" s="1056"/>
      <c r="DL124" s="1054" t="s">
        <v>177</v>
      </c>
      <c r="DM124" s="1055"/>
      <c r="DN124" s="1055"/>
      <c r="DO124" s="1055"/>
      <c r="DP124" s="1056"/>
      <c r="DQ124" s="1054" t="s">
        <v>177</v>
      </c>
      <c r="DR124" s="1055"/>
      <c r="DS124" s="1055"/>
      <c r="DT124" s="1055"/>
      <c r="DU124" s="1056"/>
      <c r="DV124" s="1057" t="s">
        <v>177</v>
      </c>
      <c r="DW124" s="1058"/>
      <c r="DX124" s="1058"/>
      <c r="DY124" s="1058"/>
      <c r="DZ124" s="1059"/>
    </row>
    <row r="125" spans="1:130" s="222" customFormat="1" ht="26.25" customHeight="1" x14ac:dyDescent="0.15">
      <c r="A125" s="1130"/>
      <c r="B125" s="1017"/>
      <c r="C125" s="987" t="s">
        <v>461</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177</v>
      </c>
      <c r="AB125" s="1030"/>
      <c r="AC125" s="1030"/>
      <c r="AD125" s="1030"/>
      <c r="AE125" s="1031"/>
      <c r="AF125" s="1032" t="s">
        <v>177</v>
      </c>
      <c r="AG125" s="1030"/>
      <c r="AH125" s="1030"/>
      <c r="AI125" s="1030"/>
      <c r="AJ125" s="1031"/>
      <c r="AK125" s="1032" t="s">
        <v>177</v>
      </c>
      <c r="AL125" s="1030"/>
      <c r="AM125" s="1030"/>
      <c r="AN125" s="1030"/>
      <c r="AO125" s="1031"/>
      <c r="AP125" s="1033" t="s">
        <v>177</v>
      </c>
      <c r="AQ125" s="1034"/>
      <c r="AR125" s="1034"/>
      <c r="AS125" s="1034"/>
      <c r="AT125" s="1035"/>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6"/>
      <c r="BR125" s="256"/>
      <c r="BS125" s="256"/>
      <c r="BT125" s="256"/>
      <c r="BU125" s="256"/>
      <c r="BV125" s="256"/>
      <c r="BW125" s="256"/>
      <c r="BX125" s="256"/>
      <c r="BY125" s="256"/>
      <c r="BZ125" s="256"/>
      <c r="CA125" s="256"/>
      <c r="CB125" s="256"/>
      <c r="CC125" s="256"/>
      <c r="CD125" s="256"/>
      <c r="CE125" s="256"/>
      <c r="CF125" s="256"/>
      <c r="CG125" s="256"/>
      <c r="CH125" s="256"/>
      <c r="CI125" s="256"/>
      <c r="CJ125" s="257"/>
      <c r="CK125" s="1094" t="s">
        <v>477</v>
      </c>
      <c r="CL125" s="1079"/>
      <c r="CM125" s="1079"/>
      <c r="CN125" s="1079"/>
      <c r="CO125" s="1080"/>
      <c r="CP125" s="1011" t="s">
        <v>478</v>
      </c>
      <c r="CQ125" s="960"/>
      <c r="CR125" s="960"/>
      <c r="CS125" s="960"/>
      <c r="CT125" s="960"/>
      <c r="CU125" s="960"/>
      <c r="CV125" s="960"/>
      <c r="CW125" s="960"/>
      <c r="CX125" s="960"/>
      <c r="CY125" s="960"/>
      <c r="CZ125" s="960"/>
      <c r="DA125" s="960"/>
      <c r="DB125" s="960"/>
      <c r="DC125" s="960"/>
      <c r="DD125" s="960"/>
      <c r="DE125" s="960"/>
      <c r="DF125" s="961"/>
      <c r="DG125" s="997" t="s">
        <v>177</v>
      </c>
      <c r="DH125" s="998"/>
      <c r="DI125" s="998"/>
      <c r="DJ125" s="998"/>
      <c r="DK125" s="998"/>
      <c r="DL125" s="998" t="s">
        <v>177</v>
      </c>
      <c r="DM125" s="998"/>
      <c r="DN125" s="998"/>
      <c r="DO125" s="998"/>
      <c r="DP125" s="998"/>
      <c r="DQ125" s="998" t="s">
        <v>177</v>
      </c>
      <c r="DR125" s="998"/>
      <c r="DS125" s="998"/>
      <c r="DT125" s="998"/>
      <c r="DU125" s="998"/>
      <c r="DV125" s="999" t="s">
        <v>177</v>
      </c>
      <c r="DW125" s="999"/>
      <c r="DX125" s="999"/>
      <c r="DY125" s="999"/>
      <c r="DZ125" s="1000"/>
    </row>
    <row r="126" spans="1:130" s="222" customFormat="1" ht="26.25" customHeight="1" thickBot="1" x14ac:dyDescent="0.2">
      <c r="A126" s="1130"/>
      <c r="B126" s="1017"/>
      <c r="C126" s="987" t="s">
        <v>463</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v>63755</v>
      </c>
      <c r="AB126" s="1030"/>
      <c r="AC126" s="1030"/>
      <c r="AD126" s="1030"/>
      <c r="AE126" s="1031"/>
      <c r="AF126" s="1032">
        <v>60010</v>
      </c>
      <c r="AG126" s="1030"/>
      <c r="AH126" s="1030"/>
      <c r="AI126" s="1030"/>
      <c r="AJ126" s="1031"/>
      <c r="AK126" s="1032">
        <v>57767</v>
      </c>
      <c r="AL126" s="1030"/>
      <c r="AM126" s="1030"/>
      <c r="AN126" s="1030"/>
      <c r="AO126" s="1031"/>
      <c r="AP126" s="1033">
        <v>0.2</v>
      </c>
      <c r="AQ126" s="1034"/>
      <c r="AR126" s="1034"/>
      <c r="AS126" s="1034"/>
      <c r="AT126" s="1035"/>
      <c r="AU126" s="258"/>
      <c r="AV126" s="258"/>
      <c r="AW126" s="258"/>
      <c r="AX126" s="258"/>
      <c r="AY126" s="258"/>
      <c r="AZ126" s="258"/>
      <c r="BA126" s="258"/>
      <c r="BB126" s="258"/>
      <c r="BC126" s="258"/>
      <c r="BD126" s="258"/>
      <c r="BE126" s="258"/>
      <c r="BF126" s="258"/>
      <c r="BG126" s="258"/>
      <c r="BH126" s="258"/>
      <c r="BI126" s="258"/>
      <c r="BJ126" s="258"/>
      <c r="BK126" s="258"/>
      <c r="BL126" s="258"/>
      <c r="BM126" s="258"/>
      <c r="BN126" s="258"/>
      <c r="BO126" s="258"/>
      <c r="BP126" s="258"/>
      <c r="BQ126" s="258"/>
      <c r="BR126" s="258"/>
      <c r="BS126" s="258"/>
      <c r="BT126" s="258"/>
      <c r="BU126" s="258"/>
      <c r="BV126" s="258"/>
      <c r="BW126" s="258"/>
      <c r="BX126" s="258"/>
      <c r="BY126" s="258"/>
      <c r="BZ126" s="258"/>
      <c r="CA126" s="258"/>
      <c r="CB126" s="258"/>
      <c r="CC126" s="258"/>
      <c r="CD126" s="259"/>
      <c r="CE126" s="259"/>
      <c r="CF126" s="259"/>
      <c r="CG126" s="256"/>
      <c r="CH126" s="256"/>
      <c r="CI126" s="256"/>
      <c r="CJ126" s="257"/>
      <c r="CK126" s="1095"/>
      <c r="CL126" s="1082"/>
      <c r="CM126" s="1082"/>
      <c r="CN126" s="1082"/>
      <c r="CO126" s="1083"/>
      <c r="CP126" s="1020" t="s">
        <v>479</v>
      </c>
      <c r="CQ126" s="1021"/>
      <c r="CR126" s="1021"/>
      <c r="CS126" s="1021"/>
      <c r="CT126" s="1021"/>
      <c r="CU126" s="1021"/>
      <c r="CV126" s="1021"/>
      <c r="CW126" s="1021"/>
      <c r="CX126" s="1021"/>
      <c r="CY126" s="1021"/>
      <c r="CZ126" s="1021"/>
      <c r="DA126" s="1021"/>
      <c r="DB126" s="1021"/>
      <c r="DC126" s="1021"/>
      <c r="DD126" s="1021"/>
      <c r="DE126" s="1021"/>
      <c r="DF126" s="1022"/>
      <c r="DG126" s="990" t="s">
        <v>177</v>
      </c>
      <c r="DH126" s="991"/>
      <c r="DI126" s="991"/>
      <c r="DJ126" s="991"/>
      <c r="DK126" s="991"/>
      <c r="DL126" s="991" t="s">
        <v>177</v>
      </c>
      <c r="DM126" s="991"/>
      <c r="DN126" s="991"/>
      <c r="DO126" s="991"/>
      <c r="DP126" s="991"/>
      <c r="DQ126" s="991" t="s">
        <v>177</v>
      </c>
      <c r="DR126" s="991"/>
      <c r="DS126" s="991"/>
      <c r="DT126" s="991"/>
      <c r="DU126" s="991"/>
      <c r="DV126" s="992" t="s">
        <v>177</v>
      </c>
      <c r="DW126" s="992"/>
      <c r="DX126" s="992"/>
      <c r="DY126" s="992"/>
      <c r="DZ126" s="993"/>
    </row>
    <row r="127" spans="1:130" s="222" customFormat="1" ht="26.25" customHeight="1" x14ac:dyDescent="0.15">
      <c r="A127" s="1131"/>
      <c r="B127" s="1019"/>
      <c r="C127" s="1073" t="s">
        <v>480</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v>915</v>
      </c>
      <c r="AB127" s="1030"/>
      <c r="AC127" s="1030"/>
      <c r="AD127" s="1030"/>
      <c r="AE127" s="1031"/>
      <c r="AF127" s="1032">
        <v>829</v>
      </c>
      <c r="AG127" s="1030"/>
      <c r="AH127" s="1030"/>
      <c r="AI127" s="1030"/>
      <c r="AJ127" s="1031"/>
      <c r="AK127" s="1032">
        <v>711</v>
      </c>
      <c r="AL127" s="1030"/>
      <c r="AM127" s="1030"/>
      <c r="AN127" s="1030"/>
      <c r="AO127" s="1031"/>
      <c r="AP127" s="1033">
        <v>0</v>
      </c>
      <c r="AQ127" s="1034"/>
      <c r="AR127" s="1034"/>
      <c r="AS127" s="1034"/>
      <c r="AT127" s="1035"/>
      <c r="AU127" s="258"/>
      <c r="AV127" s="258"/>
      <c r="AW127" s="258"/>
      <c r="AX127" s="1103" t="s">
        <v>481</v>
      </c>
      <c r="AY127" s="1104"/>
      <c r="AZ127" s="1104"/>
      <c r="BA127" s="1104"/>
      <c r="BB127" s="1104"/>
      <c r="BC127" s="1104"/>
      <c r="BD127" s="1104"/>
      <c r="BE127" s="1105"/>
      <c r="BF127" s="1106" t="s">
        <v>482</v>
      </c>
      <c r="BG127" s="1104"/>
      <c r="BH127" s="1104"/>
      <c r="BI127" s="1104"/>
      <c r="BJ127" s="1104"/>
      <c r="BK127" s="1104"/>
      <c r="BL127" s="1105"/>
      <c r="BM127" s="1106" t="s">
        <v>483</v>
      </c>
      <c r="BN127" s="1104"/>
      <c r="BO127" s="1104"/>
      <c r="BP127" s="1104"/>
      <c r="BQ127" s="1104"/>
      <c r="BR127" s="1104"/>
      <c r="BS127" s="1105"/>
      <c r="BT127" s="1106" t="s">
        <v>484</v>
      </c>
      <c r="BU127" s="1104"/>
      <c r="BV127" s="1104"/>
      <c r="BW127" s="1104"/>
      <c r="BX127" s="1104"/>
      <c r="BY127" s="1104"/>
      <c r="BZ127" s="1128"/>
      <c r="CA127" s="258"/>
      <c r="CB127" s="258"/>
      <c r="CC127" s="258"/>
      <c r="CD127" s="259"/>
      <c r="CE127" s="259"/>
      <c r="CF127" s="259"/>
      <c r="CG127" s="256"/>
      <c r="CH127" s="256"/>
      <c r="CI127" s="256"/>
      <c r="CJ127" s="257"/>
      <c r="CK127" s="1095"/>
      <c r="CL127" s="1082"/>
      <c r="CM127" s="1082"/>
      <c r="CN127" s="1082"/>
      <c r="CO127" s="1083"/>
      <c r="CP127" s="1020" t="s">
        <v>485</v>
      </c>
      <c r="CQ127" s="1021"/>
      <c r="CR127" s="1021"/>
      <c r="CS127" s="1021"/>
      <c r="CT127" s="1021"/>
      <c r="CU127" s="1021"/>
      <c r="CV127" s="1021"/>
      <c r="CW127" s="1021"/>
      <c r="CX127" s="1021"/>
      <c r="CY127" s="1021"/>
      <c r="CZ127" s="1021"/>
      <c r="DA127" s="1021"/>
      <c r="DB127" s="1021"/>
      <c r="DC127" s="1021"/>
      <c r="DD127" s="1021"/>
      <c r="DE127" s="1021"/>
      <c r="DF127" s="1022"/>
      <c r="DG127" s="990" t="s">
        <v>177</v>
      </c>
      <c r="DH127" s="991"/>
      <c r="DI127" s="991"/>
      <c r="DJ127" s="991"/>
      <c r="DK127" s="991"/>
      <c r="DL127" s="991" t="s">
        <v>177</v>
      </c>
      <c r="DM127" s="991"/>
      <c r="DN127" s="991"/>
      <c r="DO127" s="991"/>
      <c r="DP127" s="991"/>
      <c r="DQ127" s="991" t="s">
        <v>177</v>
      </c>
      <c r="DR127" s="991"/>
      <c r="DS127" s="991"/>
      <c r="DT127" s="991"/>
      <c r="DU127" s="991"/>
      <c r="DV127" s="992" t="s">
        <v>177</v>
      </c>
      <c r="DW127" s="992"/>
      <c r="DX127" s="992"/>
      <c r="DY127" s="992"/>
      <c r="DZ127" s="993"/>
    </row>
    <row r="128" spans="1:130" s="222" customFormat="1" ht="26.25" customHeight="1" thickBot="1" x14ac:dyDescent="0.2">
      <c r="A128" s="1114" t="s">
        <v>486</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487</v>
      </c>
      <c r="X128" s="1116"/>
      <c r="Y128" s="1116"/>
      <c r="Z128" s="1117"/>
      <c r="AA128" s="1118">
        <v>751903</v>
      </c>
      <c r="AB128" s="1119"/>
      <c r="AC128" s="1119"/>
      <c r="AD128" s="1119"/>
      <c r="AE128" s="1120"/>
      <c r="AF128" s="1121">
        <v>780975</v>
      </c>
      <c r="AG128" s="1119"/>
      <c r="AH128" s="1119"/>
      <c r="AI128" s="1119"/>
      <c r="AJ128" s="1120"/>
      <c r="AK128" s="1121">
        <v>745830</v>
      </c>
      <c r="AL128" s="1119"/>
      <c r="AM128" s="1119"/>
      <c r="AN128" s="1119"/>
      <c r="AO128" s="1120"/>
      <c r="AP128" s="1122"/>
      <c r="AQ128" s="1123"/>
      <c r="AR128" s="1123"/>
      <c r="AS128" s="1123"/>
      <c r="AT128" s="1124"/>
      <c r="AU128" s="258"/>
      <c r="AV128" s="258"/>
      <c r="AW128" s="258"/>
      <c r="AX128" s="959" t="s">
        <v>488</v>
      </c>
      <c r="AY128" s="960"/>
      <c r="AZ128" s="960"/>
      <c r="BA128" s="960"/>
      <c r="BB128" s="960"/>
      <c r="BC128" s="960"/>
      <c r="BD128" s="960"/>
      <c r="BE128" s="961"/>
      <c r="BF128" s="1125" t="s">
        <v>177</v>
      </c>
      <c r="BG128" s="1126"/>
      <c r="BH128" s="1126"/>
      <c r="BI128" s="1126"/>
      <c r="BJ128" s="1126"/>
      <c r="BK128" s="1126"/>
      <c r="BL128" s="1127"/>
      <c r="BM128" s="1125">
        <v>11.87</v>
      </c>
      <c r="BN128" s="1126"/>
      <c r="BO128" s="1126"/>
      <c r="BP128" s="1126"/>
      <c r="BQ128" s="1126"/>
      <c r="BR128" s="1126"/>
      <c r="BS128" s="1127"/>
      <c r="BT128" s="1125">
        <v>20</v>
      </c>
      <c r="BU128" s="1126"/>
      <c r="BV128" s="1126"/>
      <c r="BW128" s="1126"/>
      <c r="BX128" s="1126"/>
      <c r="BY128" s="1126"/>
      <c r="BZ128" s="1150"/>
      <c r="CA128" s="259"/>
      <c r="CB128" s="259"/>
      <c r="CC128" s="259"/>
      <c r="CD128" s="259"/>
      <c r="CE128" s="259"/>
      <c r="CF128" s="259"/>
      <c r="CG128" s="256"/>
      <c r="CH128" s="256"/>
      <c r="CI128" s="256"/>
      <c r="CJ128" s="257"/>
      <c r="CK128" s="1096"/>
      <c r="CL128" s="1097"/>
      <c r="CM128" s="1097"/>
      <c r="CN128" s="1097"/>
      <c r="CO128" s="1098"/>
      <c r="CP128" s="1107" t="s">
        <v>489</v>
      </c>
      <c r="CQ128" s="1108"/>
      <c r="CR128" s="1108"/>
      <c r="CS128" s="1108"/>
      <c r="CT128" s="1108"/>
      <c r="CU128" s="1108"/>
      <c r="CV128" s="1108"/>
      <c r="CW128" s="1108"/>
      <c r="CX128" s="1108"/>
      <c r="CY128" s="1108"/>
      <c r="CZ128" s="1108"/>
      <c r="DA128" s="1108"/>
      <c r="DB128" s="1108"/>
      <c r="DC128" s="1108"/>
      <c r="DD128" s="1108"/>
      <c r="DE128" s="1108"/>
      <c r="DF128" s="1109"/>
      <c r="DG128" s="1110" t="s">
        <v>177</v>
      </c>
      <c r="DH128" s="1111"/>
      <c r="DI128" s="1111"/>
      <c r="DJ128" s="1111"/>
      <c r="DK128" s="1111"/>
      <c r="DL128" s="1111" t="s">
        <v>177</v>
      </c>
      <c r="DM128" s="1111"/>
      <c r="DN128" s="1111"/>
      <c r="DO128" s="1111"/>
      <c r="DP128" s="1111"/>
      <c r="DQ128" s="1111" t="s">
        <v>177</v>
      </c>
      <c r="DR128" s="1111"/>
      <c r="DS128" s="1111"/>
      <c r="DT128" s="1111"/>
      <c r="DU128" s="1111"/>
      <c r="DV128" s="1112" t="s">
        <v>177</v>
      </c>
      <c r="DW128" s="1112"/>
      <c r="DX128" s="1112"/>
      <c r="DY128" s="1112"/>
      <c r="DZ128" s="1113"/>
    </row>
    <row r="129" spans="1:131" s="222" customFormat="1" ht="26.25" customHeight="1" x14ac:dyDescent="0.15">
      <c r="A129" s="1001" t="s">
        <v>101</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490</v>
      </c>
      <c r="X129" s="1145"/>
      <c r="Y129" s="1145"/>
      <c r="Z129" s="1146"/>
      <c r="AA129" s="1029">
        <v>28390874</v>
      </c>
      <c r="AB129" s="1030"/>
      <c r="AC129" s="1030"/>
      <c r="AD129" s="1030"/>
      <c r="AE129" s="1031"/>
      <c r="AF129" s="1032">
        <v>28578322</v>
      </c>
      <c r="AG129" s="1030"/>
      <c r="AH129" s="1030"/>
      <c r="AI129" s="1030"/>
      <c r="AJ129" s="1031"/>
      <c r="AK129" s="1032">
        <v>28706679</v>
      </c>
      <c r="AL129" s="1030"/>
      <c r="AM129" s="1030"/>
      <c r="AN129" s="1030"/>
      <c r="AO129" s="1031"/>
      <c r="AP129" s="1147"/>
      <c r="AQ129" s="1148"/>
      <c r="AR129" s="1148"/>
      <c r="AS129" s="1148"/>
      <c r="AT129" s="1149"/>
      <c r="AU129" s="260"/>
      <c r="AV129" s="260"/>
      <c r="AW129" s="260"/>
      <c r="AX129" s="1138" t="s">
        <v>491</v>
      </c>
      <c r="AY129" s="1021"/>
      <c r="AZ129" s="1021"/>
      <c r="BA129" s="1021"/>
      <c r="BB129" s="1021"/>
      <c r="BC129" s="1021"/>
      <c r="BD129" s="1021"/>
      <c r="BE129" s="1022"/>
      <c r="BF129" s="1139" t="s">
        <v>177</v>
      </c>
      <c r="BG129" s="1140"/>
      <c r="BH129" s="1140"/>
      <c r="BI129" s="1140"/>
      <c r="BJ129" s="1140"/>
      <c r="BK129" s="1140"/>
      <c r="BL129" s="1141"/>
      <c r="BM129" s="1139">
        <v>16.87</v>
      </c>
      <c r="BN129" s="1140"/>
      <c r="BO129" s="1140"/>
      <c r="BP129" s="1140"/>
      <c r="BQ129" s="1140"/>
      <c r="BR129" s="1140"/>
      <c r="BS129" s="1141"/>
      <c r="BT129" s="1139">
        <v>30</v>
      </c>
      <c r="BU129" s="1142"/>
      <c r="BV129" s="1142"/>
      <c r="BW129" s="1142"/>
      <c r="BX129" s="1142"/>
      <c r="BY129" s="1142"/>
      <c r="BZ129" s="1143"/>
      <c r="CA129" s="261"/>
      <c r="CB129" s="261"/>
      <c r="CC129" s="261"/>
      <c r="CD129" s="261"/>
      <c r="CE129" s="261"/>
      <c r="CF129" s="261"/>
      <c r="CG129" s="261"/>
      <c r="CH129" s="261"/>
      <c r="CI129" s="261"/>
      <c r="CJ129" s="261"/>
      <c r="CK129" s="261"/>
      <c r="CL129" s="261"/>
      <c r="CM129" s="261"/>
      <c r="CN129" s="261"/>
      <c r="CO129" s="261"/>
      <c r="CP129" s="261"/>
      <c r="CQ129" s="261"/>
      <c r="CR129" s="261"/>
      <c r="CS129" s="261"/>
      <c r="CT129" s="261"/>
      <c r="CU129" s="261"/>
      <c r="CV129" s="261"/>
      <c r="CW129" s="261"/>
      <c r="CX129" s="261"/>
      <c r="CY129" s="261"/>
      <c r="CZ129" s="261"/>
      <c r="DA129" s="261"/>
      <c r="DB129" s="261"/>
      <c r="DC129" s="261"/>
      <c r="DD129" s="261"/>
      <c r="DE129" s="261"/>
      <c r="DF129" s="261"/>
      <c r="DG129" s="261"/>
      <c r="DH129" s="261"/>
      <c r="DI129" s="261"/>
      <c r="DJ129" s="261"/>
      <c r="DK129" s="261"/>
      <c r="DL129" s="261"/>
      <c r="DM129" s="261"/>
      <c r="DN129" s="261"/>
      <c r="DO129" s="261"/>
      <c r="DP129" s="229"/>
      <c r="DQ129" s="229"/>
      <c r="DR129" s="229"/>
      <c r="DS129" s="229"/>
      <c r="DT129" s="229"/>
      <c r="DU129" s="229"/>
      <c r="DV129" s="229"/>
      <c r="DW129" s="229"/>
      <c r="DX129" s="229"/>
      <c r="DY129" s="229"/>
      <c r="DZ129" s="233"/>
    </row>
    <row r="130" spans="1:131" s="222" customFormat="1" ht="26.25" customHeight="1" x14ac:dyDescent="0.15">
      <c r="A130" s="1001" t="s">
        <v>492</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493</v>
      </c>
      <c r="X130" s="1145"/>
      <c r="Y130" s="1145"/>
      <c r="Z130" s="1146"/>
      <c r="AA130" s="1029">
        <v>3612656</v>
      </c>
      <c r="AB130" s="1030"/>
      <c r="AC130" s="1030"/>
      <c r="AD130" s="1030"/>
      <c r="AE130" s="1031"/>
      <c r="AF130" s="1032">
        <v>3915751</v>
      </c>
      <c r="AG130" s="1030"/>
      <c r="AH130" s="1030"/>
      <c r="AI130" s="1030"/>
      <c r="AJ130" s="1031"/>
      <c r="AK130" s="1032">
        <v>3949042</v>
      </c>
      <c r="AL130" s="1030"/>
      <c r="AM130" s="1030"/>
      <c r="AN130" s="1030"/>
      <c r="AO130" s="1031"/>
      <c r="AP130" s="1147"/>
      <c r="AQ130" s="1148"/>
      <c r="AR130" s="1148"/>
      <c r="AS130" s="1148"/>
      <c r="AT130" s="1149"/>
      <c r="AU130" s="260"/>
      <c r="AV130" s="260"/>
      <c r="AW130" s="260"/>
      <c r="AX130" s="1138" t="s">
        <v>494</v>
      </c>
      <c r="AY130" s="1021"/>
      <c r="AZ130" s="1021"/>
      <c r="BA130" s="1021"/>
      <c r="BB130" s="1021"/>
      <c r="BC130" s="1021"/>
      <c r="BD130" s="1021"/>
      <c r="BE130" s="1022"/>
      <c r="BF130" s="1175">
        <v>3.2</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1"/>
      <c r="CB130" s="261"/>
      <c r="CC130" s="261"/>
      <c r="CD130" s="261"/>
      <c r="CE130" s="261"/>
      <c r="CF130" s="261"/>
      <c r="CG130" s="261"/>
      <c r="CH130" s="261"/>
      <c r="CI130" s="261"/>
      <c r="CJ130" s="261"/>
      <c r="CK130" s="261"/>
      <c r="CL130" s="261"/>
      <c r="CM130" s="261"/>
      <c r="CN130" s="261"/>
      <c r="CO130" s="261"/>
      <c r="CP130" s="261"/>
      <c r="CQ130" s="261"/>
      <c r="CR130" s="261"/>
      <c r="CS130" s="261"/>
      <c r="CT130" s="261"/>
      <c r="CU130" s="261"/>
      <c r="CV130" s="261"/>
      <c r="CW130" s="261"/>
      <c r="CX130" s="261"/>
      <c r="CY130" s="261"/>
      <c r="CZ130" s="261"/>
      <c r="DA130" s="261"/>
      <c r="DB130" s="261"/>
      <c r="DC130" s="261"/>
      <c r="DD130" s="261"/>
      <c r="DE130" s="261"/>
      <c r="DF130" s="261"/>
      <c r="DG130" s="261"/>
      <c r="DH130" s="261"/>
      <c r="DI130" s="261"/>
      <c r="DJ130" s="261"/>
      <c r="DK130" s="261"/>
      <c r="DL130" s="261"/>
      <c r="DM130" s="261"/>
      <c r="DN130" s="261"/>
      <c r="DO130" s="261"/>
      <c r="DP130" s="229"/>
      <c r="DQ130" s="229"/>
      <c r="DR130" s="229"/>
      <c r="DS130" s="229"/>
      <c r="DT130" s="229"/>
      <c r="DU130" s="229"/>
      <c r="DV130" s="229"/>
      <c r="DW130" s="229"/>
      <c r="DX130" s="229"/>
      <c r="DY130" s="229"/>
      <c r="DZ130" s="233"/>
    </row>
    <row r="131" spans="1:131" s="222" customFormat="1" ht="26.25" customHeight="1" thickBot="1" x14ac:dyDescent="0.2">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495</v>
      </c>
      <c r="X131" s="1183"/>
      <c r="Y131" s="1183"/>
      <c r="Z131" s="1184"/>
      <c r="AA131" s="1076">
        <v>24778218</v>
      </c>
      <c r="AB131" s="1055"/>
      <c r="AC131" s="1055"/>
      <c r="AD131" s="1055"/>
      <c r="AE131" s="1056"/>
      <c r="AF131" s="1054">
        <v>24662571</v>
      </c>
      <c r="AG131" s="1055"/>
      <c r="AH131" s="1055"/>
      <c r="AI131" s="1055"/>
      <c r="AJ131" s="1056"/>
      <c r="AK131" s="1054">
        <v>24757637</v>
      </c>
      <c r="AL131" s="1055"/>
      <c r="AM131" s="1055"/>
      <c r="AN131" s="1055"/>
      <c r="AO131" s="1056"/>
      <c r="AP131" s="1185"/>
      <c r="AQ131" s="1186"/>
      <c r="AR131" s="1186"/>
      <c r="AS131" s="1186"/>
      <c r="AT131" s="1187"/>
      <c r="AU131" s="260"/>
      <c r="AV131" s="260"/>
      <c r="AW131" s="260"/>
      <c r="AX131" s="1157" t="s">
        <v>496</v>
      </c>
      <c r="AY131" s="1108"/>
      <c r="AZ131" s="1108"/>
      <c r="BA131" s="1108"/>
      <c r="BB131" s="1108"/>
      <c r="BC131" s="1108"/>
      <c r="BD131" s="1108"/>
      <c r="BE131" s="1109"/>
      <c r="BF131" s="1158">
        <v>7.7</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1"/>
      <c r="CB131" s="261"/>
      <c r="CC131" s="261"/>
      <c r="CD131" s="261"/>
      <c r="CE131" s="261"/>
      <c r="CF131" s="261"/>
      <c r="CG131" s="261"/>
      <c r="CH131" s="261"/>
      <c r="CI131" s="261"/>
      <c r="CJ131" s="261"/>
      <c r="CK131" s="261"/>
      <c r="CL131" s="261"/>
      <c r="CM131" s="261"/>
      <c r="CN131" s="261"/>
      <c r="CO131" s="261"/>
      <c r="CP131" s="261"/>
      <c r="CQ131" s="261"/>
      <c r="CR131" s="261"/>
      <c r="CS131" s="261"/>
      <c r="CT131" s="261"/>
      <c r="CU131" s="261"/>
      <c r="CV131" s="261"/>
      <c r="CW131" s="261"/>
      <c r="CX131" s="261"/>
      <c r="CY131" s="261"/>
      <c r="CZ131" s="261"/>
      <c r="DA131" s="261"/>
      <c r="DB131" s="261"/>
      <c r="DC131" s="261"/>
      <c r="DD131" s="261"/>
      <c r="DE131" s="261"/>
      <c r="DF131" s="261"/>
      <c r="DG131" s="261"/>
      <c r="DH131" s="261"/>
      <c r="DI131" s="261"/>
      <c r="DJ131" s="261"/>
      <c r="DK131" s="261"/>
      <c r="DL131" s="261"/>
      <c r="DM131" s="261"/>
      <c r="DN131" s="261"/>
      <c r="DO131" s="261"/>
      <c r="DP131" s="229"/>
      <c r="DQ131" s="229"/>
      <c r="DR131" s="229"/>
      <c r="DS131" s="229"/>
      <c r="DT131" s="229"/>
      <c r="DU131" s="229"/>
      <c r="DV131" s="229"/>
      <c r="DW131" s="229"/>
      <c r="DX131" s="229"/>
      <c r="DY131" s="229"/>
      <c r="DZ131" s="233"/>
    </row>
    <row r="132" spans="1:131" s="222" customFormat="1" ht="26.25" customHeight="1" x14ac:dyDescent="0.15">
      <c r="A132" s="1164" t="s">
        <v>497</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498</v>
      </c>
      <c r="W132" s="1168"/>
      <c r="X132" s="1168"/>
      <c r="Y132" s="1168"/>
      <c r="Z132" s="1169"/>
      <c r="AA132" s="1170">
        <v>3.4317197469999998</v>
      </c>
      <c r="AB132" s="1171"/>
      <c r="AC132" s="1171"/>
      <c r="AD132" s="1171"/>
      <c r="AE132" s="1172"/>
      <c r="AF132" s="1173">
        <v>2.9529200339999999</v>
      </c>
      <c r="AG132" s="1171"/>
      <c r="AH132" s="1171"/>
      <c r="AI132" s="1171"/>
      <c r="AJ132" s="1172"/>
      <c r="AK132" s="1173">
        <v>3.4393791299999998</v>
      </c>
      <c r="AL132" s="1171"/>
      <c r="AM132" s="1171"/>
      <c r="AN132" s="1171"/>
      <c r="AO132" s="1172"/>
      <c r="AP132" s="1070"/>
      <c r="AQ132" s="1071"/>
      <c r="AR132" s="1071"/>
      <c r="AS132" s="1071"/>
      <c r="AT132" s="1174"/>
      <c r="AU132" s="262"/>
      <c r="AV132" s="263"/>
      <c r="AW132" s="263"/>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61"/>
      <c r="CB132" s="261"/>
      <c r="CC132" s="261"/>
      <c r="CD132" s="261"/>
      <c r="CE132" s="261"/>
      <c r="CF132" s="261"/>
      <c r="CG132" s="261"/>
      <c r="CH132" s="261"/>
      <c r="CI132" s="261"/>
      <c r="CJ132" s="261"/>
      <c r="CK132" s="261"/>
      <c r="CL132" s="261"/>
      <c r="CM132" s="261"/>
      <c r="CN132" s="261"/>
      <c r="CO132" s="261"/>
      <c r="CP132" s="261"/>
      <c r="CQ132" s="261"/>
      <c r="CR132" s="261"/>
      <c r="CS132" s="261"/>
      <c r="CT132" s="261"/>
      <c r="CU132" s="261"/>
      <c r="CV132" s="261"/>
      <c r="CW132" s="261"/>
      <c r="CX132" s="261"/>
      <c r="CY132" s="261"/>
      <c r="CZ132" s="261"/>
      <c r="DA132" s="261"/>
      <c r="DB132" s="261"/>
      <c r="DC132" s="261"/>
      <c r="DD132" s="261"/>
      <c r="DE132" s="261"/>
      <c r="DF132" s="261"/>
      <c r="DG132" s="261"/>
      <c r="DH132" s="261"/>
      <c r="DI132" s="261"/>
      <c r="DJ132" s="261"/>
      <c r="DK132" s="261"/>
      <c r="DL132" s="261"/>
      <c r="DM132" s="261"/>
      <c r="DN132" s="261"/>
      <c r="DO132" s="261"/>
      <c r="DP132" s="233"/>
      <c r="DQ132" s="233"/>
      <c r="DR132" s="233"/>
      <c r="DS132" s="233"/>
      <c r="DT132" s="233"/>
      <c r="DU132" s="233"/>
      <c r="DV132" s="233"/>
      <c r="DW132" s="233"/>
      <c r="DX132" s="233"/>
      <c r="DY132" s="233"/>
      <c r="DZ132" s="233"/>
    </row>
    <row r="133" spans="1:131" s="222" customFormat="1" ht="26.25" customHeight="1" thickBot="1" x14ac:dyDescent="0.2">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499</v>
      </c>
      <c r="W133" s="1151"/>
      <c r="X133" s="1151"/>
      <c r="Y133" s="1151"/>
      <c r="Z133" s="1152"/>
      <c r="AA133" s="1153">
        <v>3.9</v>
      </c>
      <c r="AB133" s="1154"/>
      <c r="AC133" s="1154"/>
      <c r="AD133" s="1154"/>
      <c r="AE133" s="1155"/>
      <c r="AF133" s="1153">
        <v>3</v>
      </c>
      <c r="AG133" s="1154"/>
      <c r="AH133" s="1154"/>
      <c r="AI133" s="1154"/>
      <c r="AJ133" s="1155"/>
      <c r="AK133" s="1153">
        <v>3.2</v>
      </c>
      <c r="AL133" s="1154"/>
      <c r="AM133" s="1154"/>
      <c r="AN133" s="1154"/>
      <c r="AO133" s="1155"/>
      <c r="AP133" s="1100"/>
      <c r="AQ133" s="1101"/>
      <c r="AR133" s="1101"/>
      <c r="AS133" s="1101"/>
      <c r="AT133" s="1156"/>
      <c r="AU133" s="263"/>
      <c r="AV133" s="263"/>
      <c r="AW133" s="263"/>
      <c r="AX133" s="263"/>
      <c r="AY133" s="263"/>
      <c r="AZ133" s="263"/>
      <c r="BA133" s="263"/>
      <c r="BB133" s="263"/>
      <c r="BC133" s="263"/>
      <c r="BD133" s="263"/>
      <c r="BE133" s="263"/>
      <c r="BF133" s="263"/>
      <c r="BG133" s="263"/>
      <c r="BH133" s="263"/>
      <c r="BI133" s="263"/>
      <c r="BJ133" s="263"/>
      <c r="BK133" s="263"/>
      <c r="BL133" s="263"/>
      <c r="BM133" s="263"/>
      <c r="BN133" s="261"/>
      <c r="BO133" s="261"/>
      <c r="BP133" s="261"/>
      <c r="BQ133" s="261"/>
      <c r="BR133" s="261"/>
      <c r="BS133" s="261"/>
      <c r="BT133" s="261"/>
      <c r="BU133" s="261"/>
      <c r="BV133" s="261"/>
      <c r="BW133" s="261"/>
      <c r="BX133" s="261"/>
      <c r="BY133" s="261"/>
      <c r="BZ133" s="261"/>
      <c r="CA133" s="261"/>
      <c r="CB133" s="261"/>
      <c r="CC133" s="261"/>
      <c r="CD133" s="261"/>
      <c r="CE133" s="261"/>
      <c r="CF133" s="261"/>
      <c r="CG133" s="261"/>
      <c r="CH133" s="261"/>
      <c r="CI133" s="261"/>
      <c r="CJ133" s="261"/>
      <c r="CK133" s="261"/>
      <c r="CL133" s="261"/>
      <c r="CM133" s="261"/>
      <c r="CN133" s="261"/>
      <c r="CO133" s="261"/>
      <c r="CP133" s="261"/>
      <c r="CQ133" s="261"/>
      <c r="CR133" s="261"/>
      <c r="CS133" s="261"/>
      <c r="CT133" s="261"/>
      <c r="CU133" s="261"/>
      <c r="CV133" s="261"/>
      <c r="CW133" s="261"/>
      <c r="CX133" s="261"/>
      <c r="CY133" s="261"/>
      <c r="CZ133" s="261"/>
      <c r="DA133" s="261"/>
      <c r="DB133" s="261"/>
      <c r="DC133" s="261"/>
      <c r="DD133" s="261"/>
      <c r="DE133" s="261"/>
      <c r="DF133" s="261"/>
      <c r="DG133" s="261"/>
      <c r="DH133" s="261"/>
      <c r="DI133" s="261"/>
      <c r="DJ133" s="261"/>
      <c r="DK133" s="261"/>
      <c r="DL133" s="261"/>
      <c r="DM133" s="261"/>
      <c r="DN133" s="261"/>
      <c r="DO133" s="261"/>
      <c r="DP133" s="233"/>
      <c r="DQ133" s="233"/>
      <c r="DR133" s="233"/>
      <c r="DS133" s="233"/>
      <c r="DT133" s="233"/>
      <c r="DU133" s="233"/>
      <c r="DV133" s="233"/>
      <c r="DW133" s="233"/>
      <c r="DX133" s="233"/>
      <c r="DY133" s="233"/>
      <c r="DZ133" s="233"/>
    </row>
    <row r="134" spans="1:131" s="223" customFormat="1" ht="11.25" customHeight="1" x14ac:dyDescent="0.15">
      <c r="A134" s="264"/>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3"/>
      <c r="AV134" s="263"/>
      <c r="AW134" s="263"/>
      <c r="AX134" s="263"/>
      <c r="AY134" s="263"/>
      <c r="AZ134" s="263"/>
      <c r="BA134" s="263"/>
      <c r="BB134" s="263"/>
      <c r="BC134" s="263"/>
      <c r="BD134" s="263"/>
      <c r="BE134" s="263"/>
      <c r="BF134" s="263"/>
      <c r="BG134" s="263"/>
      <c r="BH134" s="263"/>
      <c r="BI134" s="263"/>
      <c r="BJ134" s="263"/>
      <c r="BK134" s="263"/>
      <c r="BL134" s="263"/>
      <c r="BM134" s="263"/>
      <c r="BN134" s="261"/>
      <c r="BO134" s="261"/>
      <c r="BP134" s="261"/>
      <c r="BQ134" s="261"/>
      <c r="BR134" s="261"/>
      <c r="BS134" s="261"/>
      <c r="BT134" s="261"/>
      <c r="BU134" s="261"/>
      <c r="BV134" s="261"/>
      <c r="BW134" s="261"/>
      <c r="BX134" s="261"/>
      <c r="BY134" s="261"/>
      <c r="BZ134" s="261"/>
      <c r="CA134" s="261"/>
      <c r="CB134" s="261"/>
      <c r="CC134" s="261"/>
      <c r="CD134" s="261"/>
      <c r="CE134" s="261"/>
      <c r="CF134" s="261"/>
      <c r="CG134" s="261"/>
      <c r="CH134" s="261"/>
      <c r="CI134" s="261"/>
      <c r="CJ134" s="261"/>
      <c r="CK134" s="261"/>
      <c r="CL134" s="261"/>
      <c r="CM134" s="261"/>
      <c r="CN134" s="261"/>
      <c r="CO134" s="261"/>
      <c r="CP134" s="261"/>
      <c r="CQ134" s="261"/>
      <c r="CR134" s="261"/>
      <c r="CS134" s="261"/>
      <c r="CT134" s="261"/>
      <c r="CU134" s="261"/>
      <c r="CV134" s="261"/>
      <c r="CW134" s="261"/>
      <c r="CX134" s="261"/>
      <c r="CY134" s="261"/>
      <c r="CZ134" s="261"/>
      <c r="DA134" s="261"/>
      <c r="DB134" s="261"/>
      <c r="DC134" s="261"/>
      <c r="DD134" s="261"/>
      <c r="DE134" s="261"/>
      <c r="DF134" s="261"/>
      <c r="DG134" s="261"/>
      <c r="DH134" s="261"/>
      <c r="DI134" s="261"/>
      <c r="DJ134" s="261"/>
      <c r="DK134" s="261"/>
      <c r="DL134" s="261"/>
      <c r="DM134" s="261"/>
      <c r="DN134" s="261"/>
      <c r="DO134" s="261"/>
      <c r="DP134" s="233"/>
      <c r="DQ134" s="233"/>
      <c r="DR134" s="233"/>
      <c r="DS134" s="233"/>
      <c r="DT134" s="233"/>
      <c r="DU134" s="233"/>
      <c r="DV134" s="233"/>
      <c r="DW134" s="233"/>
      <c r="DX134" s="233"/>
      <c r="DY134" s="233"/>
      <c r="DZ134" s="233"/>
      <c r="EA134" s="222"/>
    </row>
    <row r="135" spans="1:131" ht="14.25" hidden="1" x14ac:dyDescent="0.15">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row>
    <row r="136" spans="1:131" hidden="1" x14ac:dyDescent="0.15"/>
  </sheetData>
  <sheetProtection algorithmName="SHA-512" hashValue="R6AHqNGNyLYQRPjYsPaAWDTluRN+Q/l9EUwY6DW46rFx3S3tKpssoHVE+iMWmsIxvBVSX/UHE2Ko+jXYPen3Vw==" saltValue="LvoUB56RrwVuT+McI7qG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67" customWidth="1"/>
    <col min="121" max="121" width="0" style="266" hidden="1" customWidth="1"/>
    <col min="122" max="16384" width="9" style="266" hidden="1"/>
  </cols>
  <sheetData>
    <row r="1" spans="1:120"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6"/>
    </row>
    <row r="17" spans="119:120" x14ac:dyDescent="0.15">
      <c r="DP17" s="266"/>
    </row>
    <row r="18" spans="119:120" x14ac:dyDescent="0.15"/>
    <row r="19" spans="119:120" x14ac:dyDescent="0.15"/>
    <row r="20" spans="119:120" x14ac:dyDescent="0.15">
      <c r="DO20" s="266"/>
      <c r="DP20" s="266"/>
    </row>
    <row r="21" spans="119:120" x14ac:dyDescent="0.15">
      <c r="DP21" s="266"/>
    </row>
    <row r="22" spans="119:120" x14ac:dyDescent="0.15"/>
    <row r="23" spans="119:120" x14ac:dyDescent="0.15">
      <c r="DO23" s="266"/>
      <c r="DP23" s="266"/>
    </row>
    <row r="24" spans="119:120" x14ac:dyDescent="0.15">
      <c r="DP24" s="266"/>
    </row>
    <row r="25" spans="119:120" x14ac:dyDescent="0.15">
      <c r="DP25" s="266"/>
    </row>
    <row r="26" spans="119:120" x14ac:dyDescent="0.15">
      <c r="DO26" s="266"/>
      <c r="DP26" s="266"/>
    </row>
    <row r="27" spans="119:120" x14ac:dyDescent="0.15"/>
    <row r="28" spans="119:120" x14ac:dyDescent="0.15">
      <c r="DO28" s="266"/>
      <c r="DP28" s="266"/>
    </row>
    <row r="29" spans="119:120" x14ac:dyDescent="0.15">
      <c r="DP29" s="266"/>
    </row>
    <row r="30" spans="119:120" x14ac:dyDescent="0.15"/>
    <row r="31" spans="119:120" x14ac:dyDescent="0.15">
      <c r="DO31" s="266"/>
      <c r="DP31" s="266"/>
    </row>
    <row r="32" spans="119:120" x14ac:dyDescent="0.15"/>
    <row r="33" spans="98:120" x14ac:dyDescent="0.15">
      <c r="DO33" s="266"/>
      <c r="DP33" s="266"/>
    </row>
    <row r="34" spans="98:120" x14ac:dyDescent="0.15">
      <c r="DM34" s="266"/>
    </row>
    <row r="35" spans="98:120" x14ac:dyDescent="0.15">
      <c r="CT35" s="266"/>
      <c r="CU35" s="266"/>
      <c r="CV35" s="266"/>
      <c r="CY35" s="266"/>
      <c r="CZ35" s="266"/>
      <c r="DA35" s="266"/>
      <c r="DD35" s="266"/>
      <c r="DE35" s="266"/>
      <c r="DF35" s="266"/>
      <c r="DI35" s="266"/>
      <c r="DJ35" s="266"/>
      <c r="DK35" s="266"/>
      <c r="DM35" s="266"/>
      <c r="DN35" s="266"/>
      <c r="DO35" s="266"/>
      <c r="DP35" s="266"/>
    </row>
    <row r="36" spans="98:120" x14ac:dyDescent="0.15"/>
    <row r="37" spans="98:120" x14ac:dyDescent="0.15">
      <c r="CW37" s="266"/>
      <c r="DB37" s="266"/>
      <c r="DG37" s="266"/>
      <c r="DL37" s="266"/>
      <c r="DP37" s="266"/>
    </row>
    <row r="38" spans="98:120" x14ac:dyDescent="0.15">
      <c r="CT38" s="266"/>
      <c r="CU38" s="266"/>
      <c r="CV38" s="266"/>
      <c r="CW38" s="266"/>
      <c r="CY38" s="266"/>
      <c r="CZ38" s="266"/>
      <c r="DA38" s="266"/>
      <c r="DB38" s="266"/>
      <c r="DD38" s="266"/>
      <c r="DE38" s="266"/>
      <c r="DF38" s="266"/>
      <c r="DG38" s="266"/>
      <c r="DI38" s="266"/>
      <c r="DJ38" s="266"/>
      <c r="DK38" s="266"/>
      <c r="DL38" s="266"/>
      <c r="DN38" s="266"/>
      <c r="DO38" s="266"/>
      <c r="DP38" s="26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6"/>
      <c r="DO49" s="266"/>
      <c r="DP49" s="26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6"/>
      <c r="CS63" s="266"/>
      <c r="CX63" s="266"/>
      <c r="DC63" s="266"/>
      <c r="DH63" s="266"/>
    </row>
    <row r="64" spans="22:120" x14ac:dyDescent="0.15">
      <c r="V64" s="266"/>
    </row>
    <row r="65" spans="15:120" x14ac:dyDescent="0.15">
      <c r="X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6"/>
      <c r="BR65" s="266"/>
      <c r="BS65" s="266"/>
      <c r="BT65" s="266"/>
      <c r="BU65" s="266"/>
      <c r="BV65" s="266"/>
      <c r="BW65" s="266"/>
      <c r="BX65" s="266"/>
      <c r="BY65" s="266"/>
      <c r="BZ65" s="266"/>
      <c r="CA65" s="266"/>
      <c r="CB65" s="266"/>
      <c r="CC65" s="266"/>
      <c r="CD65" s="266"/>
      <c r="CE65" s="266"/>
      <c r="CF65" s="266"/>
      <c r="CG65" s="266"/>
      <c r="CH65" s="266"/>
      <c r="CI65" s="266"/>
      <c r="CJ65" s="266"/>
      <c r="CK65" s="266"/>
      <c r="CL65" s="266"/>
      <c r="CM65" s="266"/>
      <c r="CN65" s="266"/>
      <c r="CO65" s="266"/>
      <c r="CP65" s="266"/>
      <c r="CQ65" s="266"/>
      <c r="CR65" s="266"/>
      <c r="CU65" s="266"/>
      <c r="CZ65" s="266"/>
      <c r="DE65" s="266"/>
      <c r="DJ65" s="266"/>
    </row>
    <row r="66" spans="15:120" x14ac:dyDescent="0.15">
      <c r="Q66" s="266"/>
      <c r="S66" s="266"/>
      <c r="U66" s="266"/>
      <c r="DM66" s="266"/>
    </row>
    <row r="67" spans="15:120" x14ac:dyDescent="0.15">
      <c r="O67" s="266"/>
      <c r="P67" s="266"/>
      <c r="R67" s="266"/>
      <c r="T67" s="266"/>
      <c r="Y67" s="266"/>
      <c r="CT67" s="266"/>
      <c r="CV67" s="266"/>
      <c r="CW67" s="266"/>
      <c r="CY67" s="266"/>
      <c r="DA67" s="266"/>
      <c r="DB67" s="266"/>
      <c r="DD67" s="266"/>
      <c r="DF67" s="266"/>
      <c r="DG67" s="266"/>
      <c r="DI67" s="266"/>
      <c r="DK67" s="266"/>
      <c r="DL67" s="266"/>
      <c r="DN67" s="266"/>
      <c r="DO67" s="266"/>
      <c r="DP67" s="266"/>
    </row>
    <row r="68" spans="15:120" x14ac:dyDescent="0.15"/>
    <row r="69" spans="15:120" x14ac:dyDescent="0.15"/>
    <row r="70" spans="15:120" x14ac:dyDescent="0.15"/>
    <row r="71" spans="15:120" x14ac:dyDescent="0.15"/>
    <row r="72" spans="15:120" x14ac:dyDescent="0.15">
      <c r="DP72" s="266"/>
    </row>
    <row r="73" spans="15:120" x14ac:dyDescent="0.15">
      <c r="DP73" s="26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6"/>
      <c r="CX96" s="266"/>
      <c r="DC96" s="266"/>
      <c r="DH96" s="266"/>
    </row>
    <row r="97" spans="24:120" x14ac:dyDescent="0.15">
      <c r="CS97" s="266"/>
      <c r="CX97" s="266"/>
      <c r="DC97" s="266"/>
      <c r="DH97" s="266"/>
      <c r="DP97" s="267" t="s">
        <v>500</v>
      </c>
    </row>
    <row r="98" spans="24:120" hidden="1" x14ac:dyDescent="0.15">
      <c r="CS98" s="266"/>
      <c r="CX98" s="266"/>
      <c r="DC98" s="266"/>
      <c r="DH98" s="266"/>
    </row>
    <row r="99" spans="24:120" hidden="1" x14ac:dyDescent="0.15">
      <c r="CS99" s="266"/>
      <c r="CX99" s="266"/>
      <c r="DC99" s="266"/>
      <c r="DH99" s="266"/>
    </row>
    <row r="100" spans="24:120" hidden="1" x14ac:dyDescent="0.15"/>
    <row r="101" spans="24:120" ht="12" hidden="1" customHeight="1" x14ac:dyDescent="0.15">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c r="CI101" s="266"/>
      <c r="CJ101" s="266"/>
      <c r="CK101" s="266"/>
      <c r="CL101" s="266"/>
      <c r="CM101" s="266"/>
      <c r="CN101" s="266"/>
      <c r="CO101" s="266"/>
      <c r="CP101" s="266"/>
      <c r="CQ101" s="266"/>
      <c r="CR101" s="266"/>
      <c r="CU101" s="266"/>
      <c r="CZ101" s="266"/>
      <c r="DE101" s="266"/>
      <c r="DJ101" s="266"/>
    </row>
    <row r="102" spans="24:120" ht="1.5" hidden="1" customHeight="1" x14ac:dyDescent="0.15">
      <c r="CU102" s="266"/>
      <c r="CZ102" s="266"/>
      <c r="DE102" s="266"/>
      <c r="DJ102" s="266"/>
      <c r="DM102" s="266"/>
    </row>
    <row r="103" spans="24:120" hidden="1" x14ac:dyDescent="0.15">
      <c r="CT103" s="266"/>
      <c r="CV103" s="266"/>
      <c r="CW103" s="266"/>
      <c r="CY103" s="266"/>
      <c r="DA103" s="266"/>
      <c r="DB103" s="266"/>
      <c r="DD103" s="266"/>
      <c r="DF103" s="266"/>
      <c r="DG103" s="266"/>
      <c r="DI103" s="266"/>
      <c r="DK103" s="266"/>
      <c r="DL103" s="266"/>
      <c r="DM103" s="266"/>
      <c r="DN103" s="266"/>
      <c r="DO103" s="266"/>
      <c r="DP103" s="266"/>
    </row>
    <row r="104" spans="24:120" hidden="1" x14ac:dyDescent="0.15">
      <c r="CV104" s="266"/>
      <c r="CW104" s="266"/>
      <c r="DA104" s="266"/>
      <c r="DB104" s="266"/>
      <c r="DF104" s="266"/>
      <c r="DG104" s="266"/>
      <c r="DK104" s="266"/>
      <c r="DL104" s="266"/>
      <c r="DN104" s="266"/>
      <c r="DO104" s="266"/>
      <c r="DP104" s="26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5JW4NiulyY4pIopx3FYuE4chdVJ5VZKMKwqnGAgR0Z8+P8QMDdtnST2wQfKChQeZlR7rq5clsDAjgSiaaFqFw==" saltValue="TGQ0APrfq3Aq10WNrPDg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67" customWidth="1"/>
    <col min="117" max="16384" width="9" style="266" hidden="1"/>
  </cols>
  <sheetData>
    <row r="1" spans="2:116"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row>
    <row r="2" spans="2:116" x14ac:dyDescent="0.15"/>
    <row r="3" spans="2:116" x14ac:dyDescent="0.15"/>
    <row r="4" spans="2:116" x14ac:dyDescent="0.15">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row>
    <row r="5" spans="2:116" x14ac:dyDescent="0.15">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row>
    <row r="19" spans="9:116" x14ac:dyDescent="0.15"/>
    <row r="20" spans="9:116" x14ac:dyDescent="0.15"/>
    <row r="21" spans="9:116" x14ac:dyDescent="0.15">
      <c r="DL21" s="266"/>
    </row>
    <row r="22" spans="9:116" x14ac:dyDescent="0.15">
      <c r="DI22" s="266"/>
      <c r="DJ22" s="266"/>
      <c r="DK22" s="266"/>
      <c r="DL22" s="266"/>
    </row>
    <row r="23" spans="9:116" x14ac:dyDescent="0.15">
      <c r="CY23" s="266"/>
      <c r="CZ23" s="266"/>
      <c r="DA23" s="266"/>
      <c r="DB23" s="266"/>
      <c r="DC23" s="266"/>
      <c r="DD23" s="266"/>
      <c r="DE23" s="266"/>
      <c r="DF23" s="266"/>
      <c r="DG23" s="266"/>
      <c r="DH23" s="266"/>
      <c r="DI23" s="266"/>
      <c r="DJ23" s="266"/>
      <c r="DK23" s="266"/>
      <c r="DL23" s="26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6"/>
      <c r="DA35" s="266"/>
      <c r="DB35" s="266"/>
      <c r="DC35" s="266"/>
      <c r="DD35" s="266"/>
      <c r="DE35" s="266"/>
      <c r="DF35" s="266"/>
      <c r="DG35" s="266"/>
      <c r="DH35" s="266"/>
      <c r="DI35" s="266"/>
      <c r="DJ35" s="266"/>
      <c r="DK35" s="266"/>
      <c r="DL35" s="266"/>
    </row>
    <row r="36" spans="15:116" x14ac:dyDescent="0.15"/>
    <row r="37" spans="15:116" x14ac:dyDescent="0.15">
      <c r="DL37" s="266"/>
    </row>
    <row r="38" spans="15:116" x14ac:dyDescent="0.15">
      <c r="DI38" s="266"/>
      <c r="DJ38" s="266"/>
      <c r="DK38" s="266"/>
      <c r="DL38" s="266"/>
    </row>
    <row r="39" spans="15:116" x14ac:dyDescent="0.15"/>
    <row r="40" spans="15:116" x14ac:dyDescent="0.15"/>
    <row r="41" spans="15:116" x14ac:dyDescent="0.15"/>
    <row r="42" spans="15:116" x14ac:dyDescent="0.15"/>
    <row r="43" spans="15:116" x14ac:dyDescent="0.15">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row>
    <row r="44" spans="15:116" x14ac:dyDescent="0.15">
      <c r="DL44" s="266"/>
    </row>
    <row r="45" spans="15:116" x14ac:dyDescent="0.15"/>
    <row r="46" spans="15:116" x14ac:dyDescent="0.15">
      <c r="DA46" s="266"/>
      <c r="DB46" s="266"/>
      <c r="DC46" s="266"/>
      <c r="DD46" s="266"/>
      <c r="DE46" s="266"/>
      <c r="DF46" s="266"/>
      <c r="DG46" s="266"/>
      <c r="DH46" s="266"/>
      <c r="DI46" s="266"/>
      <c r="DJ46" s="266"/>
      <c r="DK46" s="266"/>
      <c r="DL46" s="266"/>
    </row>
    <row r="47" spans="15:116" x14ac:dyDescent="0.15"/>
    <row r="48" spans="15:116" x14ac:dyDescent="0.15"/>
    <row r="49" spans="104:116" x14ac:dyDescent="0.15"/>
    <row r="50" spans="104:116" x14ac:dyDescent="0.15">
      <c r="CZ50" s="266"/>
      <c r="DA50" s="266"/>
      <c r="DB50" s="266"/>
      <c r="DC50" s="266"/>
      <c r="DD50" s="266"/>
      <c r="DE50" s="266"/>
      <c r="DF50" s="266"/>
      <c r="DG50" s="266"/>
      <c r="DH50" s="266"/>
      <c r="DI50" s="266"/>
      <c r="DJ50" s="266"/>
      <c r="DK50" s="266"/>
      <c r="DL50" s="266"/>
    </row>
    <row r="51" spans="104:116" x14ac:dyDescent="0.15"/>
    <row r="52" spans="104:116" x14ac:dyDescent="0.15"/>
    <row r="53" spans="104:116" x14ac:dyDescent="0.15">
      <c r="DL53" s="26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6"/>
      <c r="DD67" s="266"/>
      <c r="DE67" s="266"/>
      <c r="DF67" s="266"/>
      <c r="DG67" s="266"/>
      <c r="DH67" s="266"/>
      <c r="DI67" s="266"/>
      <c r="DJ67" s="266"/>
      <c r="DK67" s="266"/>
      <c r="DL67" s="26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aiNa5W2P9N4dAqb6ryzyfjgSoE+baLGc7ILUrh+Z+oASipjdedVKNJikAVI9W0u5x/zOSZZ3vvrWE3uYQuYcQ==" saltValue="NlTii6kTNNTUmjKF2lDy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68" customWidth="1"/>
    <col min="37" max="44" width="17" style="268" customWidth="1"/>
    <col min="45" max="45" width="6.125" style="275" customWidth="1"/>
    <col min="46" max="46" width="3" style="273" customWidth="1"/>
    <col min="47" max="47" width="19.125" style="268" hidden="1" customWidth="1"/>
    <col min="48" max="52" width="12.625" style="268" hidden="1" customWidth="1"/>
    <col min="53" max="16384" width="8.625" style="268" hidden="1"/>
  </cols>
  <sheetData>
    <row r="1" spans="1:46" x14ac:dyDescent="0.15">
      <c r="AS1" s="269"/>
      <c r="AT1" s="269"/>
    </row>
    <row r="2" spans="1:46" x14ac:dyDescent="0.15">
      <c r="AS2" s="269"/>
      <c r="AT2" s="269"/>
    </row>
    <row r="3" spans="1:46" x14ac:dyDescent="0.15">
      <c r="AS3" s="269"/>
      <c r="AT3" s="269"/>
    </row>
    <row r="4" spans="1:46" x14ac:dyDescent="0.15">
      <c r="AS4" s="269"/>
      <c r="AT4" s="269"/>
    </row>
    <row r="5" spans="1:46" ht="17.25" x14ac:dyDescent="0.15">
      <c r="A5" s="270" t="s">
        <v>501</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2"/>
    </row>
    <row r="6" spans="1:46" x14ac:dyDescent="0.15">
      <c r="A6" s="273"/>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74" t="s">
        <v>502</v>
      </c>
      <c r="AL6" s="274"/>
      <c r="AM6" s="274"/>
      <c r="AN6" s="274"/>
      <c r="AO6" s="269"/>
      <c r="AP6" s="269"/>
      <c r="AQ6" s="269"/>
      <c r="AR6" s="269"/>
    </row>
    <row r="7" spans="1:46" x14ac:dyDescent="0.15">
      <c r="A7" s="273"/>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76"/>
      <c r="AL7" s="277"/>
      <c r="AM7" s="277"/>
      <c r="AN7" s="278"/>
      <c r="AO7" s="1191" t="s">
        <v>503</v>
      </c>
      <c r="AP7" s="279"/>
      <c r="AQ7" s="280" t="s">
        <v>504</v>
      </c>
      <c r="AR7" s="281"/>
    </row>
    <row r="8" spans="1:46" x14ac:dyDescent="0.15">
      <c r="A8" s="273"/>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82"/>
      <c r="AL8" s="283"/>
      <c r="AM8" s="283"/>
      <c r="AN8" s="284"/>
      <c r="AO8" s="1192"/>
      <c r="AP8" s="285" t="s">
        <v>505</v>
      </c>
      <c r="AQ8" s="286" t="s">
        <v>506</v>
      </c>
      <c r="AR8" s="287" t="s">
        <v>507</v>
      </c>
    </row>
    <row r="9" spans="1:46" x14ac:dyDescent="0.15">
      <c r="A9" s="273"/>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1193" t="s">
        <v>508</v>
      </c>
      <c r="AL9" s="1194"/>
      <c r="AM9" s="1194"/>
      <c r="AN9" s="1195"/>
      <c r="AO9" s="288">
        <v>7091940</v>
      </c>
      <c r="AP9" s="288">
        <v>51603</v>
      </c>
      <c r="AQ9" s="289">
        <v>56134</v>
      </c>
      <c r="AR9" s="290">
        <v>-8.1</v>
      </c>
    </row>
    <row r="10" spans="1:46" x14ac:dyDescent="0.15">
      <c r="A10" s="273"/>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1193" t="s">
        <v>509</v>
      </c>
      <c r="AL10" s="1194"/>
      <c r="AM10" s="1194"/>
      <c r="AN10" s="1195"/>
      <c r="AO10" s="291">
        <v>928763</v>
      </c>
      <c r="AP10" s="291">
        <v>6758</v>
      </c>
      <c r="AQ10" s="292">
        <v>5510</v>
      </c>
      <c r="AR10" s="293">
        <v>22.6</v>
      </c>
    </row>
    <row r="11" spans="1:46" ht="13.5" customHeight="1" x14ac:dyDescent="0.15">
      <c r="A11" s="273"/>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1193" t="s">
        <v>510</v>
      </c>
      <c r="AL11" s="1194"/>
      <c r="AM11" s="1194"/>
      <c r="AN11" s="1195"/>
      <c r="AO11" s="291">
        <v>109</v>
      </c>
      <c r="AP11" s="291">
        <v>1</v>
      </c>
      <c r="AQ11" s="292">
        <v>3865</v>
      </c>
      <c r="AR11" s="293">
        <v>-100</v>
      </c>
    </row>
    <row r="12" spans="1:46" ht="13.5" customHeight="1" x14ac:dyDescent="0.15">
      <c r="A12" s="273"/>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1193" t="s">
        <v>511</v>
      </c>
      <c r="AL12" s="1194"/>
      <c r="AM12" s="1194"/>
      <c r="AN12" s="1195"/>
      <c r="AO12" s="291">
        <v>396666</v>
      </c>
      <c r="AP12" s="291">
        <v>2886</v>
      </c>
      <c r="AQ12" s="292">
        <v>1439</v>
      </c>
      <c r="AR12" s="293">
        <v>100.6</v>
      </c>
    </row>
    <row r="13" spans="1:46" ht="13.5" customHeight="1" x14ac:dyDescent="0.15">
      <c r="A13" s="273"/>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1193" t="s">
        <v>512</v>
      </c>
      <c r="AL13" s="1194"/>
      <c r="AM13" s="1194"/>
      <c r="AN13" s="1195"/>
      <c r="AO13" s="291" t="s">
        <v>513</v>
      </c>
      <c r="AP13" s="291" t="s">
        <v>513</v>
      </c>
      <c r="AQ13" s="292">
        <v>19</v>
      </c>
      <c r="AR13" s="293" t="s">
        <v>513</v>
      </c>
    </row>
    <row r="14" spans="1:46" ht="13.5" customHeight="1" x14ac:dyDescent="0.15">
      <c r="A14" s="273"/>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1193" t="s">
        <v>514</v>
      </c>
      <c r="AL14" s="1194"/>
      <c r="AM14" s="1194"/>
      <c r="AN14" s="1195"/>
      <c r="AO14" s="291">
        <v>216546</v>
      </c>
      <c r="AP14" s="291">
        <v>1576</v>
      </c>
      <c r="AQ14" s="292">
        <v>2011</v>
      </c>
      <c r="AR14" s="293">
        <v>-21.6</v>
      </c>
    </row>
    <row r="15" spans="1:46" ht="13.5" customHeight="1" x14ac:dyDescent="0.15">
      <c r="A15" s="273"/>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1193" t="s">
        <v>515</v>
      </c>
      <c r="AL15" s="1194"/>
      <c r="AM15" s="1194"/>
      <c r="AN15" s="1195"/>
      <c r="AO15" s="291">
        <v>313426</v>
      </c>
      <c r="AP15" s="291">
        <v>2281</v>
      </c>
      <c r="AQ15" s="292">
        <v>1607</v>
      </c>
      <c r="AR15" s="293">
        <v>41.9</v>
      </c>
    </row>
    <row r="16" spans="1:46" x14ac:dyDescent="0.15">
      <c r="A16" s="273"/>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1196" t="s">
        <v>516</v>
      </c>
      <c r="AL16" s="1197"/>
      <c r="AM16" s="1197"/>
      <c r="AN16" s="1198"/>
      <c r="AO16" s="291">
        <v>-840356</v>
      </c>
      <c r="AP16" s="291">
        <v>-6115</v>
      </c>
      <c r="AQ16" s="292">
        <v>-5023</v>
      </c>
      <c r="AR16" s="293">
        <v>21.7</v>
      </c>
    </row>
    <row r="17" spans="1:46" x14ac:dyDescent="0.15">
      <c r="A17" s="273"/>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1196" t="s">
        <v>186</v>
      </c>
      <c r="AL17" s="1197"/>
      <c r="AM17" s="1197"/>
      <c r="AN17" s="1198"/>
      <c r="AO17" s="291">
        <v>8107094</v>
      </c>
      <c r="AP17" s="291">
        <v>58990</v>
      </c>
      <c r="AQ17" s="292">
        <v>65561</v>
      </c>
      <c r="AR17" s="293">
        <v>-10</v>
      </c>
    </row>
    <row r="18" spans="1:46" x14ac:dyDescent="0.15">
      <c r="A18" s="273"/>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94"/>
      <c r="AR18" s="294"/>
    </row>
    <row r="19" spans="1:46" x14ac:dyDescent="0.15">
      <c r="A19" s="273"/>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t="s">
        <v>517</v>
      </c>
      <c r="AL19" s="269"/>
      <c r="AM19" s="269"/>
      <c r="AN19" s="269"/>
      <c r="AO19" s="269"/>
      <c r="AP19" s="269"/>
      <c r="AQ19" s="269"/>
      <c r="AR19" s="269"/>
    </row>
    <row r="20" spans="1:46" x14ac:dyDescent="0.15">
      <c r="A20" s="273"/>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95"/>
      <c r="AL20" s="296"/>
      <c r="AM20" s="296"/>
      <c r="AN20" s="297"/>
      <c r="AO20" s="298" t="s">
        <v>518</v>
      </c>
      <c r="AP20" s="299" t="s">
        <v>519</v>
      </c>
      <c r="AQ20" s="300" t="s">
        <v>520</v>
      </c>
      <c r="AR20" s="301"/>
    </row>
    <row r="21" spans="1:46" s="307" customFormat="1" x14ac:dyDescent="0.15">
      <c r="A21" s="302"/>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1188" t="s">
        <v>521</v>
      </c>
      <c r="AL21" s="1189"/>
      <c r="AM21" s="1189"/>
      <c r="AN21" s="1190"/>
      <c r="AO21" s="303">
        <v>6.32</v>
      </c>
      <c r="AP21" s="304">
        <v>6.51</v>
      </c>
      <c r="AQ21" s="305">
        <v>-0.19</v>
      </c>
      <c r="AR21" s="274"/>
      <c r="AS21" s="306"/>
      <c r="AT21" s="302"/>
    </row>
    <row r="22" spans="1:46" s="307" customFormat="1" x14ac:dyDescent="0.15">
      <c r="A22" s="302"/>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1188" t="s">
        <v>522</v>
      </c>
      <c r="AL22" s="1189"/>
      <c r="AM22" s="1189"/>
      <c r="AN22" s="1190"/>
      <c r="AO22" s="308">
        <v>99</v>
      </c>
      <c r="AP22" s="309">
        <v>99.9</v>
      </c>
      <c r="AQ22" s="310">
        <v>-0.9</v>
      </c>
      <c r="AR22" s="294"/>
      <c r="AS22" s="306"/>
      <c r="AT22" s="302"/>
    </row>
    <row r="23" spans="1:46" s="307" customFormat="1" x14ac:dyDescent="0.15">
      <c r="A23" s="302"/>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94"/>
      <c r="AQ23" s="294"/>
      <c r="AR23" s="294"/>
      <c r="AS23" s="306"/>
      <c r="AT23" s="302"/>
    </row>
    <row r="24" spans="1:46" s="307" customFormat="1" x14ac:dyDescent="0.15">
      <c r="A24" s="302"/>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94"/>
      <c r="AQ24" s="294"/>
      <c r="AR24" s="294"/>
      <c r="AS24" s="306"/>
      <c r="AT24" s="302"/>
    </row>
    <row r="25" spans="1:46" s="307" customFormat="1" x14ac:dyDescent="0.15">
      <c r="A25" s="311"/>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3"/>
      <c r="AQ25" s="313"/>
      <c r="AR25" s="313"/>
      <c r="AS25" s="314"/>
      <c r="AT25" s="302"/>
    </row>
    <row r="26" spans="1:46" s="307" customFormat="1" x14ac:dyDescent="0.15">
      <c r="A26" s="274" t="s">
        <v>523</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94"/>
      <c r="AQ26" s="294"/>
      <c r="AR26" s="294"/>
      <c r="AS26" s="274"/>
      <c r="AT26" s="274"/>
    </row>
    <row r="27" spans="1:46" x14ac:dyDescent="0.15">
      <c r="A27" s="315" t="s">
        <v>524</v>
      </c>
      <c r="AO27" s="269"/>
      <c r="AP27" s="269"/>
      <c r="AQ27" s="269"/>
      <c r="AR27" s="269"/>
      <c r="AS27" s="269"/>
      <c r="AT27" s="269"/>
    </row>
    <row r="28" spans="1:46" ht="17.25" x14ac:dyDescent="0.15">
      <c r="A28" s="270" t="s">
        <v>525</v>
      </c>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316"/>
    </row>
    <row r="29" spans="1:46" x14ac:dyDescent="0.15">
      <c r="A29" s="273"/>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74" t="s">
        <v>526</v>
      </c>
      <c r="AL29" s="274"/>
      <c r="AM29" s="274"/>
      <c r="AN29" s="274"/>
      <c r="AO29" s="269"/>
      <c r="AP29" s="269"/>
      <c r="AQ29" s="269"/>
      <c r="AR29" s="269"/>
      <c r="AS29" s="317"/>
    </row>
    <row r="30" spans="1:46" x14ac:dyDescent="0.15">
      <c r="A30" s="273"/>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76"/>
      <c r="AL30" s="277"/>
      <c r="AM30" s="277"/>
      <c r="AN30" s="278"/>
      <c r="AO30" s="1191" t="s">
        <v>503</v>
      </c>
      <c r="AP30" s="279"/>
      <c r="AQ30" s="280" t="s">
        <v>504</v>
      </c>
      <c r="AR30" s="281"/>
    </row>
    <row r="31" spans="1:46" x14ac:dyDescent="0.15">
      <c r="A31" s="273"/>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82"/>
      <c r="AL31" s="283"/>
      <c r="AM31" s="283"/>
      <c r="AN31" s="284"/>
      <c r="AO31" s="1192"/>
      <c r="AP31" s="285" t="s">
        <v>505</v>
      </c>
      <c r="AQ31" s="286" t="s">
        <v>506</v>
      </c>
      <c r="AR31" s="287" t="s">
        <v>507</v>
      </c>
    </row>
    <row r="32" spans="1:46" ht="27" customHeight="1" x14ac:dyDescent="0.15">
      <c r="A32" s="273"/>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1204" t="s">
        <v>527</v>
      </c>
      <c r="AL32" s="1205"/>
      <c r="AM32" s="1205"/>
      <c r="AN32" s="1206"/>
      <c r="AO32" s="318">
        <v>4023533</v>
      </c>
      <c r="AP32" s="318">
        <v>29277</v>
      </c>
      <c r="AQ32" s="319">
        <v>34736</v>
      </c>
      <c r="AR32" s="320">
        <v>-15.7</v>
      </c>
    </row>
    <row r="33" spans="1:46" ht="13.5" customHeight="1" x14ac:dyDescent="0.15">
      <c r="A33" s="273"/>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1204" t="s">
        <v>528</v>
      </c>
      <c r="AL33" s="1205"/>
      <c r="AM33" s="1205"/>
      <c r="AN33" s="1206"/>
      <c r="AO33" s="318" t="s">
        <v>513</v>
      </c>
      <c r="AP33" s="318" t="s">
        <v>513</v>
      </c>
      <c r="AQ33" s="319" t="s">
        <v>513</v>
      </c>
      <c r="AR33" s="320" t="s">
        <v>513</v>
      </c>
    </row>
    <row r="34" spans="1:46" ht="27" customHeight="1" x14ac:dyDescent="0.15">
      <c r="A34" s="273"/>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1204" t="s">
        <v>529</v>
      </c>
      <c r="AL34" s="1205"/>
      <c r="AM34" s="1205"/>
      <c r="AN34" s="1206"/>
      <c r="AO34" s="318" t="s">
        <v>513</v>
      </c>
      <c r="AP34" s="318" t="s">
        <v>513</v>
      </c>
      <c r="AQ34" s="319">
        <v>3</v>
      </c>
      <c r="AR34" s="320" t="s">
        <v>513</v>
      </c>
    </row>
    <row r="35" spans="1:46" ht="27" customHeight="1" x14ac:dyDescent="0.15">
      <c r="A35" s="273"/>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1204" t="s">
        <v>530</v>
      </c>
      <c r="AL35" s="1205"/>
      <c r="AM35" s="1205"/>
      <c r="AN35" s="1206"/>
      <c r="AO35" s="318">
        <v>1463871</v>
      </c>
      <c r="AP35" s="318">
        <v>10652</v>
      </c>
      <c r="AQ35" s="319">
        <v>12174</v>
      </c>
      <c r="AR35" s="320">
        <v>-12.5</v>
      </c>
    </row>
    <row r="36" spans="1:46" ht="27" customHeight="1" x14ac:dyDescent="0.15">
      <c r="A36" s="273"/>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1204" t="s">
        <v>531</v>
      </c>
      <c r="AL36" s="1205"/>
      <c r="AM36" s="1205"/>
      <c r="AN36" s="1206"/>
      <c r="AO36" s="318" t="s">
        <v>513</v>
      </c>
      <c r="AP36" s="318" t="s">
        <v>513</v>
      </c>
      <c r="AQ36" s="319">
        <v>1732</v>
      </c>
      <c r="AR36" s="320" t="s">
        <v>513</v>
      </c>
    </row>
    <row r="37" spans="1:46" ht="13.5" customHeight="1" x14ac:dyDescent="0.15">
      <c r="A37" s="273"/>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1204" t="s">
        <v>532</v>
      </c>
      <c r="AL37" s="1205"/>
      <c r="AM37" s="1205"/>
      <c r="AN37" s="1206"/>
      <c r="AO37" s="318">
        <v>58977</v>
      </c>
      <c r="AP37" s="318">
        <v>429</v>
      </c>
      <c r="AQ37" s="319">
        <v>505</v>
      </c>
      <c r="AR37" s="320">
        <v>-15</v>
      </c>
    </row>
    <row r="38" spans="1:46" ht="27" customHeight="1" x14ac:dyDescent="0.15">
      <c r="A38" s="273"/>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1207" t="s">
        <v>533</v>
      </c>
      <c r="AL38" s="1208"/>
      <c r="AM38" s="1208"/>
      <c r="AN38" s="1209"/>
      <c r="AO38" s="321" t="s">
        <v>513</v>
      </c>
      <c r="AP38" s="321" t="s">
        <v>513</v>
      </c>
      <c r="AQ38" s="322">
        <v>0</v>
      </c>
      <c r="AR38" s="310" t="s">
        <v>513</v>
      </c>
      <c r="AS38" s="317"/>
    </row>
    <row r="39" spans="1:46" x14ac:dyDescent="0.15">
      <c r="A39" s="273"/>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1207" t="s">
        <v>534</v>
      </c>
      <c r="AL39" s="1208"/>
      <c r="AM39" s="1208"/>
      <c r="AN39" s="1209"/>
      <c r="AO39" s="318">
        <v>-745830</v>
      </c>
      <c r="AP39" s="318">
        <v>-5427</v>
      </c>
      <c r="AQ39" s="319">
        <v>-7643</v>
      </c>
      <c r="AR39" s="320">
        <v>-29</v>
      </c>
      <c r="AS39" s="317"/>
    </row>
    <row r="40" spans="1:46" ht="27" customHeight="1" x14ac:dyDescent="0.15">
      <c r="A40" s="273"/>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1204" t="s">
        <v>535</v>
      </c>
      <c r="AL40" s="1205"/>
      <c r="AM40" s="1205"/>
      <c r="AN40" s="1206"/>
      <c r="AO40" s="318">
        <v>-3949042</v>
      </c>
      <c r="AP40" s="318">
        <v>-28735</v>
      </c>
      <c r="AQ40" s="319">
        <v>-31811</v>
      </c>
      <c r="AR40" s="320">
        <v>-9.6999999999999993</v>
      </c>
      <c r="AS40" s="317"/>
    </row>
    <row r="41" spans="1:46" x14ac:dyDescent="0.15">
      <c r="A41" s="273"/>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1210" t="s">
        <v>299</v>
      </c>
      <c r="AL41" s="1211"/>
      <c r="AM41" s="1211"/>
      <c r="AN41" s="1212"/>
      <c r="AO41" s="318">
        <v>851509</v>
      </c>
      <c r="AP41" s="318">
        <v>6196</v>
      </c>
      <c r="AQ41" s="319">
        <v>9697</v>
      </c>
      <c r="AR41" s="320">
        <v>-36.1</v>
      </c>
      <c r="AS41" s="317"/>
    </row>
    <row r="42" spans="1:46" x14ac:dyDescent="0.15">
      <c r="A42" s="273"/>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323" t="s">
        <v>536</v>
      </c>
      <c r="AL42" s="269"/>
      <c r="AM42" s="269"/>
      <c r="AN42" s="269"/>
      <c r="AO42" s="269"/>
      <c r="AP42" s="269"/>
      <c r="AQ42" s="294"/>
      <c r="AR42" s="294"/>
      <c r="AS42" s="317"/>
    </row>
    <row r="43" spans="1:46" x14ac:dyDescent="0.15">
      <c r="A43" s="273"/>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324"/>
      <c r="AQ43" s="294"/>
      <c r="AR43" s="269"/>
      <c r="AS43" s="317"/>
    </row>
    <row r="44" spans="1:46" x14ac:dyDescent="0.15">
      <c r="A44" s="273"/>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94"/>
      <c r="AR44" s="269"/>
    </row>
    <row r="45" spans="1:46" x14ac:dyDescent="0.15">
      <c r="A45" s="271"/>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325"/>
      <c r="AR45" s="271"/>
      <c r="AS45" s="271"/>
      <c r="AT45" s="269"/>
    </row>
    <row r="46" spans="1:46" x14ac:dyDescent="0.15">
      <c r="A46" s="326"/>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269"/>
    </row>
    <row r="47" spans="1:46" ht="17.25" customHeight="1" x14ac:dyDescent="0.15">
      <c r="A47" s="327" t="s">
        <v>537</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row>
    <row r="48" spans="1:46" x14ac:dyDescent="0.15">
      <c r="A48" s="273"/>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328" t="s">
        <v>538</v>
      </c>
      <c r="AL48" s="328"/>
      <c r="AM48" s="328"/>
      <c r="AN48" s="328"/>
      <c r="AO48" s="328"/>
      <c r="AP48" s="328"/>
      <c r="AQ48" s="329"/>
      <c r="AR48" s="328"/>
    </row>
    <row r="49" spans="1:44" ht="13.5" customHeight="1" x14ac:dyDescent="0.15">
      <c r="A49" s="273"/>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330"/>
      <c r="AL49" s="331"/>
      <c r="AM49" s="1199" t="s">
        <v>503</v>
      </c>
      <c r="AN49" s="1201" t="s">
        <v>539</v>
      </c>
      <c r="AO49" s="1202"/>
      <c r="AP49" s="1202"/>
      <c r="AQ49" s="1202"/>
      <c r="AR49" s="1203"/>
    </row>
    <row r="50" spans="1:44" x14ac:dyDescent="0.15">
      <c r="A50" s="273"/>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332"/>
      <c r="AL50" s="333"/>
      <c r="AM50" s="1200"/>
      <c r="AN50" s="334" t="s">
        <v>540</v>
      </c>
      <c r="AO50" s="335" t="s">
        <v>541</v>
      </c>
      <c r="AP50" s="336" t="s">
        <v>542</v>
      </c>
      <c r="AQ50" s="337" t="s">
        <v>543</v>
      </c>
      <c r="AR50" s="338" t="s">
        <v>544</v>
      </c>
    </row>
    <row r="51" spans="1:44" x14ac:dyDescent="0.15">
      <c r="A51" s="273"/>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330" t="s">
        <v>545</v>
      </c>
      <c r="AL51" s="331"/>
      <c r="AM51" s="339">
        <v>5111844</v>
      </c>
      <c r="AN51" s="340">
        <v>36871</v>
      </c>
      <c r="AO51" s="341">
        <v>14.2</v>
      </c>
      <c r="AP51" s="342">
        <v>50840</v>
      </c>
      <c r="AQ51" s="343">
        <v>16.899999999999999</v>
      </c>
      <c r="AR51" s="344">
        <v>-2.7</v>
      </c>
    </row>
    <row r="52" spans="1:44" x14ac:dyDescent="0.15">
      <c r="A52" s="273"/>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345"/>
      <c r="AL52" s="346" t="s">
        <v>546</v>
      </c>
      <c r="AM52" s="347">
        <v>3087186</v>
      </c>
      <c r="AN52" s="348">
        <v>22267</v>
      </c>
      <c r="AO52" s="349">
        <v>5.7</v>
      </c>
      <c r="AP52" s="350">
        <v>25367</v>
      </c>
      <c r="AQ52" s="351">
        <v>9.1</v>
      </c>
      <c r="AR52" s="352">
        <v>-3.4</v>
      </c>
    </row>
    <row r="53" spans="1:44" x14ac:dyDescent="0.15">
      <c r="A53" s="273"/>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330" t="s">
        <v>547</v>
      </c>
      <c r="AL53" s="331"/>
      <c r="AM53" s="339">
        <v>6677793</v>
      </c>
      <c r="AN53" s="340">
        <v>48206</v>
      </c>
      <c r="AO53" s="341">
        <v>30.7</v>
      </c>
      <c r="AP53" s="342">
        <v>53605</v>
      </c>
      <c r="AQ53" s="343">
        <v>5.4</v>
      </c>
      <c r="AR53" s="344">
        <v>25.3</v>
      </c>
    </row>
    <row r="54" spans="1:44" x14ac:dyDescent="0.15">
      <c r="A54" s="273"/>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345"/>
      <c r="AL54" s="346" t="s">
        <v>546</v>
      </c>
      <c r="AM54" s="347">
        <v>4370094</v>
      </c>
      <c r="AN54" s="348">
        <v>31547</v>
      </c>
      <c r="AO54" s="349">
        <v>41.7</v>
      </c>
      <c r="AP54" s="350">
        <v>28343</v>
      </c>
      <c r="AQ54" s="351">
        <v>11.7</v>
      </c>
      <c r="AR54" s="352">
        <v>30</v>
      </c>
    </row>
    <row r="55" spans="1:44" x14ac:dyDescent="0.15">
      <c r="A55" s="273"/>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330" t="s">
        <v>548</v>
      </c>
      <c r="AL55" s="331"/>
      <c r="AM55" s="339">
        <v>9520825</v>
      </c>
      <c r="AN55" s="340">
        <v>68947</v>
      </c>
      <c r="AO55" s="341">
        <v>43</v>
      </c>
      <c r="AP55" s="342">
        <v>58051</v>
      </c>
      <c r="AQ55" s="343">
        <v>8.3000000000000007</v>
      </c>
      <c r="AR55" s="344">
        <v>34.700000000000003</v>
      </c>
    </row>
    <row r="56" spans="1:44" x14ac:dyDescent="0.15">
      <c r="A56" s="273"/>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345"/>
      <c r="AL56" s="346" t="s">
        <v>546</v>
      </c>
      <c r="AM56" s="347">
        <v>6484720</v>
      </c>
      <c r="AN56" s="348">
        <v>46960</v>
      </c>
      <c r="AO56" s="349">
        <v>48.9</v>
      </c>
      <c r="AP56" s="350">
        <v>32143</v>
      </c>
      <c r="AQ56" s="351">
        <v>13.4</v>
      </c>
      <c r="AR56" s="352">
        <v>35.5</v>
      </c>
    </row>
    <row r="57" spans="1:44" x14ac:dyDescent="0.15">
      <c r="A57" s="273"/>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330" t="s">
        <v>549</v>
      </c>
      <c r="AL57" s="331"/>
      <c r="AM57" s="339">
        <v>6501041</v>
      </c>
      <c r="AN57" s="340">
        <v>47142</v>
      </c>
      <c r="AO57" s="341">
        <v>-31.6</v>
      </c>
      <c r="AP57" s="342">
        <v>63257</v>
      </c>
      <c r="AQ57" s="343">
        <v>9</v>
      </c>
      <c r="AR57" s="344">
        <v>-40.6</v>
      </c>
    </row>
    <row r="58" spans="1:44" x14ac:dyDescent="0.15">
      <c r="A58" s="273"/>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345"/>
      <c r="AL58" s="346" t="s">
        <v>546</v>
      </c>
      <c r="AM58" s="347">
        <v>4704087</v>
      </c>
      <c r="AN58" s="348">
        <v>34111</v>
      </c>
      <c r="AO58" s="349">
        <v>-27.4</v>
      </c>
      <c r="AP58" s="350">
        <v>27259</v>
      </c>
      <c r="AQ58" s="351">
        <v>-15.2</v>
      </c>
      <c r="AR58" s="352">
        <v>-12.2</v>
      </c>
    </row>
    <row r="59" spans="1:44" x14ac:dyDescent="0.15">
      <c r="A59" s="273"/>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330" t="s">
        <v>550</v>
      </c>
      <c r="AL59" s="331"/>
      <c r="AM59" s="339">
        <v>4037354</v>
      </c>
      <c r="AN59" s="340">
        <v>29377</v>
      </c>
      <c r="AO59" s="341">
        <v>-37.700000000000003</v>
      </c>
      <c r="AP59" s="342">
        <v>52308</v>
      </c>
      <c r="AQ59" s="343">
        <v>-17.3</v>
      </c>
      <c r="AR59" s="344">
        <v>-20.399999999999999</v>
      </c>
    </row>
    <row r="60" spans="1:44" x14ac:dyDescent="0.15">
      <c r="A60" s="27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345"/>
      <c r="AL60" s="346" t="s">
        <v>546</v>
      </c>
      <c r="AM60" s="347">
        <v>3260350</v>
      </c>
      <c r="AN60" s="348">
        <v>23723</v>
      </c>
      <c r="AO60" s="349">
        <v>-30.5</v>
      </c>
      <c r="AP60" s="350">
        <v>28695</v>
      </c>
      <c r="AQ60" s="351">
        <v>5.3</v>
      </c>
      <c r="AR60" s="352">
        <v>-35.799999999999997</v>
      </c>
    </row>
    <row r="61" spans="1:44" x14ac:dyDescent="0.15">
      <c r="A61" s="273"/>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330" t="s">
        <v>551</v>
      </c>
      <c r="AL61" s="353"/>
      <c r="AM61" s="354">
        <v>6369771</v>
      </c>
      <c r="AN61" s="355">
        <v>46109</v>
      </c>
      <c r="AO61" s="356">
        <v>3.7</v>
      </c>
      <c r="AP61" s="357">
        <v>55612</v>
      </c>
      <c r="AQ61" s="358">
        <v>4.5</v>
      </c>
      <c r="AR61" s="344">
        <v>-0.8</v>
      </c>
    </row>
    <row r="62" spans="1:44" x14ac:dyDescent="0.15">
      <c r="A62" s="273"/>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345"/>
      <c r="AL62" s="346" t="s">
        <v>546</v>
      </c>
      <c r="AM62" s="347">
        <v>4381287</v>
      </c>
      <c r="AN62" s="348">
        <v>31722</v>
      </c>
      <c r="AO62" s="349">
        <v>7.7</v>
      </c>
      <c r="AP62" s="350">
        <v>28361</v>
      </c>
      <c r="AQ62" s="351">
        <v>4.9000000000000004</v>
      </c>
      <c r="AR62" s="352">
        <v>2.8</v>
      </c>
    </row>
    <row r="63" spans="1:44" x14ac:dyDescent="0.15">
      <c r="A63" s="273"/>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row>
    <row r="64" spans="1:44" x14ac:dyDescent="0.15">
      <c r="A64" s="273"/>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row>
    <row r="65" spans="1:46" x14ac:dyDescent="0.15">
      <c r="A65" s="273"/>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row>
    <row r="66" spans="1:46" x14ac:dyDescent="0.15">
      <c r="A66" s="359"/>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60"/>
    </row>
    <row r="67" spans="1:46" ht="13.5" hidden="1" customHeight="1" x14ac:dyDescent="0.15">
      <c r="AK67" s="269"/>
      <c r="AL67" s="269"/>
      <c r="AM67" s="269"/>
      <c r="AN67" s="269"/>
      <c r="AO67" s="269"/>
      <c r="AP67" s="269"/>
      <c r="AQ67" s="269"/>
      <c r="AR67" s="269"/>
      <c r="AS67" s="269"/>
      <c r="AT67" s="269"/>
    </row>
    <row r="68" spans="1:46" ht="13.5" hidden="1" customHeight="1" x14ac:dyDescent="0.15">
      <c r="AK68" s="269"/>
      <c r="AL68" s="269"/>
      <c r="AM68" s="269"/>
      <c r="AN68" s="269"/>
      <c r="AO68" s="269"/>
      <c r="AP68" s="269"/>
      <c r="AQ68" s="269"/>
      <c r="AR68" s="269"/>
    </row>
    <row r="69" spans="1:46" ht="13.5" hidden="1" customHeight="1" x14ac:dyDescent="0.15">
      <c r="AK69" s="269"/>
      <c r="AL69" s="269"/>
      <c r="AM69" s="269"/>
      <c r="AN69" s="269"/>
      <c r="AO69" s="269"/>
      <c r="AP69" s="269"/>
      <c r="AQ69" s="269"/>
      <c r="AR69" s="269"/>
    </row>
    <row r="70" spans="1:46" hidden="1" x14ac:dyDescent="0.15">
      <c r="AK70" s="269"/>
      <c r="AL70" s="269"/>
      <c r="AM70" s="269"/>
      <c r="AN70" s="269"/>
      <c r="AO70" s="269"/>
      <c r="AP70" s="269"/>
      <c r="AQ70" s="269"/>
      <c r="AR70" s="269"/>
    </row>
    <row r="71" spans="1:46" hidden="1" x14ac:dyDescent="0.15">
      <c r="AK71" s="269"/>
      <c r="AL71" s="269"/>
      <c r="AM71" s="269"/>
      <c r="AN71" s="269"/>
      <c r="AO71" s="269"/>
      <c r="AP71" s="269"/>
      <c r="AQ71" s="269"/>
      <c r="AR71" s="269"/>
    </row>
    <row r="72" spans="1:46" hidden="1" x14ac:dyDescent="0.15">
      <c r="AK72" s="269"/>
      <c r="AL72" s="269"/>
      <c r="AM72" s="269"/>
      <c r="AN72" s="269"/>
      <c r="AO72" s="269"/>
      <c r="AP72" s="269"/>
      <c r="AQ72" s="269"/>
      <c r="AR72" s="269"/>
    </row>
    <row r="73" spans="1:46" hidden="1" x14ac:dyDescent="0.15">
      <c r="AK73" s="269"/>
      <c r="AL73" s="269"/>
      <c r="AM73" s="269"/>
      <c r="AN73" s="269"/>
      <c r="AO73" s="269"/>
      <c r="AP73" s="269"/>
      <c r="AQ73" s="269"/>
      <c r="AR73" s="269"/>
    </row>
    <row r="74" spans="1:46" hidden="1" x14ac:dyDescent="0.15"/>
  </sheetData>
  <sheetProtection algorithmName="SHA-512" hashValue="316clq9v06uKCZHTNmJ1Mz6wxcHH6sUabskGxwWXcZgvH8tiEzEngjGwUBZUmCCOdBQOLDYuEjEPAV8AmkwzRw==" saltValue="pjsvJhjX3m04iW1c+wA+5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67" customWidth="1"/>
    <col min="126" max="16384" width="9" style="266" hidden="1"/>
  </cols>
  <sheetData>
    <row r="1" spans="2:125"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2:125" x14ac:dyDescent="0.15">
      <c r="B2" s="266"/>
      <c r="DG2" s="266"/>
    </row>
    <row r="3" spans="2:125" x14ac:dyDescent="0.15">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H3" s="266"/>
      <c r="DI3" s="266"/>
      <c r="DJ3" s="266"/>
      <c r="DK3" s="266"/>
      <c r="DL3" s="266"/>
      <c r="DM3" s="266"/>
      <c r="DN3" s="266"/>
      <c r="DO3" s="266"/>
      <c r="DP3" s="266"/>
      <c r="DQ3" s="266"/>
      <c r="DR3" s="266"/>
      <c r="DS3" s="266"/>
      <c r="DT3" s="266"/>
      <c r="DU3" s="266"/>
    </row>
    <row r="4" spans="2:125" x14ac:dyDescent="0.15"/>
    <row r="5" spans="2:125" x14ac:dyDescent="0.15"/>
    <row r="6" spans="2:125" x14ac:dyDescent="0.15"/>
    <row r="7" spans="2:125" x14ac:dyDescent="0.15"/>
    <row r="8" spans="2:125" x14ac:dyDescent="0.15"/>
    <row r="9" spans="2:125" x14ac:dyDescent="0.15">
      <c r="DU9" s="26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6"/>
    </row>
    <row r="18" spans="125:125" x14ac:dyDescent="0.15"/>
    <row r="19" spans="125:125" x14ac:dyDescent="0.15"/>
    <row r="20" spans="125:125" x14ac:dyDescent="0.15">
      <c r="DU20" s="266"/>
    </row>
    <row r="21" spans="125:125" x14ac:dyDescent="0.15">
      <c r="DU21" s="26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6"/>
    </row>
    <row r="29" spans="125:125" x14ac:dyDescent="0.15"/>
    <row r="30" spans="125:125" x14ac:dyDescent="0.15"/>
    <row r="31" spans="125:125" x14ac:dyDescent="0.15"/>
    <row r="32" spans="125:125" x14ac:dyDescent="0.15"/>
    <row r="33" spans="2:125" x14ac:dyDescent="0.15">
      <c r="B33" s="266"/>
      <c r="G33" s="266"/>
      <c r="I33" s="266"/>
    </row>
    <row r="34" spans="2:125" x14ac:dyDescent="0.15">
      <c r="C34" s="266"/>
      <c r="P34" s="266"/>
      <c r="DE34" s="266"/>
      <c r="DH34" s="266"/>
    </row>
    <row r="35" spans="2:125" x14ac:dyDescent="0.15">
      <c r="D35" s="266"/>
      <c r="E35" s="266"/>
      <c r="DG35" s="266"/>
      <c r="DJ35" s="266"/>
      <c r="DP35" s="266"/>
      <c r="DQ35" s="266"/>
      <c r="DR35" s="266"/>
      <c r="DS35" s="266"/>
      <c r="DT35" s="266"/>
      <c r="DU35" s="266"/>
    </row>
    <row r="36" spans="2:125" x14ac:dyDescent="0.15">
      <c r="F36" s="266"/>
      <c r="H36" s="266"/>
      <c r="J36" s="266"/>
      <c r="K36" s="266"/>
      <c r="L36" s="266"/>
      <c r="M36" s="266"/>
      <c r="N36" s="266"/>
      <c r="O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F36" s="266"/>
      <c r="DI36" s="266"/>
      <c r="DK36" s="266"/>
      <c r="DL36" s="266"/>
      <c r="DM36" s="266"/>
      <c r="DN36" s="266"/>
      <c r="DO36" s="266"/>
      <c r="DP36" s="266"/>
      <c r="DQ36" s="266"/>
      <c r="DR36" s="266"/>
      <c r="DS36" s="266"/>
      <c r="DT36" s="266"/>
      <c r="DU36" s="266"/>
    </row>
    <row r="37" spans="2:125" x14ac:dyDescent="0.15">
      <c r="DU37" s="266"/>
    </row>
    <row r="38" spans="2:125" x14ac:dyDescent="0.15">
      <c r="DT38" s="266"/>
      <c r="DU38" s="266"/>
    </row>
    <row r="39" spans="2:125" x14ac:dyDescent="0.15"/>
    <row r="40" spans="2:125" x14ac:dyDescent="0.15">
      <c r="DH40" s="266"/>
    </row>
    <row r="41" spans="2:125" x14ac:dyDescent="0.15">
      <c r="DE41" s="266"/>
    </row>
    <row r="42" spans="2:125" x14ac:dyDescent="0.15">
      <c r="DG42" s="266"/>
      <c r="DJ42" s="266"/>
    </row>
    <row r="43" spans="2:125" x14ac:dyDescent="0.15">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F43" s="266"/>
      <c r="DI43" s="266"/>
      <c r="DK43" s="266"/>
      <c r="DL43" s="266"/>
      <c r="DM43" s="266"/>
      <c r="DN43" s="266"/>
      <c r="DO43" s="266"/>
      <c r="DP43" s="266"/>
      <c r="DQ43" s="266"/>
      <c r="DR43" s="266"/>
      <c r="DS43" s="266"/>
      <c r="DT43" s="266"/>
      <c r="DU43" s="266"/>
    </row>
    <row r="44" spans="2:125" x14ac:dyDescent="0.15">
      <c r="DU44" s="266"/>
    </row>
    <row r="45" spans="2:125" x14ac:dyDescent="0.15"/>
    <row r="46" spans="2:125" x14ac:dyDescent="0.15"/>
    <row r="47" spans="2:125" x14ac:dyDescent="0.15"/>
    <row r="48" spans="2:125" x14ac:dyDescent="0.15">
      <c r="DT48" s="266"/>
      <c r="DU48" s="266"/>
    </row>
    <row r="49" spans="120:125" x14ac:dyDescent="0.15">
      <c r="DU49" s="266"/>
    </row>
    <row r="50" spans="120:125" x14ac:dyDescent="0.15">
      <c r="DU50" s="266"/>
    </row>
    <row r="51" spans="120:125" x14ac:dyDescent="0.15">
      <c r="DP51" s="266"/>
      <c r="DQ51" s="266"/>
      <c r="DR51" s="266"/>
      <c r="DS51" s="266"/>
      <c r="DT51" s="266"/>
      <c r="DU51" s="266"/>
    </row>
    <row r="52" spans="120:125" x14ac:dyDescent="0.15"/>
    <row r="53" spans="120:125" x14ac:dyDescent="0.15"/>
    <row r="54" spans="120:125" x14ac:dyDescent="0.15">
      <c r="DU54" s="266"/>
    </row>
    <row r="55" spans="120:125" x14ac:dyDescent="0.15"/>
    <row r="56" spans="120:125" x14ac:dyDescent="0.15"/>
    <row r="57" spans="120:125" x14ac:dyDescent="0.15"/>
    <row r="58" spans="120:125" x14ac:dyDescent="0.15">
      <c r="DU58" s="266"/>
    </row>
    <row r="59" spans="120:125" x14ac:dyDescent="0.15"/>
    <row r="60" spans="120:125" x14ac:dyDescent="0.15"/>
    <row r="61" spans="120:125" x14ac:dyDescent="0.15"/>
    <row r="62" spans="120:125" x14ac:dyDescent="0.15"/>
    <row r="63" spans="120:125" x14ac:dyDescent="0.15">
      <c r="DU63" s="266"/>
    </row>
    <row r="64" spans="120:125" x14ac:dyDescent="0.15">
      <c r="DT64" s="266"/>
      <c r="DU64" s="266"/>
    </row>
    <row r="65" spans="123:125" x14ac:dyDescent="0.15"/>
    <row r="66" spans="123:125" x14ac:dyDescent="0.15"/>
    <row r="67" spans="123:125" x14ac:dyDescent="0.15"/>
    <row r="68" spans="123:125" x14ac:dyDescent="0.15"/>
    <row r="69" spans="123:125" x14ac:dyDescent="0.15">
      <c r="DS69" s="266"/>
      <c r="DT69" s="266"/>
      <c r="DU69" s="26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6"/>
    </row>
    <row r="83" spans="116:125" x14ac:dyDescent="0.15">
      <c r="DM83" s="266"/>
      <c r="DN83" s="266"/>
      <c r="DO83" s="266"/>
      <c r="DP83" s="266"/>
      <c r="DQ83" s="266"/>
      <c r="DR83" s="266"/>
      <c r="DS83" s="266"/>
      <c r="DT83" s="266"/>
      <c r="DU83" s="266"/>
    </row>
    <row r="84" spans="116:125" x14ac:dyDescent="0.15"/>
    <row r="85" spans="116:125" x14ac:dyDescent="0.15"/>
    <row r="86" spans="116:125" x14ac:dyDescent="0.15"/>
    <row r="87" spans="116:125" x14ac:dyDescent="0.15"/>
    <row r="88" spans="116:125" x14ac:dyDescent="0.15">
      <c r="DU88" s="26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6"/>
      <c r="DT94" s="266"/>
      <c r="DU94" s="266"/>
    </row>
    <row r="95" spans="116:125" ht="13.5" customHeight="1" x14ac:dyDescent="0.15">
      <c r="DU95" s="26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6"/>
    </row>
    <row r="102" spans="124:125" ht="13.5" customHeight="1" x14ac:dyDescent="0.15"/>
    <row r="103" spans="124:125" ht="13.5" customHeight="1" x14ac:dyDescent="0.15"/>
    <row r="104" spans="124:125" ht="13.5" customHeight="1" x14ac:dyDescent="0.15">
      <c r="DT104" s="266"/>
      <c r="DU104" s="26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6"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bdtX2P8A5H6vPUfhW+KjsmLD3ZRGUieHMITiYc+5U108CNbGzrbmFw+b2KIcqQiDsTq3jI/sLNbwi060eM2sg==" saltValue="fP85sY6dyGvPbaAEXSKF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67" customWidth="1"/>
    <col min="126" max="142" width="0" style="266" hidden="1" customWidth="1"/>
    <col min="143" max="16384" width="9" style="266" hidden="1"/>
  </cols>
  <sheetData>
    <row r="1" spans="1:125" ht="13.5" customHeight="1"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1:125" x14ac:dyDescent="0.15">
      <c r="B2" s="266"/>
      <c r="T2" s="266"/>
    </row>
    <row r="3" spans="1:125"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6"/>
      <c r="G33" s="266"/>
      <c r="I33" s="266"/>
    </row>
    <row r="34" spans="2:125" x14ac:dyDescent="0.15">
      <c r="C34" s="266"/>
      <c r="P34" s="266"/>
      <c r="R34" s="266"/>
      <c r="U34" s="266"/>
    </row>
    <row r="35" spans="2:125" x14ac:dyDescent="0.15">
      <c r="D35" s="266"/>
      <c r="E35" s="266"/>
      <c r="T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row>
    <row r="36" spans="2:125" x14ac:dyDescent="0.15">
      <c r="F36" s="266"/>
      <c r="H36" s="266"/>
      <c r="J36" s="266"/>
      <c r="K36" s="266"/>
      <c r="L36" s="266"/>
      <c r="M36" s="266"/>
      <c r="N36" s="266"/>
      <c r="O36" s="266"/>
      <c r="Q36" s="266"/>
      <c r="S36" s="266"/>
      <c r="V36" s="266"/>
    </row>
    <row r="37" spans="2:125" x14ac:dyDescent="0.15"/>
    <row r="38" spans="2:125" x14ac:dyDescent="0.15"/>
    <row r="39" spans="2:125" x14ac:dyDescent="0.15"/>
    <row r="40" spans="2:125" x14ac:dyDescent="0.15">
      <c r="U40" s="266"/>
    </row>
    <row r="41" spans="2:125" x14ac:dyDescent="0.15">
      <c r="R41" s="266"/>
    </row>
    <row r="42" spans="2:125" x14ac:dyDescent="0.15">
      <c r="T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row>
    <row r="43" spans="2:125" x14ac:dyDescent="0.15">
      <c r="Q43" s="266"/>
      <c r="S43" s="266"/>
      <c r="V43" s="26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7"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m8upttQJIjmG2BnXjKOVZ07eD+fuuYn08tmJbuLpOcY3SVA35MY2+wFJzqczhSAN5TcpTnW6xH4/b6tlGjZaw==" saltValue="DqXJmmdNaQHY+LnzYRp6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13" t="s">
        <v>3</v>
      </c>
      <c r="D47" s="1213"/>
      <c r="E47" s="1214"/>
      <c r="F47" s="11">
        <v>10.1</v>
      </c>
      <c r="G47" s="12">
        <v>10.38</v>
      </c>
      <c r="H47" s="12">
        <v>10.27</v>
      </c>
      <c r="I47" s="12">
        <v>11.99</v>
      </c>
      <c r="J47" s="13">
        <v>11.94</v>
      </c>
    </row>
    <row r="48" spans="2:10" ht="57.75" customHeight="1" x14ac:dyDescent="0.15">
      <c r="B48" s="14"/>
      <c r="C48" s="1215" t="s">
        <v>4</v>
      </c>
      <c r="D48" s="1215"/>
      <c r="E48" s="1216"/>
      <c r="F48" s="15">
        <v>9.32</v>
      </c>
      <c r="G48" s="16">
        <v>6.22</v>
      </c>
      <c r="H48" s="16">
        <v>6.99</v>
      </c>
      <c r="I48" s="16">
        <v>7.27</v>
      </c>
      <c r="J48" s="17">
        <v>7.46</v>
      </c>
    </row>
    <row r="49" spans="2:10" ht="57.75" customHeight="1" thickBot="1" x14ac:dyDescent="0.2">
      <c r="B49" s="18"/>
      <c r="C49" s="1217" t="s">
        <v>5</v>
      </c>
      <c r="D49" s="1217"/>
      <c r="E49" s="1218"/>
      <c r="F49" s="19">
        <v>1</v>
      </c>
      <c r="G49" s="20" t="s">
        <v>560</v>
      </c>
      <c r="H49" s="20">
        <v>1.02</v>
      </c>
      <c r="I49" s="20">
        <v>2.12</v>
      </c>
      <c r="J49" s="21">
        <v>0.23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8tObfx5LgG6+/ZM97n5Mhrl2PY0ktz/52v+Z35whHPR4ZNl2qpQqd/73nneU3zLVYmyycPTZBJyLV1To3EtsQ==" saltValue="oJycgYVuS5e3WFyATL9r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2019-11-07T06:13:55Z</cp:lastPrinted>
  <dcterms:created xsi:type="dcterms:W3CDTF">2019-02-14T03:19:40Z</dcterms:created>
  <dcterms:modified xsi:type="dcterms:W3CDTF">2019-11-21T08:19:58Z</dcterms:modified>
  <cp:category/>
</cp:coreProperties>
</file>