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63" i="12"/>
  <c r="DG102" i="12"/>
  <c r="CR102"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c r="CO34" i="10" l="1"/>
  <c r="CO35" i="10" s="1"/>
  <c r="BW35" i="10"/>
</calcChain>
</file>

<file path=xl/sharedStrings.xml><?xml version="1.0" encoding="utf-8"?>
<sst xmlns="http://schemas.openxmlformats.org/spreadsheetml/2006/main" count="1090" uniqueCount="597">
  <si>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</si>
  <si>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</si>
  <si>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</si>
  <si>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</si>
  <si>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</si>
  <si>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</si>
  <si>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</si>
  <si>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</si>
  <si>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</si>
  <si>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</si>
  <si>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</si>
  <si>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</si>
  <si>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</si>
  <si>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</si>
  <si>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</si>
  <si>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</si>
  <si>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</si>
  <si>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</si>
  <si>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</si>
  <si>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</si>
  <si>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</si>
  <si>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</si>
  <si>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</si>
  <si>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</si>
  <si>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</si>
  <si>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</si>
  <si>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</si>
  <si>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</si>
  <si>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</si>
  <si>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</si>
  <si>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</si>
  <si>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</si>
  <si>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</si>
  <si>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</si>
  <si>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</si>
  <si>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</si>
  <si>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</si>
  <si>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</si>
  <si>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</si>
  <si>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</si>
  <si>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</si>
  <si>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</si>
  <si>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</si>
  <si>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</si>
  <si>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</si>
  <si>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</si>
  <si>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</si>
  <si>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</si>
  <si>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</si>
  <si>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</si>
  <si>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</si>
  <si>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</si>
  <si>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</si>
  <si>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</si>
  <si>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</si>
  <si>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</si>
  <si>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</si>
  <si>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</si>
  <si>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</si>
  <si>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</si>
  <si>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</si>
  <si>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</si>
  <si>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</si>
  <si>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</si>
  <si>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</si>
  <si>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</si>
  <si>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</si>
  <si>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</si>
  <si>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</si>
  <si>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</si>
  <si>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</si>
  <si>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</si>
  <si>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</si>
  <si>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</si>
  <si>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</si>
  <si>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</si>
  <si>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</si>
  <si>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</si>
  <si>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</si>
  <si>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</si>
  <si>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</si>
  <si>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</si>
  <si>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</si>
  <si>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</si>
  <si>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</si>
  <si>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</si>
  <si>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</si>
  <si>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</si>
  <si>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</si>
  <si>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</si>
  <si>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</si>
  <si>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</si>
  <si>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</si>
  <si>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</si>
  <si>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</si>
  <si>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</si>
  <si>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</si>
  <si>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</si>
  <si>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</si>
  <si>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</si>
  <si>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</si>
  <si>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</si>
  <si>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</si>
  <si>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</si>
  <si>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</si>
  <si>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</si>
  <si>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</si>
  <si>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</si>
  <si>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</si>
  <si>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</si>
  <si>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</si>
  <si>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</si>
  <si>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</si>
  <si>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</si>
  <si>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</si>
  <si>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</si>
  <si>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</si>
  <si>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</si>
  <si>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</si>
  <si>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</si>
  <si>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</si>
  <si>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</si>
  <si>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</si>
  <si>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</si>
  <si>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</si>
  <si>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</si>
  <si>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</si>
  <si>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</si>
  <si>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</si>
  <si>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</si>
  <si>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</si>
  <si>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</si>
  <si>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</si>
  <si>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</si>
  <si>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</si>
  <si>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</si>
  <si>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</si>
  <si>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</si>
  <si>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</si>
  <si>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</si>
  <si>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</si>
  <si>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</si>
  <si>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</si>
  <si>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</si>
  <si>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</si>
  <si>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</si>
  <si>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</si>
  <si>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</si>
  <si>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</si>
  <si>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</si>
  <si>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</si>
  <si>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</si>
  <si>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</si>
  <si>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</si>
  <si>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</si>
  <si>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</si>
  <si>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</si>
  <si>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</si>
  <si>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</si>
  <si>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</si>
  <si>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</si>
  <si>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</si>
  <si>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</si>
  <si>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</si>
  <si>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</si>
  <si>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</si>
  <si>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</si>
  <si>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</si>
  <si>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</si>
  <si>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</si>
  <si>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</si>
  <si>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</si>
  <si>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</si>
  <si>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</si>
  <si>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</si>
  <si>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</si>
  <si>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</si>
  <si>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</si>
  <si>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</si>
  <si>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</si>
  <si>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</si>
  <si>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</si>
  <si>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</si>
  <si>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</si>
  <si>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</si>
  <si>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</si>
  <si>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</si>
  <si>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</si>
  <si>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</si>
  <si>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</si>
  <si>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</si>
  <si>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</si>
  <si>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</si>
  <si>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</si>
  <si>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</si>
  <si>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</si>
  <si>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</si>
  <si>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</si>
  <si>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</si>
  <si>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</si>
  <si>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</si>
  <si>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</si>
  <si>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</si>
  <si>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</si>
  <si>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</si>
  <si>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</si>
  <si>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</si>
  <si>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</si>
  <si>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</si>
  <si>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</si>
  <si>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</si>
  <si>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愛知県西尾市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</si>
  <si>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</si>
  <si>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</si>
  <si>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</si>
  <si>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</si>
  <si>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</si>
  <si>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</si>
  <si>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</si>
  <si>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</si>
  <si>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</si>
  <si>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</si>
  <si>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</si>
  <si>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</si>
  <si>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</si>
  <si>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</si>
  <si>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</si>
  <si>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</si>
  <si>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</si>
  <si>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</si>
  <si>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</si>
  <si>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</si>
  <si>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</si>
  <si>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</si>
  <si>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</si>
  <si>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</si>
  <si>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</si>
  <si>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</si>
  <si>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</si>
  <si>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</si>
  <si>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</si>
  <si>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</si>
  <si>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</si>
  <si>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</si>
  <si>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</si>
  <si>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</si>
  <si>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</si>
  <si>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</si>
  <si>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</si>
  <si>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</si>
  <si>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</si>
  <si>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</si>
  <si>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</si>
  <si>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</si>
  <si>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</si>
  <si>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</si>
  <si>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</si>
  <si>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</si>
  <si>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</si>
  <si>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</si>
  <si>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</si>
  <si>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</si>
  <si>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</si>
  <si>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</si>
  <si>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</si>
  <si>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</si>
  <si>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</si>
  <si>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</si>
  <si>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</si>
  <si>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</si>
  <si>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</si>
  <si>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</si>
  <si>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</si>
  <si>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</si>
  <si>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</si>
  <si>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</si>
  <si>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</si>
  <si>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</si>
  <si>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</si>
  <si>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</si>
  <si>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</si>
  <si>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</si>
  <si>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</si>
  <si>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</si>
  <si>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</si>
  <si>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</si>
  <si>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</si>
  <si>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</si>
  <si>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</si>
  <si>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</si>
  <si>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</si>
  <si>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</si>
  <si>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</si>
  <si>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</si>
  <si>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</si>
  <si>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</si>
  <si>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</si>
  <si>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</si>
  <si>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</si>
  <si>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</si>
  <si>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</si>
  <si>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</si>
  <si>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</si>
  <si>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</si>
  <si>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</si>
  <si>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</si>
  <si>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</si>
  <si>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</si>
  <si>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</si>
  <si>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</si>
  <si>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</si>
  <si>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</si>
  <si>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</si>
  <si>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</si>
  <si>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</si>
  <si>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</si>
  <si>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</si>
  <si>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</si>
  <si>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</si>
  <si>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</si>
  <si>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</si>
  <si>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</si>
  <si>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</si>
  <si>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</si>
  <si>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</si>
  <si>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</si>
  <si>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</si>
  <si>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</si>
  <si>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</si>
  <si>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</si>
  <si>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</si>
  <si>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</si>
  <si>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</si>
  <si>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</si>
  <si>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</si>
  <si>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</si>
  <si>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</si>
  <si>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</si>
  <si>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</si>
  <si>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</si>
  <si>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</si>
  <si>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</si>
  <si>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</si>
  <si>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</si>
  <si>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</si>
  <si>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</si>
  <si>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</si>
  <si>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</si>
  <si>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</si>
  <si>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</si>
  <si>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</si>
  <si>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</si>
  <si>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</si>
  <si>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</si>
  <si>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</si>
  <si>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</si>
  <si>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</si>
  <si>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</si>
  <si>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</si>
  <si>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</si>
  <si>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</si>
  <si>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愛知県西尾市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</si>
  <si>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</si>
  <si>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</si>
  <si>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</si>
  <si>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</si>
  <si>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</si>
  <si>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</si>
  <si>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</si>
  <si>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</si>
  <si>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</si>
  <si>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</si>
  <si>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</si>
  <si>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</si>
  <si>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</si>
  <si>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</si>
  <si>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</si>
  <si>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</si>
  <si>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</si>
  <si>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</si>
  <si>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</si>
  <si>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</si>
  <si>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佐久島診療所事業特別会計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</si>
  <si>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</si>
  <si>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</si>
  <si>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</si>
  <si>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</si>
  <si>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</si>
  <si>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</si>
  <si>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</si>
  <si>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</si>
  <si>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</si>
  <si>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</si>
  <si>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</si>
  <si>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</si>
  <si>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</si>
  <si>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</si>
  <si>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</si>
  <si>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</si>
  <si>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</si>
  <si>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</si>
  <si>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</si>
  <si>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渡船事業会計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</si>
  <si>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</si>
  <si>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</si>
  <si>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</si>
  <si>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</si>
  <si>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</si>
  <si>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</si>
  <si>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</si>
  <si>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</si>
  <si>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</si>
  <si>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</si>
  <si>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</si>
  <si>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</si>
  <si>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</si>
  <si>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</si>
  <si>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</si>
  <si>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</si>
  <si>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</si>
  <si>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</si>
  <si>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</si>
  <si>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</si>
  <si>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</si>
  <si>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</si>
  <si>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</si>
  <si>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</si>
  <si>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</si>
  <si>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</si>
  <si>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</si>
  <si>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</si>
  <si>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</si>
  <si>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</si>
  <si>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</si>
  <si>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</si>
  <si>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</si>
  <si>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</si>
  <si>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</si>
  <si>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</si>
  <si>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</si>
  <si>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</si>
  <si>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</si>
  <si>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</si>
  <si>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</si>
  <si>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</si>
  <si>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</si>
  <si>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</si>
  <si>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</si>
  <si>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</si>
  <si>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</si>
  <si>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</si>
  <si>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</si>
  <si>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</si>
  <si>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</si>
  <si>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</si>
  <si>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</si>
  <si>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</si>
  <si>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</si>
  <si>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</si>
  <si>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</si>
  <si>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</si>
  <si>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</si>
  <si>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</si>
  <si>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</si>
  <si>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</si>
  <si>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</si>
  <si>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</si>
  <si>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</si>
  <si>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</si>
  <si>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</si>
  <si>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</si>
  <si>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</si>
  <si>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</si>
  <si>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</si>
  <si>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</si>
  <si>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</si>
  <si>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</si>
  <si>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</si>
  <si>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</si>
  <si>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</si>
  <si>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</si>
  <si>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</si>
  <si>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</si>
  <si>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</si>
  <si>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</si>
  <si>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</si>
  <si>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</si>
  <si>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</si>
  <si>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</si>
  <si>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</si>
  <si>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</si>
  <si>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</si>
  <si>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</si>
  <si>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</si>
  <si>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</si>
  <si>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</si>
  <si>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</si>
  <si>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</si>
  <si>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</si>
  <si>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</si>
  <si>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</si>
  <si>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</si>
  <si>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</si>
  <si>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</si>
  <si>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</si>
  <si>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</si>
  <si>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</si>
  <si>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</si>
  <si>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</si>
  <si>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</si>
  <si>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</si>
  <si>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</si>
  <si>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</si>
  <si>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</si>
  <si>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</si>
  <si>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</si>
  <si>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</si>
  <si>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</si>
  <si>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</si>
  <si>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</si>
  <si>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</si>
  <si>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</si>
  <si>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</si>
  <si>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</si>
  <si>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</si>
  <si>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</si>
  <si>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</si>
  <si>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</si>
  <si>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</si>
  <si>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</si>
  <si>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</si>
  <si>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</si>
  <si>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</si>
  <si>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</si>
  <si>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</si>
  <si>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</si>
  <si>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</si>
  <si>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</si>
  <si>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</si>
  <si>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</si>
  <si>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</si>
  <si>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</si>
  <si>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</si>
  <si>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</si>
  <si>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</si>
  <si>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</si>
  <si>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</si>
  <si>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</si>
  <si>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</si>
  <si>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</si>
  <si>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</si>
  <si>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</si>
  <si>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0.72</t>
  </si>
  <si>
    <t>水道事業会計</t>
  </si>
  <si>
    <t>一般会計</t>
  </si>
  <si>
    <t>病院事業会計</t>
  </si>
  <si>
    <t>介護保険特別会計</t>
  </si>
  <si>
    <t>国民健康保険特別会計</t>
  </si>
  <si>
    <t>渡船事業会計</t>
  </si>
  <si>
    <t>公共下水道事業特別会計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</si>
  <si>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</si>
  <si>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</si>
  <si>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</si>
  <si>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</si>
  <si>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</si>
  <si>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</si>
  <si>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</si>
  <si>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</si>
  <si>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</si>
  <si>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西尾市土地開発公社</t>
    <rPh sb="0" eb="3">
      <t>ニシオシ</t>
    </rPh>
    <rPh sb="3" eb="5">
      <t>トチ</t>
    </rPh>
    <rPh sb="5" eb="7">
      <t>カイハツ</t>
    </rPh>
    <rPh sb="7" eb="9">
      <t>コウシャ</t>
    </rPh>
    <phoneticPr fontId="2"/>
  </si>
  <si>
    <t>一色さかなセンター</t>
    <rPh sb="0" eb="2">
      <t>イシキ</t>
    </rPh>
    <phoneticPr fontId="2"/>
  </si>
  <si>
    <t>-</t>
    <phoneticPr fontId="2"/>
  </si>
  <si>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</si>
  <si>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</si>
  <si>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</si>
  <si>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</si>
  <si>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</si>
  <si>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西尾市総合運動場整備基金</t>
    <rPh sb="0" eb="3">
      <t>ニシオシ</t>
    </rPh>
    <rPh sb="3" eb="5">
      <t>ソウゴウ</t>
    </rPh>
    <rPh sb="5" eb="8">
      <t>ウンドウジョウ</t>
    </rPh>
    <rPh sb="8" eb="10">
      <t>セイビ</t>
    </rPh>
    <rPh sb="10" eb="12">
      <t>キキン</t>
    </rPh>
    <phoneticPr fontId="2"/>
  </si>
  <si>
    <t>西尾市歴史民俗資料館建設基金</t>
    <rPh sb="0" eb="3">
      <t>ニシオシ</t>
    </rPh>
    <rPh sb="3" eb="5">
      <t>レキシ</t>
    </rPh>
    <rPh sb="5" eb="7">
      <t>ミンゾク</t>
    </rPh>
    <rPh sb="7" eb="10">
      <t>シリョウカン</t>
    </rPh>
    <rPh sb="10" eb="12">
      <t>ケンセツ</t>
    </rPh>
    <rPh sb="12" eb="14">
      <t>キキン</t>
    </rPh>
    <phoneticPr fontId="2"/>
  </si>
  <si>
    <t>西尾市広域新焼却施設整備基金</t>
    <rPh sb="0" eb="3">
      <t>ニシオシ</t>
    </rPh>
    <rPh sb="3" eb="5">
      <t>コウイキ</t>
    </rPh>
    <rPh sb="5" eb="6">
      <t>シン</t>
    </rPh>
    <rPh sb="6" eb="8">
      <t>ショウキャク</t>
    </rPh>
    <rPh sb="8" eb="10">
      <t>シセツ</t>
    </rPh>
    <rPh sb="10" eb="12">
      <t>セイビ</t>
    </rPh>
    <rPh sb="12" eb="14">
      <t>キキン</t>
    </rPh>
    <phoneticPr fontId="2"/>
  </si>
  <si>
    <t>西尾市地域福祉基金</t>
    <rPh sb="0" eb="3">
      <t>ニシオシ</t>
    </rPh>
    <rPh sb="3" eb="5">
      <t>チイキ</t>
    </rPh>
    <rPh sb="5" eb="7">
      <t>フクシ</t>
    </rPh>
    <rPh sb="7" eb="9">
      <t>キキン</t>
    </rPh>
    <phoneticPr fontId="2"/>
  </si>
  <si>
    <t>西尾市緑化推進基金</t>
    <rPh sb="0" eb="3">
      <t>ニシオシ</t>
    </rPh>
    <rPh sb="3" eb="5">
      <t>リョッカ</t>
    </rPh>
    <rPh sb="5" eb="7">
      <t>スイシン</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</si>
  <si>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</si>
  <si>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</si>
  <si>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</si>
  <si>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</si>
  <si>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</si>
  <si>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</si>
  <si>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</si>
  <si>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</si>
  <si>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</si>
  <si>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</si>
  <si>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</si>
  <si>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</si>
  <si>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</si>
  <si>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rPr>
        <sz val="9"/>
        <color rgb="FF000000"/>
        <rFont val="游ゴシック"/>
        <family val="3"/>
        <charset val="128"/>
        <scheme val="minor"/>
      </rPr>
      <t>　将来負担比率は、</t>
    </r>
    <r>
      <rPr>
        <sz val="9.5"/>
        <color rgb="FF000000"/>
        <rFont val="游ゴシック"/>
        <family val="3"/>
        <charset val="128"/>
        <scheme val="minor"/>
      </rPr>
      <t xml:space="preserve">平成28年度に公共施設再配置に係るPFI事業の債務負担行為の額を計上したことにより大幅に増加したが、繰延払いの予定であったものを一括払いに変更したこと等によって元の水準に戻り、債務残高の減少とともに低下している。一方で、有形固定資産減価償却率は、合併による施設保有量の増加などにより、類似団体の平均値を上回っている。平成28年度に策定した公共施設等総合管理計画において公共施設等の延べ床面積を16％削減するという目標を掲げており、令和2年度には個別施設計画の策定もおおむね完了するため、今後はそれぞれの計画に沿って老朽化した施設の集約化・複合化や長寿命化を進めていくなど、効果的、効率的な公共施設等の管理に努める。
</t>
    </r>
    <rPh sb="1" eb="3">
      <t>ショウライ</t>
    </rPh>
    <rPh sb="3" eb="5">
      <t>フタン</t>
    </rPh>
    <rPh sb="5" eb="6">
      <t>ヒ</t>
    </rPh>
    <rPh sb="6" eb="7">
      <t>リツ</t>
    </rPh>
    <rPh sb="84" eb="85">
      <t>トウ</t>
    </rPh>
    <rPh sb="89" eb="90">
      <t>モト</t>
    </rPh>
    <rPh sb="91" eb="93">
      <t>スイジュン</t>
    </rPh>
    <rPh sb="94" eb="95">
      <t>モド</t>
    </rPh>
    <rPh sb="97" eb="99">
      <t>サイム</t>
    </rPh>
    <rPh sb="99" eb="101">
      <t>ザンダカ</t>
    </rPh>
    <rPh sb="102" eb="104">
      <t>ゲンショウ</t>
    </rPh>
    <rPh sb="108" eb="110">
      <t>テイカ</t>
    </rPh>
    <rPh sb="115" eb="117">
      <t>イッポウ</t>
    </rPh>
    <rPh sb="139" eb="141">
      <t>ホユウ</t>
    </rPh>
    <rPh sb="141" eb="142">
      <t>リョウ</t>
    </rPh>
    <rPh sb="143" eb="145">
      <t>ゾウカ</t>
    </rPh>
    <rPh sb="295" eb="298">
      <t>コウカテキ</t>
    </rPh>
    <rPh sb="303" eb="305">
      <t>コウキョウ</t>
    </rPh>
    <rPh sb="305" eb="307">
      <t>シセツ</t>
    </rPh>
    <rPh sb="307" eb="308">
      <t>トウ</t>
    </rPh>
    <phoneticPr fontId="5"/>
  </si>
  <si>
    <r>
      <t>　</t>
    </r>
    <r>
      <rPr>
        <sz val="9.5"/>
        <color rgb="FF000000"/>
        <rFont val="游ゴシック"/>
        <family val="3"/>
        <charset val="128"/>
        <scheme val="minor"/>
      </rPr>
      <t>将来負担比率は、平成28年度に公共施設再配置に係るPFI事業の債務負担行為の額を計上したことにより大幅に増加したが、繰延払いの予定であったものを一括払いに変更したこと等によって元の水準に戻り、債務残高の減少とともに低下している。実質公債費比率についても、平成23年度の合併以降、償還額以上の借入は行わないとするなど借入の抑制に努めてきた結果、年々低下している。
　今後は、公共施設再配置や教育施設整備、工業用地開発関連事業等の大型事業が予定されており、地方債発行額の増加が見込まれる。必要な事業は行いながらも、後年度の過重な負担とならないよう、起債対象事業の精査や交付税措置率の高い有利な起債の活用を検討していく。</t>
    </r>
    <rPh sb="243" eb="245">
      <t>ヒツヨウ</t>
    </rPh>
    <rPh sb="246" eb="248">
      <t>ジギョウ</t>
    </rPh>
    <rPh sb="249" eb="250">
      <t>オコナ</t>
    </rPh>
    <rPh sb="301" eb="30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</si>
</sst>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rgb="FF000000"/>
      <name val="游ゴシック"/>
      <family val="3"/>
      <charset val="128"/>
      <scheme val="minor"/>
    </font>
    <font>
      <sz val="9"/>
      <color rgb="FF000000"/>
      <name val="游ゴシック"/>
      <family val="3"/>
      <charset val="128"/>
      <scheme val="minor"/>
    </font>
    <font>
      <sz val="9.5"/>
      <color rgb="FF000000"/>
      <name val="游ゴシック"/>
      <family val="3"/>
      <charset val="128"/>
      <scheme val="minor"/>
    </font>
    <font>
      <sz val="10"/>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2"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38"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4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44972</c:v>
                </c:pt>
                <c:pt idx="1">
                  <c:v>52496</c:v>
                </c:pt>
                <c:pt idx="2">
                  <c:v>52619</c:v>
                </c:pt>
                <c:pt idx="3">
                  <c:v>51875</c:v>
                </c:pt>
                <c:pt idx="4">
                  <c:v>48064</c:v>
                </c:pt>
              </c:numCache>
            </c:numRef>
          </c:val>
          <c:smooth val="0"/>
          <c:extLst>
            <c:ext xmlns:c16="http://schemas.microsoft.com/office/drawing/2014/chart" uri="{C3380CC4-5D6E-409C-BE32-E72D297353CC}">
              <c16:uniqueId val="{00000000-5EC6-4496-B504-31886860D3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29811</c:v>
                </c:pt>
                <c:pt idx="1">
                  <c:v>28970</c:v>
                </c:pt>
                <c:pt idx="2">
                  <c:v>25377</c:v>
                </c:pt>
                <c:pt idx="3">
                  <c:v>33314</c:v>
                </c:pt>
                <c:pt idx="4">
                  <c:v>37640</c:v>
                </c:pt>
              </c:numCache>
            </c:numRef>
          </c:val>
          <c:smooth val="0"/>
          <c:extLst>
            <c:ext xmlns:c16="http://schemas.microsoft.com/office/drawing/2014/chart" uri="{C3380CC4-5D6E-409C-BE32-E72D297353CC}">
              <c16:uniqueId val="{00000001-5EC6-4496-B504-31886860D315}"/>
            </c:ext>
          </c:extLst>
        </c:ser>
        <c:dLbls>
          <c:showLegendKey val="0"/>
          <c:showVal val="0"/>
          <c:showCatName val="0"/>
          <c:showSerName val="0"/>
          <c:showPercent val="0"/>
          <c:showBubbleSize val="0"/>
        </c:dLbls>
        <c:marker val="1"/>
        <c:smooth val="0"/>
        <c:axId val="212794752"/>
        <c:axId val="155722880"/>
      </c:lineChart>
      <c:catAx>
        <c:axId val="212794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722880"/>
        <c:crosses val="autoZero"/>
        <c:auto val="1"/>
        <c:lblAlgn val="ctr"/>
        <c:lblOffset val="100"/>
        <c:tickLblSkip val="1"/>
        <c:tickMarkSkip val="1"/>
        <c:noMultiLvlLbl val="0"/>
      </c:catAx>
      <c:valAx>
        <c:axId val="1557228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794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6.69</c:v>
                </c:pt>
                <c:pt idx="1">
                  <c:v>5.72</c:v>
                </c:pt>
                <c:pt idx="2">
                  <c:v>5.38</c:v>
                </c:pt>
                <c:pt idx="3">
                  <c:v>6.13</c:v>
                </c:pt>
                <c:pt idx="4">
                  <c:v>7.27</c:v>
                </c:pt>
              </c:numCache>
            </c:numRef>
          </c:val>
          <c:extLst>
            <c:ext xmlns:c16="http://schemas.microsoft.com/office/drawing/2014/chart" uri="{C3380CC4-5D6E-409C-BE32-E72D297353CC}">
              <c16:uniqueId val="{00000000-D90B-4B89-B775-24D6F17C55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16.71</c:v>
                </c:pt>
                <c:pt idx="1">
                  <c:v>16.23</c:v>
                </c:pt>
                <c:pt idx="2">
                  <c:v>18.07</c:v>
                </c:pt>
                <c:pt idx="3">
                  <c:v>17.829999999999998</c:v>
                </c:pt>
                <c:pt idx="4">
                  <c:v>18.059999999999999</c:v>
                </c:pt>
              </c:numCache>
            </c:numRef>
          </c:val>
          <c:extLst>
            <c:ext xmlns:c16="http://schemas.microsoft.com/office/drawing/2014/chart" uri="{C3380CC4-5D6E-409C-BE32-E72D297353CC}">
              <c16:uniqueId val="{00000001-D90B-4B89-B775-24D6F17C55D1}"/>
            </c:ext>
          </c:extLst>
        </c:ser>
        <c:dLbls>
          <c:showLegendKey val="0"/>
          <c:showVal val="0"/>
          <c:showCatName val="0"/>
          <c:showSerName val="0"/>
          <c:showPercent val="0"/>
          <c:showBubbleSize val="0"/>
        </c:dLbls>
        <c:gapWidth val="250"/>
        <c:overlap val="100"/>
        <c:axId val="212822272"/>
        <c:axId val="212832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0.54</c:v>
                </c:pt>
                <c:pt idx="1">
                  <c:v>-0.72</c:v>
                </c:pt>
                <c:pt idx="2">
                  <c:v>1.38</c:v>
                </c:pt>
                <c:pt idx="3">
                  <c:v>0.85</c:v>
                </c:pt>
                <c:pt idx="4">
                  <c:v>1.0900000000000001</c:v>
                </c:pt>
              </c:numCache>
            </c:numRef>
          </c:val>
          <c:smooth val="0"/>
          <c:extLst>
            <c:ext xmlns:c16="http://schemas.microsoft.com/office/drawing/2014/chart" uri="{C3380CC4-5D6E-409C-BE32-E72D297353CC}">
              <c16:uniqueId val="{00000002-D90B-4B89-B775-24D6F17C55D1}"/>
            </c:ext>
          </c:extLst>
        </c:ser>
        <c:dLbls>
          <c:showLegendKey val="0"/>
          <c:showVal val="0"/>
          <c:showCatName val="0"/>
          <c:showSerName val="0"/>
          <c:showPercent val="0"/>
          <c:showBubbleSize val="0"/>
        </c:dLbls>
        <c:marker val="1"/>
        <c:smooth val="0"/>
        <c:axId val="212822272"/>
        <c:axId val="212832640"/>
      </c:lineChart>
      <c:catAx>
        <c:axId val="21282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832640"/>
        <c:crosses val="autoZero"/>
        <c:auto val="1"/>
        <c:lblAlgn val="ctr"/>
        <c:lblOffset val="100"/>
        <c:tickLblSkip val="1"/>
        <c:tickMarkSkip val="1"/>
        <c:noMultiLvlLbl val="0"/>
      </c:catAx>
      <c:valAx>
        <c:axId val="21283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82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0.05</c:v>
                </c:pt>
                <c:pt idx="4">
                  <c:v>#N/A</c:v>
                </c:pt>
                <c:pt idx="5">
                  <c:v>7.0000000000000007E-2</c:v>
                </c:pt>
                <c:pt idx="6">
                  <c:v>#N/A</c:v>
                </c:pt>
                <c:pt idx="7">
                  <c:v>0.06</c:v>
                </c:pt>
                <c:pt idx="8">
                  <c:v>#N/A</c:v>
                </c:pt>
                <c:pt idx="9">
                  <c:v>0.05</c:v>
                </c:pt>
              </c:numCache>
            </c:numRef>
          </c:val>
          <c:extLst>
            <c:ext xmlns:c16="http://schemas.microsoft.com/office/drawing/2014/chart" uri="{C3380CC4-5D6E-409C-BE32-E72D297353CC}">
              <c16:uniqueId val="{00000000-1652-468C-A86E-4B8F3126DC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52-468C-A86E-4B8F3126DC2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0.38</c:v>
                </c:pt>
                <c:pt idx="2">
                  <c:v>#N/A</c:v>
                </c:pt>
                <c:pt idx="3">
                  <c:v>0.15</c:v>
                </c:pt>
                <c:pt idx="4">
                  <c:v>#N/A</c:v>
                </c:pt>
                <c:pt idx="5">
                  <c:v>0.13</c:v>
                </c:pt>
                <c:pt idx="6">
                  <c:v>#N/A</c:v>
                </c:pt>
                <c:pt idx="7">
                  <c:v>0.1</c:v>
                </c:pt>
                <c:pt idx="8">
                  <c:v>#N/A</c:v>
                </c:pt>
                <c:pt idx="9">
                  <c:v>0.06</c:v>
                </c:pt>
              </c:numCache>
            </c:numRef>
          </c:val>
          <c:extLst>
            <c:ext xmlns:c16="http://schemas.microsoft.com/office/drawing/2014/chart" uri="{C3380CC4-5D6E-409C-BE32-E72D297353CC}">
              <c16:uniqueId val="{00000002-1652-468C-A86E-4B8F3126DC24}"/>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c:v>
                </c:pt>
                <c:pt idx="2">
                  <c:v>#N/A</c:v>
                </c:pt>
                <c:pt idx="3">
                  <c:v>0.43</c:v>
                </c:pt>
                <c:pt idx="4">
                  <c:v>#N/A</c:v>
                </c:pt>
                <c:pt idx="5">
                  <c:v>0.26</c:v>
                </c:pt>
                <c:pt idx="6">
                  <c:v>#N/A</c:v>
                </c:pt>
                <c:pt idx="7">
                  <c:v>0.18</c:v>
                </c:pt>
                <c:pt idx="8">
                  <c:v>#N/A</c:v>
                </c:pt>
                <c:pt idx="9">
                  <c:v>0.11</c:v>
                </c:pt>
              </c:numCache>
            </c:numRef>
          </c:val>
          <c:extLst>
            <c:ext xmlns:c16="http://schemas.microsoft.com/office/drawing/2014/chart" uri="{C3380CC4-5D6E-409C-BE32-E72D297353CC}">
              <c16:uniqueId val="{00000003-1652-468C-A86E-4B8F3126DC24}"/>
            </c:ext>
          </c:extLst>
        </c:ser>
        <c:ser>
          <c:idx val="4"/>
          <c:order val="4"/>
          <c:tx>
            <c:strRef>
              <c:f>データシート!$A$31</c:f>
              <c:strCache>
                <c:ptCount val="1"/>
                <c:pt idx="0">
                  <c:v>渡船事業会計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0.16</c:v>
                </c:pt>
                <c:pt idx="2">
                  <c:v>#N/A</c:v>
                </c:pt>
                <c:pt idx="3">
                  <c:v>0.23</c:v>
                </c:pt>
                <c:pt idx="4">
                  <c:v>#N/A</c:v>
                </c:pt>
                <c:pt idx="5">
                  <c:v>0.31</c:v>
                </c:pt>
                <c:pt idx="6">
                  <c:v>#N/A</c:v>
                </c:pt>
                <c:pt idx="7">
                  <c:v>0.34</c:v>
                </c:pt>
                <c:pt idx="8">
                  <c:v>#N/A</c:v>
                </c:pt>
                <c:pt idx="9">
                  <c:v>0.39</c:v>
                </c:pt>
              </c:numCache>
            </c:numRef>
          </c:val>
          <c:extLst>
            <c:ext xmlns:c16="http://schemas.microsoft.com/office/drawing/2014/chart" uri="{C3380CC4-5D6E-409C-BE32-E72D297353CC}">
              <c16:uniqueId val="{00000004-1652-468C-A86E-4B8F3126DC2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2.65</c:v>
                </c:pt>
                <c:pt idx="2">
                  <c:v>#N/A</c:v>
                </c:pt>
                <c:pt idx="3">
                  <c:v>2.5299999999999998</c:v>
                </c:pt>
                <c:pt idx="4">
                  <c:v>#N/A</c:v>
                </c:pt>
                <c:pt idx="5">
                  <c:v>2.96</c:v>
                </c:pt>
                <c:pt idx="6">
                  <c:v>#N/A</c:v>
                </c:pt>
                <c:pt idx="7">
                  <c:v>3.51</c:v>
                </c:pt>
                <c:pt idx="8">
                  <c:v>#N/A</c:v>
                </c:pt>
                <c:pt idx="9">
                  <c:v>1.08</c:v>
                </c:pt>
              </c:numCache>
            </c:numRef>
          </c:val>
          <c:extLst>
            <c:ext xmlns:c16="http://schemas.microsoft.com/office/drawing/2014/chart" uri="{C3380CC4-5D6E-409C-BE32-E72D297353CC}">
              <c16:uniqueId val="{00000005-1652-468C-A86E-4B8F3126DC2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0.39</c:v>
                </c:pt>
                <c:pt idx="2">
                  <c:v>#N/A</c:v>
                </c:pt>
                <c:pt idx="3">
                  <c:v>0.66</c:v>
                </c:pt>
                <c:pt idx="4">
                  <c:v>#N/A</c:v>
                </c:pt>
                <c:pt idx="5">
                  <c:v>1.03</c:v>
                </c:pt>
                <c:pt idx="6">
                  <c:v>#N/A</c:v>
                </c:pt>
                <c:pt idx="7">
                  <c:v>0.93</c:v>
                </c:pt>
                <c:pt idx="8">
                  <c:v>#N/A</c:v>
                </c:pt>
                <c:pt idx="9">
                  <c:v>1.5</c:v>
                </c:pt>
              </c:numCache>
            </c:numRef>
          </c:val>
          <c:extLst>
            <c:ext xmlns:c16="http://schemas.microsoft.com/office/drawing/2014/chart" uri="{C3380CC4-5D6E-409C-BE32-E72D297353CC}">
              <c16:uniqueId val="{00000006-1652-468C-A86E-4B8F3126DC24}"/>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1.81</c:v>
                </c:pt>
                <c:pt idx="2">
                  <c:v>#N/A</c:v>
                </c:pt>
                <c:pt idx="3">
                  <c:v>1.38</c:v>
                </c:pt>
                <c:pt idx="4">
                  <c:v>#N/A</c:v>
                </c:pt>
                <c:pt idx="5">
                  <c:v>2.5099999999999998</c:v>
                </c:pt>
                <c:pt idx="6">
                  <c:v>#N/A</c:v>
                </c:pt>
                <c:pt idx="7">
                  <c:v>1.69</c:v>
                </c:pt>
                <c:pt idx="8">
                  <c:v>#N/A</c:v>
                </c:pt>
                <c:pt idx="9">
                  <c:v>1.85</c:v>
                </c:pt>
              </c:numCache>
            </c:numRef>
          </c:val>
          <c:extLst>
            <c:ext xmlns:c16="http://schemas.microsoft.com/office/drawing/2014/chart" uri="{C3380CC4-5D6E-409C-BE32-E72D297353CC}">
              <c16:uniqueId val="{00000007-1652-468C-A86E-4B8F3126DC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6.65</c:v>
                </c:pt>
                <c:pt idx="2">
                  <c:v>#N/A</c:v>
                </c:pt>
                <c:pt idx="3">
                  <c:v>5.68</c:v>
                </c:pt>
                <c:pt idx="4">
                  <c:v>#N/A</c:v>
                </c:pt>
                <c:pt idx="5">
                  <c:v>5.33</c:v>
                </c:pt>
                <c:pt idx="6">
                  <c:v>#N/A</c:v>
                </c:pt>
                <c:pt idx="7">
                  <c:v>6.09</c:v>
                </c:pt>
                <c:pt idx="8">
                  <c:v>#N/A</c:v>
                </c:pt>
                <c:pt idx="9">
                  <c:v>7.25</c:v>
                </c:pt>
              </c:numCache>
            </c:numRef>
          </c:val>
          <c:extLst>
            <c:ext xmlns:c16="http://schemas.microsoft.com/office/drawing/2014/chart" uri="{C3380CC4-5D6E-409C-BE32-E72D297353CC}">
              <c16:uniqueId val="{00000008-1652-468C-A86E-4B8F3126DC2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7.52</c:v>
                </c:pt>
                <c:pt idx="2">
                  <c:v>#N/A</c:v>
                </c:pt>
                <c:pt idx="3">
                  <c:v>7.93</c:v>
                </c:pt>
                <c:pt idx="4">
                  <c:v>#N/A</c:v>
                </c:pt>
                <c:pt idx="5">
                  <c:v>8.44</c:v>
                </c:pt>
                <c:pt idx="6">
                  <c:v>#N/A</c:v>
                </c:pt>
                <c:pt idx="7">
                  <c:v>8.43</c:v>
                </c:pt>
                <c:pt idx="8">
                  <c:v>#N/A</c:v>
                </c:pt>
                <c:pt idx="9">
                  <c:v>9.08</c:v>
                </c:pt>
              </c:numCache>
            </c:numRef>
          </c:val>
          <c:extLst>
            <c:ext xmlns:c16="http://schemas.microsoft.com/office/drawing/2014/chart" uri="{C3380CC4-5D6E-409C-BE32-E72D297353CC}">
              <c16:uniqueId val="{00000009-1652-468C-A86E-4B8F3126DC24}"/>
            </c:ext>
          </c:extLst>
        </c:ser>
        <c:dLbls>
          <c:showLegendKey val="0"/>
          <c:showVal val="0"/>
          <c:showCatName val="0"/>
          <c:showSerName val="0"/>
          <c:showPercent val="0"/>
          <c:showBubbleSize val="0"/>
        </c:dLbls>
        <c:gapWidth val="150"/>
        <c:overlap val="100"/>
        <c:axId val="212959616"/>
        <c:axId val="212961152"/>
      </c:barChart>
      <c:catAx>
        <c:axId val="21295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61152"/>
        <c:crosses val="autoZero"/>
        <c:auto val="1"/>
        <c:lblAlgn val="ctr"/>
        <c:lblOffset val="100"/>
        <c:tickLblSkip val="1"/>
        <c:tickMarkSkip val="1"/>
        <c:noMultiLvlLbl val="0"/>
      </c:catAx>
      <c:valAx>
        <c:axId val="21296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59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5391</c:v>
                </c:pt>
                <c:pt idx="5">
                  <c:v>5013</c:v>
                </c:pt>
                <c:pt idx="8">
                  <c:v>5184</c:v>
                </c:pt>
                <c:pt idx="11">
                  <c:v>5205</c:v>
                </c:pt>
                <c:pt idx="14">
                  <c:v>5014</c:v>
                </c:pt>
              </c:numCache>
            </c:numRef>
          </c:val>
          <c:extLst>
            <c:ext xmlns:c16="http://schemas.microsoft.com/office/drawing/2014/chart" uri="{C3380CC4-5D6E-409C-BE32-E72D297353CC}">
              <c16:uniqueId val="{00000000-1D17-478C-B2BD-09459775CC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17-478C-B2BD-09459775CC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c:v>
                </c:pt>
                <c:pt idx="3">
                  <c:v>39</c:v>
                </c:pt>
                <c:pt idx="6">
                  <c:v>29</c:v>
                </c:pt>
                <c:pt idx="9">
                  <c:v>16</c:v>
                </c:pt>
                <c:pt idx="12">
                  <c:v>10</c:v>
                </c:pt>
              </c:numCache>
            </c:numRef>
          </c:val>
          <c:extLst>
            <c:ext xmlns:c16="http://schemas.microsoft.com/office/drawing/2014/chart" uri="{C3380CC4-5D6E-409C-BE32-E72D297353CC}">
              <c16:uniqueId val="{00000002-1D17-478C-B2BD-09459775CC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30</c:v>
                </c:pt>
                <c:pt idx="6">
                  <c:v>31</c:v>
                </c:pt>
                <c:pt idx="9">
                  <c:v>34</c:v>
                </c:pt>
                <c:pt idx="12">
                  <c:v>35</c:v>
                </c:pt>
              </c:numCache>
            </c:numRef>
          </c:val>
          <c:extLst>
            <c:ext xmlns:c16="http://schemas.microsoft.com/office/drawing/2014/chart" uri="{C3380CC4-5D6E-409C-BE32-E72D297353CC}">
              <c16:uniqueId val="{00000003-1D17-478C-B2BD-09459775CC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1946</c:v>
                </c:pt>
                <c:pt idx="3">
                  <c:v>2155</c:v>
                </c:pt>
                <c:pt idx="6">
                  <c:v>2094</c:v>
                </c:pt>
                <c:pt idx="9">
                  <c:v>2254</c:v>
                </c:pt>
                <c:pt idx="12">
                  <c:v>2313</c:v>
                </c:pt>
              </c:numCache>
            </c:numRef>
          </c:val>
          <c:extLst>
            <c:ext xmlns:c16="http://schemas.microsoft.com/office/drawing/2014/chart" uri="{C3380CC4-5D6E-409C-BE32-E72D297353CC}">
              <c16:uniqueId val="{00000004-1D17-478C-B2BD-09459775CC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17-478C-B2BD-09459775CC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17-478C-B2BD-09459775CC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4532</c:v>
                </c:pt>
                <c:pt idx="3">
                  <c:v>3803</c:v>
                </c:pt>
                <c:pt idx="6">
                  <c:v>3772</c:v>
                </c:pt>
                <c:pt idx="9">
                  <c:v>3691</c:v>
                </c:pt>
                <c:pt idx="12">
                  <c:v>3494</c:v>
                </c:pt>
              </c:numCache>
            </c:numRef>
          </c:val>
          <c:extLst>
            <c:ext xmlns:c16="http://schemas.microsoft.com/office/drawing/2014/chart" uri="{C3380CC4-5D6E-409C-BE32-E72D297353CC}">
              <c16:uniqueId val="{00000007-1D17-478C-B2BD-09459775CC95}"/>
            </c:ext>
          </c:extLst>
        </c:ser>
        <c:dLbls>
          <c:showLegendKey val="0"/>
          <c:showVal val="0"/>
          <c:showCatName val="0"/>
          <c:showSerName val="0"/>
          <c:showPercent val="0"/>
          <c:showBubbleSize val="0"/>
        </c:dLbls>
        <c:gapWidth val="100"/>
        <c:overlap val="100"/>
        <c:axId val="212905344"/>
        <c:axId val="219620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1154</c:v>
                </c:pt>
                <c:pt idx="2">
                  <c:v>#N/A</c:v>
                </c:pt>
                <c:pt idx="3">
                  <c:v>#N/A</c:v>
                </c:pt>
                <c:pt idx="4">
                  <c:v>1014</c:v>
                </c:pt>
                <c:pt idx="5">
                  <c:v>#N/A</c:v>
                </c:pt>
                <c:pt idx="6">
                  <c:v>#N/A</c:v>
                </c:pt>
                <c:pt idx="7">
                  <c:v>742</c:v>
                </c:pt>
                <c:pt idx="8">
                  <c:v>#N/A</c:v>
                </c:pt>
                <c:pt idx="9">
                  <c:v>#N/A</c:v>
                </c:pt>
                <c:pt idx="10">
                  <c:v>790</c:v>
                </c:pt>
                <c:pt idx="11">
                  <c:v>#N/A</c:v>
                </c:pt>
                <c:pt idx="12">
                  <c:v>#N/A</c:v>
                </c:pt>
                <c:pt idx="13">
                  <c:v>838</c:v>
                </c:pt>
                <c:pt idx="14">
                  <c:v>#N/A</c:v>
                </c:pt>
              </c:numCache>
            </c:numRef>
          </c:val>
          <c:smooth val="0"/>
          <c:extLst>
            <c:ext xmlns:c16="http://schemas.microsoft.com/office/drawing/2014/chart" uri="{C3380CC4-5D6E-409C-BE32-E72D297353CC}">
              <c16:uniqueId val="{00000008-1D17-478C-B2BD-09459775CC95}"/>
            </c:ext>
          </c:extLst>
        </c:ser>
        <c:dLbls>
          <c:showLegendKey val="0"/>
          <c:showVal val="0"/>
          <c:showCatName val="0"/>
          <c:showSerName val="0"/>
          <c:showPercent val="0"/>
          <c:showBubbleSize val="0"/>
        </c:dLbls>
        <c:marker val="1"/>
        <c:smooth val="0"/>
        <c:axId val="212905344"/>
        <c:axId val="219620864"/>
      </c:lineChart>
      <c:catAx>
        <c:axId val="21290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620864"/>
        <c:crosses val="autoZero"/>
        <c:auto val="1"/>
        <c:lblAlgn val="ctr"/>
        <c:lblOffset val="100"/>
        <c:tickLblSkip val="1"/>
        <c:tickMarkSkip val="1"/>
        <c:noMultiLvlLbl val="0"/>
      </c:catAx>
      <c:valAx>
        <c:axId val="21962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0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42197</c:v>
                </c:pt>
                <c:pt idx="5">
                  <c:v>41057</c:v>
                </c:pt>
                <c:pt idx="8">
                  <c:v>39558</c:v>
                </c:pt>
                <c:pt idx="11">
                  <c:v>37703</c:v>
                </c:pt>
                <c:pt idx="14">
                  <c:v>36425</c:v>
                </c:pt>
              </c:numCache>
            </c:numRef>
          </c:val>
          <c:extLst>
            <c:ext xmlns:c16="http://schemas.microsoft.com/office/drawing/2014/chart" uri="{C3380CC4-5D6E-409C-BE32-E72D297353CC}">
              <c16:uniqueId val="{00000000-FC1F-438E-BED9-D8DFC2FC00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16903</c:v>
                </c:pt>
                <c:pt idx="5">
                  <c:v>16827</c:v>
                </c:pt>
                <c:pt idx="8">
                  <c:v>16740</c:v>
                </c:pt>
                <c:pt idx="11">
                  <c:v>16653</c:v>
                </c:pt>
                <c:pt idx="14">
                  <c:v>16452</c:v>
                </c:pt>
              </c:numCache>
            </c:numRef>
          </c:val>
          <c:extLst>
            <c:ext xmlns:c16="http://schemas.microsoft.com/office/drawing/2014/chart" uri="{C3380CC4-5D6E-409C-BE32-E72D297353CC}">
              <c16:uniqueId val="{00000001-FC1F-438E-BED9-D8DFC2FC00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8196</c:v>
                </c:pt>
                <c:pt idx="5">
                  <c:v>7809</c:v>
                </c:pt>
                <c:pt idx="8">
                  <c:v>8473</c:v>
                </c:pt>
                <c:pt idx="11">
                  <c:v>8678</c:v>
                </c:pt>
                <c:pt idx="14">
                  <c:v>9657</c:v>
                </c:pt>
              </c:numCache>
            </c:numRef>
          </c:val>
          <c:extLst>
            <c:ext xmlns:c16="http://schemas.microsoft.com/office/drawing/2014/chart" uri="{C3380CC4-5D6E-409C-BE32-E72D297353CC}">
              <c16:uniqueId val="{00000002-FC1F-438E-BED9-D8DFC2FC00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1F-438E-BED9-D8DFC2FC00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1F-438E-BED9-D8DFC2FC00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1F-438E-BED9-D8DFC2FC00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10248</c:v>
                </c:pt>
                <c:pt idx="3">
                  <c:v>9508</c:v>
                </c:pt>
                <c:pt idx="6">
                  <c:v>9374</c:v>
                </c:pt>
                <c:pt idx="9">
                  <c:v>9106</c:v>
                </c:pt>
                <c:pt idx="12">
                  <c:v>8519</c:v>
                </c:pt>
              </c:numCache>
            </c:numRef>
          </c:val>
          <c:extLst>
            <c:ext xmlns:c16="http://schemas.microsoft.com/office/drawing/2014/chart" uri="{C3380CC4-5D6E-409C-BE32-E72D297353CC}">
              <c16:uniqueId val="{00000006-FC1F-438E-BED9-D8DFC2FC00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563</c:v>
                </c:pt>
                <c:pt idx="3">
                  <c:v>566</c:v>
                </c:pt>
                <c:pt idx="6">
                  <c:v>540</c:v>
                </c:pt>
                <c:pt idx="9">
                  <c:v>538</c:v>
                </c:pt>
                <c:pt idx="12">
                  <c:v>512</c:v>
                </c:pt>
              </c:numCache>
            </c:numRef>
          </c:val>
          <c:extLst>
            <c:ext xmlns:c16="http://schemas.microsoft.com/office/drawing/2014/chart" uri="{C3380CC4-5D6E-409C-BE32-E72D297353CC}">
              <c16:uniqueId val="{00000007-FC1F-438E-BED9-D8DFC2FC00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25658</c:v>
                </c:pt>
                <c:pt idx="3">
                  <c:v>24236</c:v>
                </c:pt>
                <c:pt idx="6">
                  <c:v>22937</c:v>
                </c:pt>
                <c:pt idx="9">
                  <c:v>22175</c:v>
                </c:pt>
                <c:pt idx="12">
                  <c:v>20536</c:v>
                </c:pt>
              </c:numCache>
            </c:numRef>
          </c:val>
          <c:extLst>
            <c:ext xmlns:c16="http://schemas.microsoft.com/office/drawing/2014/chart" uri="{C3380CC4-5D6E-409C-BE32-E72D297353CC}">
              <c16:uniqueId val="{00000008-FC1F-438E-BED9-D8DFC2FC00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1050</c:v>
                </c:pt>
                <c:pt idx="3">
                  <c:v>949</c:v>
                </c:pt>
                <c:pt idx="6">
                  <c:v>8920</c:v>
                </c:pt>
                <c:pt idx="9">
                  <c:v>1095</c:v>
                </c:pt>
                <c:pt idx="12">
                  <c:v>497</c:v>
                </c:pt>
              </c:numCache>
            </c:numRef>
          </c:val>
          <c:extLst>
            <c:ext xmlns:c16="http://schemas.microsoft.com/office/drawing/2014/chart" uri="{C3380CC4-5D6E-409C-BE32-E72D297353CC}">
              <c16:uniqueId val="{00000009-FC1F-438E-BED9-D8DFC2FC00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37877</c:v>
                </c:pt>
                <c:pt idx="3">
                  <c:v>35583</c:v>
                </c:pt>
                <c:pt idx="6">
                  <c:v>33610</c:v>
                </c:pt>
                <c:pt idx="9">
                  <c:v>32035</c:v>
                </c:pt>
                <c:pt idx="12">
                  <c:v>30790</c:v>
                </c:pt>
              </c:numCache>
            </c:numRef>
          </c:val>
          <c:extLst>
            <c:ext xmlns:c16="http://schemas.microsoft.com/office/drawing/2014/chart" uri="{C3380CC4-5D6E-409C-BE32-E72D297353CC}">
              <c16:uniqueId val="{0000000A-FC1F-438E-BED9-D8DFC2FC00CD}"/>
            </c:ext>
          </c:extLst>
        </c:ser>
        <c:dLbls>
          <c:showLegendKey val="0"/>
          <c:showVal val="0"/>
          <c:showCatName val="0"/>
          <c:showSerName val="0"/>
          <c:showPercent val="0"/>
          <c:showBubbleSize val="0"/>
        </c:dLbls>
        <c:gapWidth val="100"/>
        <c:overlap val="100"/>
        <c:axId val="220942720"/>
        <c:axId val="220944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8099</c:v>
                </c:pt>
                <c:pt idx="2">
                  <c:v>#N/A</c:v>
                </c:pt>
                <c:pt idx="3">
                  <c:v>#N/A</c:v>
                </c:pt>
                <c:pt idx="4">
                  <c:v>5150</c:v>
                </c:pt>
                <c:pt idx="5">
                  <c:v>#N/A</c:v>
                </c:pt>
                <c:pt idx="6">
                  <c:v>#N/A</c:v>
                </c:pt>
                <c:pt idx="7">
                  <c:v>10611</c:v>
                </c:pt>
                <c:pt idx="8">
                  <c:v>#N/A</c:v>
                </c:pt>
                <c:pt idx="9">
                  <c:v>#N/A</c:v>
                </c:pt>
                <c:pt idx="10">
                  <c:v>1915</c:v>
                </c:pt>
                <c:pt idx="11">
                  <c:v>#N/A</c:v>
                </c:pt>
                <c:pt idx="12">
                  <c:v>#N/A</c:v>
                </c:pt>
                <c:pt idx="13">
                  <c:v>0</c:v>
                </c:pt>
                <c:pt idx="14">
                  <c:v>#N/A</c:v>
                </c:pt>
              </c:numCache>
            </c:numRef>
          </c:val>
          <c:smooth val="0"/>
          <c:extLst>
            <c:ext xmlns:c16="http://schemas.microsoft.com/office/drawing/2014/chart" uri="{C3380CC4-5D6E-409C-BE32-E72D297353CC}">
              <c16:uniqueId val="{0000000B-FC1F-438E-BED9-D8DFC2FC00CD}"/>
            </c:ext>
          </c:extLst>
        </c:ser>
        <c:dLbls>
          <c:showLegendKey val="0"/>
          <c:showVal val="0"/>
          <c:showCatName val="0"/>
          <c:showSerName val="0"/>
          <c:showPercent val="0"/>
          <c:showBubbleSize val="0"/>
        </c:dLbls>
        <c:marker val="1"/>
        <c:smooth val="0"/>
        <c:axId val="220942720"/>
        <c:axId val="220944640"/>
      </c:lineChart>
      <c:catAx>
        <c:axId val="2209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944640"/>
        <c:crosses val="autoZero"/>
        <c:auto val="1"/>
        <c:lblAlgn val="ctr"/>
        <c:lblOffset val="100"/>
        <c:tickLblSkip val="1"/>
        <c:tickMarkSkip val="1"/>
        <c:noMultiLvlLbl val="0"/>
      </c:catAx>
      <c:valAx>
        <c:axId val="22094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9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6550</c:v>
                </c:pt>
                <c:pt idx="1">
                  <c:v>6557</c:v>
                </c:pt>
                <c:pt idx="2">
                  <c:v>6562</c:v>
                </c:pt>
              </c:numCache>
            </c:numRef>
          </c:val>
          <c:extLst>
            <c:ext xmlns:c16="http://schemas.microsoft.com/office/drawing/2014/chart" uri="{C3380CC4-5D6E-409C-BE32-E72D297353CC}">
              <c16:uniqueId val="{00000000-3203-419A-AB5E-41CBF3464C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3203-419A-AB5E-41CBF3464C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1029</c:v>
                </c:pt>
                <c:pt idx="1">
                  <c:v>1126</c:v>
                </c:pt>
                <c:pt idx="2">
                  <c:v>1499</c:v>
                </c:pt>
              </c:numCache>
            </c:numRef>
          </c:val>
          <c:extLst>
            <c:ext xmlns:c16="http://schemas.microsoft.com/office/drawing/2014/chart" uri="{C3380CC4-5D6E-409C-BE32-E72D297353CC}">
              <c16:uniqueId val="{00000002-3203-419A-AB5E-41CBF3464CB1}"/>
            </c:ext>
          </c:extLst>
        </c:ser>
        <c:dLbls>
          <c:showLegendKey val="0"/>
          <c:showVal val="0"/>
          <c:showCatName val="0"/>
          <c:showSerName val="0"/>
          <c:showPercent val="0"/>
          <c:showBubbleSize val="0"/>
        </c:dLbls>
        <c:gapWidth val="120"/>
        <c:overlap val="100"/>
        <c:axId val="220822528"/>
        <c:axId val="220824320"/>
      </c:barChart>
      <c:catAx>
        <c:axId val="22082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0824320"/>
        <c:crosses val="autoZero"/>
        <c:auto val="1"/>
        <c:lblAlgn val="ctr"/>
        <c:lblOffset val="100"/>
        <c:tickLblSkip val="1"/>
        <c:tickMarkSkip val="1"/>
        <c:noMultiLvlLbl val="0"/>
      </c:catAx>
      <c:valAx>
        <c:axId val="220824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082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{EA13F43A-B32A-46A9-A6E1-F37FB177D0C3}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EF1-4FC8-845E-B66FF4C2EA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{BB0FC011-D7E7-45FE-ABCF-F02E33D5A4AA}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F1-4FC8-845E-B66FF4C2EA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{CCEF15BE-7D1A-4A52-B8B6-ACDBF63FD314}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F1-4FC8-845E-B66FF4C2EA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{521D509B-C09C-47A9-8713-97BE3C760BF3}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F1-4FC8-845E-B66FF4C2EA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{3299391F-2C46-4998-BD10-6065FCD59FE7}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F1-4FC8-845E-B66FF4C2EA5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{89ACA034-1584-44E4-B9F6-60B39046424B}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EF1-4FC8-845E-B66FF4C2EA5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{029F3025-036F-4FA3-9551-FB6B7D1FC9EC}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EF1-4FC8-845E-B66FF4C2EA5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{A9325EA8-F81F-448F-AC8D-8BCDCDA2F2B6}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EF1-4FC8-845E-B66FF4C2EA5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{647AF056-6EBD-4CA5-9DC5-09315EAED6B7}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EF1-4FC8-845E-B66FF4C2EA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16">
                  <c:v>58.7</c:v>
                </c:pt>
                <c:pt idx="24">
                  <c:v>60.2</c:v>
                </c:pt>
                <c:pt idx="32">
                  <c:v>61.2</c:v>
                </c:pt>
              </c:numCache>
            </c:numRef>
          </c:xVal>
          <c:yVal>
            <c:numRef>
              <c:f>公会計指標分析・財政指標組合せ分析表!$BP$51:$DC$51</c:f>
              <c:numCache>
                <c:formatCode>#,##0.0;"▲ "#,##0.0</c:formatCode>
                <c:ptCount val="40"/>
                <c:pt idx="8">
                  <c:v>15.3</c:v>
                </c:pt>
                <c:pt idx="16">
                  <c:v>32.6</c:v>
                </c:pt>
                <c:pt idx="24">
                  <c:v>5.7</c:v>
                </c:pt>
              </c:numCache>
            </c:numRef>
          </c:yVal>
          <c:smooth val="0"/>
          <c:extLst>
            <c:ext xmlns:c16="http://schemas.microsoft.com/office/drawing/2014/chart" uri="{C3380CC4-5D6E-409C-BE32-E72D297353CC}">
              <c16:uniqueId val="{00000009-9EF1-4FC8-845E-B66FF4C2EA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{AF9ED9BF-49FC-4BB1-8329-4E52469A1BB1}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EF1-4FC8-845E-B66FF4C2EA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{52EF3E0D-9E28-444B-B0BE-F2320628EB66}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F1-4FC8-845E-B66FF4C2EA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{A7C668C2-5B2D-4812-A035-66997BC0A021}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F1-4FC8-845E-B66FF4C2EA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{D0A3E109-307E-45F5-8DA4-C881D9ABF3B8}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F1-4FC8-845E-B66FF4C2EA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{54E03832-EFEB-41B2-9030-DA24ACA26017}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F1-4FC8-845E-B66FF4C2EA5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{3135F716-FAD2-4EA3-94DF-C19CE818D7AF}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EF1-4FC8-845E-B66FF4C2EA5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{54F8EFF6-E3B9-48AA-B42C-ACE215B8CB37}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EF1-4FC8-845E-B66FF4C2EA5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{40C2248B-E447-4916-B89D-A5C79F41770F}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EF1-4FC8-845E-B66FF4C2EA5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{4C530A32-1175-4FE6-8675-35C4C64FD4F7}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EF1-4FC8-845E-B66FF4C2EA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49.3</c:v>
                </c:pt>
                <c:pt idx="16">
                  <c:v>57.1</c:v>
                </c:pt>
                <c:pt idx="24">
                  <c:v>57.7</c:v>
                </c:pt>
                <c:pt idx="32">
                  <c:v>57.1</c:v>
                </c:pt>
              </c:numCache>
            </c:numRef>
          </c:xVal>
          <c:yVal>
            <c:numRef>
              <c:f>公会計指標分析・財政指標組合せ分析表!$BP$55:$DC$55</c:f>
              <c:numCache>
                <c:formatCode>#,##0.0;"▲ "#,##0.0</c:formatCode>
                <c:ptCount val="40"/>
                <c:pt idx="8">
                  <c:v>13.7</c:v>
                </c:pt>
                <c:pt idx="16">
                  <c:v>24.1</c:v>
                </c:pt>
                <c:pt idx="24">
                  <c:v>20.100000000000001</c:v>
                </c:pt>
                <c:pt idx="32">
                  <c:v>16</c:v>
                </c:pt>
              </c:numCache>
            </c:numRef>
          </c:yVal>
          <c:smooth val="0"/>
          <c:extLst>
            <c:ext xmlns:c16="http://schemas.microsoft.com/office/drawing/2014/chart" uri="{C3380CC4-5D6E-409C-BE32-E72D297353CC}">
              <c16:uniqueId val="{00000013-9EF1-4FC8-845E-B66FF4C2EA50}"/>
            </c:ext>
          </c:extLst>
        </c:ser>
        <c:dLbls>
          <c:showLegendKey val="0"/>
          <c:showVal val="1"/>
          <c:showCatName val="0"/>
          <c:showSerName val="0"/>
          <c:showPercent val="0"/>
          <c:showBubbleSize val="0"/>
        </c:dLbls>
        <c:axId val="220641536"/>
        <c:axId val="220647808"/>
      </c:scatterChart>
      <c:valAx>
        <c:axId val="220641536"/>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647808"/>
        <c:crosses val="autoZero"/>
        <c:crossBetween val="midCat"/>
      </c:valAx>
      <c:valAx>
        <c:axId val="220647808"/>
        <c:scaling>
          <c:orientation val="minMax"/>
          <c:max val="3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641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{23B2006B-10D0-4538-9EAD-28A944846E11}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96A-4D19-B2FA-39CBA26EE4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{815B6D58-B1BF-4A9B-B93C-B36F37E405C9}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6A-4D19-B2FA-39CBA26EE4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{1BEA626A-DB52-4D0A-971F-7897C62BC396}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6A-4D19-B2FA-39CBA26EE4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{39A27265-4921-4095-907E-A800D275C084}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6A-4D19-B2FA-39CBA26EE4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{E9B8845A-4D7C-4E7A-A58E-AE7BD5B15D0A}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6A-4D19-B2FA-39CBA26EE4E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{932535A5-4ABF-4911-9803-9CF46E94831E}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96A-4D19-B2FA-39CBA26EE4E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{7D233AD7-2B46-4FDE-BBA2-3C6FF74768B0}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96A-4D19-B2FA-39CBA26EE4E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{A59AB4BA-F8C6-4D61-AC33-DB1B11AC03FD}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96A-4D19-B2FA-39CBA26EE4E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{E698056D-65FA-4EEC-8A48-DF87F375C760}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96A-4D19-B2FA-39CBA26EE4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c:v>
                </c:pt>
                <c:pt idx="16">
                  <c:v>2.9</c:v>
                </c:pt>
                <c:pt idx="24">
                  <c:v>2.5</c:v>
                </c:pt>
                <c:pt idx="32">
                  <c:v>2.4</c:v>
                </c:pt>
              </c:numCache>
            </c:numRef>
          </c:xVal>
          <c:yVal>
            <c:numRef>
              <c:f>公会計指標分析・財政指標組合せ分析表!$BP$73:$DC$73</c:f>
              <c:numCache>
                <c:formatCode>#,##0.0;"▲ "#,##0.0</c:formatCode>
                <c:ptCount val="40"/>
                <c:pt idx="0">
                  <c:v>25.2</c:v>
                </c:pt>
                <c:pt idx="8">
                  <c:v>15.3</c:v>
                </c:pt>
                <c:pt idx="16">
                  <c:v>32.6</c:v>
                </c:pt>
                <c:pt idx="24">
                  <c:v>5.7</c:v>
                </c:pt>
              </c:numCache>
            </c:numRef>
          </c:yVal>
          <c:smooth val="0"/>
          <c:extLst>
            <c:ext xmlns:c16="http://schemas.microsoft.com/office/drawing/2014/chart" uri="{C3380CC4-5D6E-409C-BE32-E72D297353CC}">
              <c16:uniqueId val="{00000009-796A-4D19-B2FA-39CBA26EE4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{42C12ADE-DABE-4B06-AE4C-89443678BD22}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96A-4D19-B2FA-39CBA26EE4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{7E47B5AD-41C1-4096-ADD2-804EBD871813}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6A-4D19-B2FA-39CBA26EE4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{D02C98F0-4A33-46D6-A9D0-406AD2628619}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6A-4D19-B2FA-39CBA26EE4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{3BFD8CDD-BF7B-448F-973C-6ABCB896FE73}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6A-4D19-B2FA-39CBA26EE4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{F5C3185B-E216-4C7C-B533-C68CFE5017D2}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6A-4D19-B2FA-39CBA26EE4E1}"/>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{FF9B758E-821F-43CB-8800-CEEECEDFC4EF}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96A-4D19-B2FA-39CBA26EE4E1}"/>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{2687C91B-963E-4F5B-8442-0BD6B078F6A3}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96A-4D19-B2FA-39CBA26EE4E1}"/>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{A195F829-CB87-4EFB-B8F3-7383AB21106E}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96A-4D19-B2FA-39CBA26EE4E1}"/>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{B6E6449E-8B5F-4E4F-B628-83CCA15031B9}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96A-4D19-B2FA-39CBA26EE4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5.8</c:v>
                </c:pt>
                <c:pt idx="16">
                  <c:v>6</c:v>
                </c:pt>
                <c:pt idx="24">
                  <c:v>5.8</c:v>
                </c:pt>
                <c:pt idx="32">
                  <c:v>5.3</c:v>
                </c:pt>
              </c:numCache>
            </c:numRef>
          </c:xVal>
          <c:yVal>
            <c:numRef>
              <c:f>公会計指標分析・財政指標組合せ分析表!$BP$77:$DC$77</c:f>
              <c:numCache>
                <c:formatCode>#,##0.0;"▲ "#,##0.0</c:formatCode>
                <c:ptCount val="40"/>
                <c:pt idx="0">
                  <c:v>0</c:v>
                </c:pt>
                <c:pt idx="8">
                  <c:v>13.7</c:v>
                </c:pt>
                <c:pt idx="16">
                  <c:v>24.1</c:v>
                </c:pt>
                <c:pt idx="24">
                  <c:v>20.100000000000001</c:v>
                </c:pt>
                <c:pt idx="32">
                  <c:v>16</c:v>
                </c:pt>
              </c:numCache>
            </c:numRef>
          </c:yVal>
          <c:smooth val="0"/>
          <c:extLst>
            <c:ext xmlns:c16="http://schemas.microsoft.com/office/drawing/2014/chart" uri="{C3380CC4-5D6E-409C-BE32-E72D297353CC}">
              <c16:uniqueId val="{00000013-796A-4D19-B2FA-39CBA26EE4E1}"/>
            </c:ext>
          </c:extLst>
        </c:ser>
        <c:dLbls>
          <c:showLegendKey val="0"/>
          <c:showVal val="1"/>
          <c:showCatName val="0"/>
          <c:showSerName val="0"/>
          <c:showPercent val="0"/>
          <c:showBubbleSize val="0"/>
        </c:dLbls>
        <c:axId val="221325184"/>
        <c:axId val="221343744"/>
      </c:scatterChart>
      <c:valAx>
        <c:axId val="221325184"/>
        <c:scaling>
          <c:orientation val="minMax"/>
          <c:max val="6.3"/>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343744"/>
        <c:crosses val="autoZero"/>
        <c:crossBetween val="midCat"/>
      </c:valAx>
      <c:valAx>
        <c:axId val="221343744"/>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325184"/>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元利償還金等（Ａ）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年度は臨時税収補てん債や寺津公民館建設事業などが償還終了したことなどにより元金償還金等が減となった。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算入公債費等（Ｂ）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年度は都市計画事業を財源として発行された地方債償還額に充当した都市計画税の減により、算入公債費等が減となった。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西尾市総合計画に基づく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か年実施計画のもと、次世代に過度な負担を課さないよう、出来るだけ借入を抑制し、健全な財政運営に努める。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減債基金のうち、満期一括地方債の償還財源として積み立てたものはない。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地方債現在高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1,244,909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千円の減や公営企業債等繰入見込額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1,638,891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千円の減により、将来負担額が減となった。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臨時財政対策債や公害防止事業債等の償還費の減により基準財政需要額算定見込額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1,278,678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千円の減となり、充当可能財源等が減となった。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年度における将来負担比率は、将来負担額に対し、充当可能財源等が上回ったため比率がない。今後も引き続き公債費等義務的経費の削減を中心とする行財政改革を進め、財政の健全化に努める。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愛知県西尾市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財政調整基金は運用利息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西尾市総合運動場整備基金は寄附金及び運用利息を含め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101,693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西尾市歴史民俗資料館建設基金は西尾城二之丸丑寅櫓及び土塀建設の実施設計業務委託等へ充当するため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千円の取崩しを行った。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西尾市広域新焼却施設整備基金は新設し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財政調整基金、減債基金については経済事情の変動等による財源不足等に対応するため決算状況及び次年度以降の必要経費を勘案し適切に備えていく。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その他特定目的基金についても基金の設置目的が達成できるよう適切に積立を行っていく。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①西尾市総合運動場整備基金：西尾市総合運動場の整備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②西尾市歴史民俗資料館建設基金：西尾市歴史民俗資料館の建設等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③西尾市広域新焼却施設整備基金：広域新焼却施設及びごみ処理施設の整備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①寄附金及び運用利息を含め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101,693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②西尾城二之丸丑寅櫓及び土塀建設の実施設計業務委託等へ充当するため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千円の取崩しを行った。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③広域新焼却施設及びごみ処理施設の整備のため、基金を新設し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①総合運動場整備のため、毎年度積立予定。</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②西尾市歴史公園において二之丸丑寅櫓と土塀復元のため、基金を取崩し事業費に充当予定。</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③令和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年度運転開始予定の西尾市広域新焼却施設建設のため、毎年度積立予定。</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財政調整基金は運用利息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経済事業の著しい変動等による財源不足や災害により生じた経費など不測の事態に対応できるよう積立を行っている。積立額は決算状況及び次年度以降の必要経費を勘案し決定している。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運用利息分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経済事情の変動等により市債償還の財源が不足した場合や市債の償還額が多額となる年度の市債償還の財源として積立を行っている。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172,278
162,862
161.22
56,663,707
53,907,421
2,643,839
36,343,969
30,790,481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の保有量が増加したことなどから</a:t>
          </a:r>
          <a:r>
            <a:rPr kumimoji="1" lang="ja-JP" altLang="ja-JP" sz="1100">
              <a:solidFill>
                <a:schemeClr val="dk1"/>
              </a:solidFill>
              <a:effectLst/>
              <a:latin typeface="+mn-lt"/>
              <a:ea typeface="+mn-ea"/>
              <a:cs typeface="+mn-cs"/>
            </a:rPr>
            <a:t>、類似団体内の平均値を上回っている。公共施設等総合管理計画において公共施設等の延べ床面積を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％削減するという目標を掲げ</a:t>
          </a:r>
          <a:r>
            <a:rPr kumimoji="1" lang="ja-JP" altLang="en-US" sz="1100">
              <a:solidFill>
                <a:schemeClr val="dk1"/>
              </a:solidFill>
              <a:effectLst/>
              <a:latin typeface="+mn-lt"/>
              <a:ea typeface="+mn-ea"/>
              <a:cs typeface="+mn-cs"/>
            </a:rPr>
            <a:t>ており、令和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年度には個別施設計画の策定もおおむね完了するため、</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老朽化した施設の集約化・複合化や長寿命化</a:t>
          </a:r>
          <a:r>
            <a:rPr kumimoji="1" lang="ja-JP" altLang="en-US" sz="1100">
              <a:solidFill>
                <a:schemeClr val="dk1"/>
              </a:solidFill>
              <a:effectLst/>
              <a:latin typeface="+mn-lt"/>
              <a:ea typeface="+mn-ea"/>
              <a:cs typeface="+mn-cs"/>
            </a:rPr>
            <a:t>を進めて、効果的、効率的な公共施設等の管理に努める。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66" name="直線コネクタ 65"/>
        <xdr:cNvCxnSpPr/>
      </xdr:nvCxnSpPr>
      <xdr:spPr>
        <a:xfrm flipV="1">
          <a:off x="4760595" y="5510742"/>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7"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8" name="直線コネクタ 67"/>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9"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0" name="直線コネクタ 69"/>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149454</xdr:rowOff>
    </xdr:from>
    <xdr:ext cx="405111" cy="259045"/>
    <xdr:sp macro="" textlink="">
      <xdr:nvSpPr>
        <xdr:cNvPr id="71" name="有形固定資産減価償却率平均値テキスト"/>
        <xdr:cNvSpPr txBox="1"/>
      </xdr:nvSpPr>
      <xdr:spPr>
        <a:xfrm>
          <a:off x="4813300" y="6064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2" name="フローチャート: 判断 71"/>
        <xdr:cNvSpPr/>
      </xdr:nvSpPr>
      <xdr:spPr>
        <a:xfrm>
          <a:off x="47117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3" name="フローチャート: 判断 72"/>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4" name="フローチャート: 判断 73"/>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108797</xdr:rowOff>
    </xdr:from>
    <xdr:to>
      <xdr:col>11</xdr:col>
      <xdr:colOff>187325</xdr:colOff>
      <xdr:row>33</xdr:row>
      <xdr:rowOff>38947</xdr:rowOff>
    </xdr:to>
    <xdr:sp macro="" textlink="">
      <xdr:nvSpPr>
        <xdr:cNvPr id="75" name="フローチャート: 判断 74"/>
        <xdr:cNvSpPr/>
      </xdr:nvSpPr>
      <xdr:spPr>
        <a:xfrm>
          <a:off x="2476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1" name="楕円 80"/>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82" name="有形固定資産減価償却率該当値テキスト"/>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59478</xdr:rowOff>
    </xdr:from>
    <xdr:to>
      <xdr:col>19</xdr:col>
      <xdr:colOff>187325</xdr:colOff>
      <xdr:row>30</xdr:row>
      <xdr:rowOff>161078</xdr:rowOff>
    </xdr:to>
    <xdr:sp macro="" textlink="">
      <xdr:nvSpPr>
        <xdr:cNvPr id="83" name="楕円 82"/>
        <xdr:cNvSpPr/>
      </xdr:nvSpPr>
      <xdr:spPr>
        <a:xfrm>
          <a:off x="4000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110278</xdr:rowOff>
    </xdr:to>
    <xdr:cxnSp macro="">
      <xdr:nvCxnSpPr>
        <xdr:cNvPr id="84" name="直線コネクタ 83"/>
        <xdr:cNvCxnSpPr/>
      </xdr:nvCxnSpPr>
      <xdr:spPr>
        <a:xfrm flipV="1">
          <a:off x="4051300" y="598932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113453</xdr:rowOff>
    </xdr:from>
    <xdr:to>
      <xdr:col>15</xdr:col>
      <xdr:colOff>187325</xdr:colOff>
      <xdr:row>31</xdr:row>
      <xdr:rowOff>43603</xdr:rowOff>
    </xdr:to>
    <xdr:sp macro="" textlink="">
      <xdr:nvSpPr>
        <xdr:cNvPr id="85" name="楕円 84"/>
        <xdr:cNvSpPr/>
      </xdr:nvSpPr>
      <xdr:spPr>
        <a:xfrm>
          <a:off x="3238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110278</xdr:rowOff>
    </xdr:from>
    <xdr:to>
      <xdr:col>19</xdr:col>
      <xdr:colOff>136525</xdr:colOff>
      <xdr:row>30</xdr:row>
      <xdr:rowOff>164253</xdr:rowOff>
    </xdr:to>
    <xdr:cxnSp macro="">
      <xdr:nvCxnSpPr>
        <xdr:cNvPr id="86" name="直線コネクタ 85"/>
        <xdr:cNvCxnSpPr/>
      </xdr:nvCxnSpPr>
      <xdr:spPr>
        <a:xfrm flipV="1">
          <a:off x="3289300" y="602530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160232</xdr:rowOff>
    </xdr:from>
    <xdr:to>
      <xdr:col>11</xdr:col>
      <xdr:colOff>187325</xdr:colOff>
      <xdr:row>31</xdr:row>
      <xdr:rowOff>90382</xdr:rowOff>
    </xdr:to>
    <xdr:sp macro="" textlink="">
      <xdr:nvSpPr>
        <xdr:cNvPr id="87" name="楕円 86"/>
        <xdr:cNvSpPr/>
      </xdr:nvSpPr>
      <xdr:spPr>
        <a:xfrm>
          <a:off x="2476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164253</xdr:rowOff>
    </xdr:from>
    <xdr:to>
      <xdr:col>15</xdr:col>
      <xdr:colOff>136525</xdr:colOff>
      <xdr:row>31</xdr:row>
      <xdr:rowOff>39582</xdr:rowOff>
    </xdr:to>
    <xdr:cxnSp macro="">
      <xdr:nvCxnSpPr>
        <xdr:cNvPr id="88" name="直線コネクタ 87"/>
        <xdr:cNvCxnSpPr/>
      </xdr:nvCxnSpPr>
      <xdr:spPr>
        <a:xfrm flipV="1">
          <a:off x="2527300" y="607927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89" name="n_1aveValue有形固定資産減価償却率"/>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0" name="n_2aveValue有形固定資産減価償却率"/>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30074</xdr:rowOff>
    </xdr:from>
    <xdr:ext cx="405111" cy="259045"/>
    <xdr:sp macro="" textlink="">
      <xdr:nvSpPr>
        <xdr:cNvPr id="91" name="n_3aveValue有形固定資産減価償却率"/>
        <xdr:cNvSpPr txBox="1"/>
      </xdr:nvSpPr>
      <xdr:spPr>
        <a:xfrm>
          <a:off x="2324744" y="645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6155</xdr:rowOff>
    </xdr:from>
    <xdr:ext cx="405111" cy="259045"/>
    <xdr:sp macro="" textlink="">
      <xdr:nvSpPr>
        <xdr:cNvPr id="92" name="n_1main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60130</xdr:rowOff>
    </xdr:from>
    <xdr:ext cx="405111" cy="259045"/>
    <xdr:sp macro="" textlink="">
      <xdr:nvSpPr>
        <xdr:cNvPr id="93" name="n_2mainValue有形固定資産減価償却率"/>
        <xdr:cNvSpPr txBox="1"/>
      </xdr:nvSpPr>
      <xdr:spPr>
        <a:xfrm>
          <a:off x="30867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106909</xdr:rowOff>
    </xdr:from>
    <xdr:ext cx="405111" cy="259045"/>
    <xdr:sp macro="" textlink="">
      <xdr:nvSpPr>
        <xdr:cNvPr id="94" name="n_3mainValue有形固定資産減価償却率"/>
        <xdr:cNvSpPr txBox="1"/>
      </xdr:nvSpPr>
      <xdr:spPr>
        <a:xfrm>
          <a:off x="2324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普通交付税合併算定替の縮減を見据えて</a:t>
          </a:r>
          <a:r>
            <a:rPr kumimoji="1" lang="ja-JP" altLang="ja-JP" sz="1100">
              <a:solidFill>
                <a:schemeClr val="dk1"/>
              </a:solidFill>
              <a:effectLst/>
              <a:latin typeface="+mn-lt"/>
              <a:ea typeface="+mn-ea"/>
              <a:cs typeface="+mn-cs"/>
            </a:rPr>
            <a:t>借入</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抑制し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債務償還比率は類似団体を下回って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、普通交付税の減少に加え公共施設再配置や教育施設整備、工業用地開発関連事業等の</a:t>
          </a:r>
          <a:r>
            <a:rPr kumimoji="1" lang="ja-JP" altLang="ja-JP" sz="1100">
              <a:solidFill>
                <a:schemeClr val="dk1"/>
              </a:solidFill>
              <a:effectLst/>
              <a:latin typeface="+mn-lt"/>
              <a:ea typeface="+mn-ea"/>
              <a:cs typeface="+mn-cs"/>
            </a:rPr>
            <a:t>大型事業が予定されており地方債発行額の増加が見込まれるが、</a:t>
          </a:r>
          <a:r>
            <a:rPr kumimoji="1" lang="ja-JP" altLang="en-US" sz="1100">
              <a:solidFill>
                <a:schemeClr val="dk1"/>
              </a:solidFill>
              <a:effectLst/>
              <a:latin typeface="+mn-lt"/>
              <a:ea typeface="+mn-ea"/>
              <a:cs typeface="+mn-cs"/>
            </a:rPr>
            <a:t>事業内容を精査し、後年度の過重な負担とならないよう</a:t>
          </a:r>
          <a:r>
            <a:rPr kumimoji="1" lang="ja-JP" altLang="ja-JP" sz="1100">
              <a:solidFill>
                <a:schemeClr val="dk1"/>
              </a:solidFill>
              <a:effectLst/>
              <a:latin typeface="+mn-lt"/>
              <a:ea typeface="+mn-ea"/>
              <a:cs typeface="+mn-cs"/>
            </a:rPr>
            <a:t>将来負担額の抑制に努める。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25" name="直線コネクタ 124"/>
        <xdr:cNvCxnSpPr/>
      </xdr:nvCxnSpPr>
      <xdr:spPr>
        <a:xfrm flipV="1">
          <a:off x="14793595" y="5388964"/>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6"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7" name="直線コネクタ 126"/>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28" name="債務償還比率最大値テキスト"/>
        <xdr:cNvSpPr txBox="1"/>
      </xdr:nvSpPr>
      <xdr:spPr>
        <a:xfrm>
          <a:off x="14846300" y="5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29" name="直線コネクタ 128"/>
        <xdr:cNvCxnSpPr/>
      </xdr:nvCxnSpPr>
      <xdr:spPr>
        <a:xfrm>
          <a:off x="14706600" y="5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46989</xdr:rowOff>
    </xdr:from>
    <xdr:ext cx="469744" cy="259045"/>
    <xdr:sp macro="" textlink="">
      <xdr:nvSpPr>
        <xdr:cNvPr id="130" name="債務償還比率平均値テキスト"/>
        <xdr:cNvSpPr txBox="1"/>
      </xdr:nvSpPr>
      <xdr:spPr>
        <a:xfrm>
          <a:off x="14846300" y="5790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31" name="フローチャート: 判断 130"/>
        <xdr:cNvSpPr/>
      </xdr:nvSpPr>
      <xdr:spPr>
        <a:xfrm>
          <a:off x="14744700" y="5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32" name="フローチャート: 判断 131"/>
        <xdr:cNvSpPr/>
      </xdr:nvSpPr>
      <xdr:spPr>
        <a:xfrm>
          <a:off x="14033500" y="590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67056</xdr:rowOff>
    </xdr:from>
    <xdr:to>
      <xdr:col>76</xdr:col>
      <xdr:colOff>73025</xdr:colOff>
      <xdr:row>32</xdr:row>
      <xdr:rowOff>168656</xdr:rowOff>
    </xdr:to>
    <xdr:sp macro="" textlink="">
      <xdr:nvSpPr>
        <xdr:cNvPr id="138" name="楕円 137"/>
        <xdr:cNvSpPr/>
      </xdr:nvSpPr>
      <xdr:spPr>
        <a:xfrm>
          <a:off x="14744700" y="63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45483</xdr:rowOff>
    </xdr:from>
    <xdr:ext cx="469744" cy="259045"/>
    <xdr:sp macro="" textlink="">
      <xdr:nvSpPr>
        <xdr:cNvPr id="139" name="債務償還比率該当値テキスト"/>
        <xdr:cNvSpPr txBox="1"/>
      </xdr:nvSpPr>
      <xdr:spPr>
        <a:xfrm>
          <a:off x="14846300" y="63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114518</xdr:rowOff>
    </xdr:from>
    <xdr:to>
      <xdr:col>72</xdr:col>
      <xdr:colOff>123825</xdr:colOff>
      <xdr:row>32</xdr:row>
      <xdr:rowOff>44668</xdr:rowOff>
    </xdr:to>
    <xdr:sp macro="" textlink="">
      <xdr:nvSpPr>
        <xdr:cNvPr id="140" name="楕円 139"/>
        <xdr:cNvSpPr/>
      </xdr:nvSpPr>
      <xdr:spPr>
        <a:xfrm>
          <a:off x="14033500" y="62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165318</xdr:rowOff>
    </xdr:from>
    <xdr:to>
      <xdr:col>76</xdr:col>
      <xdr:colOff>22225</xdr:colOff>
      <xdr:row>32</xdr:row>
      <xdr:rowOff>117856</xdr:rowOff>
    </xdr:to>
    <xdr:cxnSp macro="">
      <xdr:nvCxnSpPr>
        <xdr:cNvPr id="141" name="直線コネクタ 140"/>
        <xdr:cNvCxnSpPr/>
      </xdr:nvCxnSpPr>
      <xdr:spPr>
        <a:xfrm>
          <a:off x="14084300" y="6251793"/>
          <a:ext cx="711200" cy="1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106153</xdr:rowOff>
    </xdr:from>
    <xdr:ext cx="469744" cy="259045"/>
    <xdr:sp macro="" textlink="">
      <xdr:nvSpPr>
        <xdr:cNvPr id="142" name="n_1aveValue債務償還比率"/>
        <xdr:cNvSpPr txBox="1"/>
      </xdr:nvSpPr>
      <xdr:spPr>
        <a:xfrm>
          <a:off x="13836727" y="567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35795</xdr:rowOff>
    </xdr:from>
    <xdr:ext cx="469744" cy="259045"/>
    <xdr:sp macro="" textlink="">
      <xdr:nvSpPr>
        <xdr:cNvPr id="143" name="n_1mainValue債務償還比率"/>
        <xdr:cNvSpPr txBox="1"/>
      </xdr:nvSpPr>
      <xdr:spPr>
        <a:xfrm>
          <a:off x="13836727" y="629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172,278
162,862
161.22
56,663,707
53,907,421
2,643,839
36,343,969
30,790,481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2" name="【道路】&#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6" name="フローチャート: 判断 65"/>
        <xdr:cNvSpPr/>
      </xdr:nvSpPr>
      <xdr:spPr>
        <a:xfrm>
          <a:off x="196850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18869</xdr:rowOff>
    </xdr:from>
    <xdr:to>
      <xdr:col>24</xdr:col>
      <xdr:colOff>114300</xdr:colOff>
      <xdr:row>37</xdr:row>
      <xdr:rowOff>120469</xdr:rowOff>
    </xdr:to>
    <xdr:sp macro="" textlink="">
      <xdr:nvSpPr>
        <xdr:cNvPr id="72" name="楕円 71"/>
        <xdr:cNvSpPr/>
      </xdr:nvSpPr>
      <xdr:spPr>
        <a:xfrm>
          <a:off x="4584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41746</xdr:rowOff>
    </xdr:from>
    <xdr:ext cx="405111" cy="259045"/>
    <xdr:sp macro="" textlink="">
      <xdr:nvSpPr>
        <xdr:cNvPr id="73" name="【道路】&#10;有形固定資産減価償却率該当値テキスト"/>
        <xdr:cNvSpPr txBox="1"/>
      </xdr:nvSpPr>
      <xdr:spPr>
        <a:xfrm>
          <a:off x="4673600" y="621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4" name="楕円 73"/>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69669</xdr:rowOff>
    </xdr:from>
    <xdr:to>
      <xdr:col>24</xdr:col>
      <xdr:colOff>63500</xdr:colOff>
      <xdr:row>37</xdr:row>
      <xdr:rowOff>99060</xdr:rowOff>
    </xdr:to>
    <xdr:cxnSp macro="">
      <xdr:nvCxnSpPr>
        <xdr:cNvPr id="75" name="直線コネクタ 74"/>
        <xdr:cNvCxnSpPr/>
      </xdr:nvCxnSpPr>
      <xdr:spPr>
        <a:xfrm flipV="1">
          <a:off x="3797300" y="641331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6" name="楕円 75"/>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130084</xdr:rowOff>
    </xdr:to>
    <xdr:cxnSp macro="">
      <xdr:nvCxnSpPr>
        <xdr:cNvPr id="77" name="直線コネクタ 76"/>
        <xdr:cNvCxnSpPr/>
      </xdr:nvCxnSpPr>
      <xdr:spPr>
        <a:xfrm flipV="1">
          <a:off x="2908300" y="64427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110308</xdr:rowOff>
    </xdr:from>
    <xdr:to>
      <xdr:col>10</xdr:col>
      <xdr:colOff>165100</xdr:colOff>
      <xdr:row>38</xdr:row>
      <xdr:rowOff>40458</xdr:rowOff>
    </xdr:to>
    <xdr:sp macro="" textlink="">
      <xdr:nvSpPr>
        <xdr:cNvPr id="78" name="楕円 77"/>
        <xdr:cNvSpPr/>
      </xdr:nvSpPr>
      <xdr:spPr>
        <a:xfrm>
          <a:off x="1968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161109</xdr:rowOff>
    </xdr:to>
    <xdr:cxnSp macro="">
      <xdr:nvCxnSpPr>
        <xdr:cNvPr id="79" name="直線コネクタ 78"/>
        <xdr:cNvCxnSpPr/>
      </xdr:nvCxnSpPr>
      <xdr:spPr>
        <a:xfrm flipV="1">
          <a:off x="2019300" y="64737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0" name="n_1aveValue【道路】&#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81" name="n_2aveValue【道路】&#10;有形固定資産減価償却率"/>
        <xdr:cNvSpPr txBox="1"/>
      </xdr:nvSpPr>
      <xdr:spPr>
        <a:xfrm>
          <a:off x="2705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163121</xdr:rowOff>
    </xdr:from>
    <xdr:ext cx="405111" cy="259045"/>
    <xdr:sp macro="" textlink="">
      <xdr:nvSpPr>
        <xdr:cNvPr id="82" name="n_3aveValue【道路】&#10;有形固定資産減価償却率"/>
        <xdr:cNvSpPr txBox="1"/>
      </xdr:nvSpPr>
      <xdr:spPr>
        <a:xfrm>
          <a:off x="181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3" name="n_1mainValue【道路】&#10;有形固定資産減価償却率"/>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4" name="n_2mainValue【道路】&#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31586</xdr:rowOff>
    </xdr:from>
    <xdr:ext cx="405111" cy="259045"/>
    <xdr:sp macro="" textlink="">
      <xdr:nvSpPr>
        <xdr:cNvPr id="85" name="n_3mainValue【道路】&#10;有形固定資産減価償却率"/>
        <xdr:cNvSpPr txBox="1"/>
      </xdr:nvSpPr>
      <xdr:spPr>
        <a:xfrm>
          <a:off x="1816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10" name="直線コネクタ 109"/>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11" name="【道路】&#10;一人当たり延長最小値テキスト"/>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12" name="直線コネクタ 111"/>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13" name="【道路】&#10;一人当たり延長最大値テキスト"/>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14" name="直線コネクタ 113"/>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159402</xdr:rowOff>
    </xdr:from>
    <xdr:ext cx="469744" cy="259045"/>
    <xdr:sp macro="" textlink="">
      <xdr:nvSpPr>
        <xdr:cNvPr id="115" name="【道路】&#10;一人当たり延長平均値テキスト"/>
        <xdr:cNvSpPr txBox="1"/>
      </xdr:nvSpPr>
      <xdr:spPr>
        <a:xfrm>
          <a:off x="10515600" y="667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6" name="フローチャート: 判断 115"/>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7" name="フローチャート: 判断 116"/>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8" name="フローチャート: 判断 117"/>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46355</xdr:rowOff>
    </xdr:from>
    <xdr:to>
      <xdr:col>41</xdr:col>
      <xdr:colOff>101600</xdr:colOff>
      <xdr:row>39</xdr:row>
      <xdr:rowOff>147955</xdr:rowOff>
    </xdr:to>
    <xdr:sp macro="" textlink="">
      <xdr:nvSpPr>
        <xdr:cNvPr id="119" name="フローチャート: 判断 118"/>
        <xdr:cNvSpPr/>
      </xdr:nvSpPr>
      <xdr:spPr>
        <a:xfrm>
          <a:off x="7810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115443</xdr:rowOff>
    </xdr:from>
    <xdr:to>
      <xdr:col>55</xdr:col>
      <xdr:colOff>50800</xdr:colOff>
      <xdr:row>38</xdr:row>
      <xdr:rowOff>45593</xdr:rowOff>
    </xdr:to>
    <xdr:sp macro="" textlink="">
      <xdr:nvSpPr>
        <xdr:cNvPr id="125" name="楕円 124"/>
        <xdr:cNvSpPr/>
      </xdr:nvSpPr>
      <xdr:spPr>
        <a:xfrm>
          <a:off x="10426700" y="64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138320</xdr:rowOff>
    </xdr:from>
    <xdr:ext cx="534377" cy="259045"/>
    <xdr:sp macro="" textlink="">
      <xdr:nvSpPr>
        <xdr:cNvPr id="126" name="【道路】&#10;一人当たり延長該当値テキスト"/>
        <xdr:cNvSpPr txBox="1"/>
      </xdr:nvSpPr>
      <xdr:spPr>
        <a:xfrm>
          <a:off x="10515600" y="63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113157</xdr:rowOff>
    </xdr:from>
    <xdr:to>
      <xdr:col>50</xdr:col>
      <xdr:colOff>165100</xdr:colOff>
      <xdr:row>38</xdr:row>
      <xdr:rowOff>43307</xdr:rowOff>
    </xdr:to>
    <xdr:sp macro="" textlink="">
      <xdr:nvSpPr>
        <xdr:cNvPr id="127" name="楕円 126"/>
        <xdr:cNvSpPr/>
      </xdr:nvSpPr>
      <xdr:spPr>
        <a:xfrm>
          <a:off x="9588500" y="64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163957</xdr:rowOff>
    </xdr:from>
    <xdr:to>
      <xdr:col>55</xdr:col>
      <xdr:colOff>0</xdr:colOff>
      <xdr:row>37</xdr:row>
      <xdr:rowOff>166243</xdr:rowOff>
    </xdr:to>
    <xdr:cxnSp macro="">
      <xdr:nvCxnSpPr>
        <xdr:cNvPr id="128" name="直線コネクタ 127"/>
        <xdr:cNvCxnSpPr/>
      </xdr:nvCxnSpPr>
      <xdr:spPr>
        <a:xfrm>
          <a:off x="9639300" y="650760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108077</xdr:rowOff>
    </xdr:from>
    <xdr:to>
      <xdr:col>46</xdr:col>
      <xdr:colOff>38100</xdr:colOff>
      <xdr:row>38</xdr:row>
      <xdr:rowOff>38227</xdr:rowOff>
    </xdr:to>
    <xdr:sp macro="" textlink="">
      <xdr:nvSpPr>
        <xdr:cNvPr id="129" name="楕円 128"/>
        <xdr:cNvSpPr/>
      </xdr:nvSpPr>
      <xdr:spPr>
        <a:xfrm>
          <a:off x="8699500" y="64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158877</xdr:rowOff>
    </xdr:from>
    <xdr:to>
      <xdr:col>50</xdr:col>
      <xdr:colOff>114300</xdr:colOff>
      <xdr:row>37</xdr:row>
      <xdr:rowOff>163957</xdr:rowOff>
    </xdr:to>
    <xdr:cxnSp macro="">
      <xdr:nvCxnSpPr>
        <xdr:cNvPr id="130" name="直線コネクタ 129"/>
        <xdr:cNvCxnSpPr/>
      </xdr:nvCxnSpPr>
      <xdr:spPr>
        <a:xfrm>
          <a:off x="8750300" y="6502527"/>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103378</xdr:rowOff>
    </xdr:from>
    <xdr:to>
      <xdr:col>41</xdr:col>
      <xdr:colOff>101600</xdr:colOff>
      <xdr:row>38</xdr:row>
      <xdr:rowOff>33528</xdr:rowOff>
    </xdr:to>
    <xdr:sp macro="" textlink="">
      <xdr:nvSpPr>
        <xdr:cNvPr id="131" name="楕円 130"/>
        <xdr:cNvSpPr/>
      </xdr:nvSpPr>
      <xdr:spPr>
        <a:xfrm>
          <a:off x="7810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154178</xdr:rowOff>
    </xdr:from>
    <xdr:to>
      <xdr:col>45</xdr:col>
      <xdr:colOff>177800</xdr:colOff>
      <xdr:row>37</xdr:row>
      <xdr:rowOff>158877</xdr:rowOff>
    </xdr:to>
    <xdr:cxnSp macro="">
      <xdr:nvCxnSpPr>
        <xdr:cNvPr id="132" name="直線コネクタ 131"/>
        <xdr:cNvCxnSpPr/>
      </xdr:nvCxnSpPr>
      <xdr:spPr>
        <a:xfrm>
          <a:off x="7861300" y="6497828"/>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39641</xdr:rowOff>
    </xdr:from>
    <xdr:ext cx="534377" cy="259045"/>
    <xdr:sp macro="" textlink="">
      <xdr:nvSpPr>
        <xdr:cNvPr id="133" name="n_1aveValue【道路】&#10;一人当たり延長"/>
        <xdr:cNvSpPr txBox="1"/>
      </xdr:nvSpPr>
      <xdr:spPr>
        <a:xfrm>
          <a:off x="935941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34" name="n_2aveValue【道路】&#10;一人当たり延長"/>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139082</xdr:rowOff>
    </xdr:from>
    <xdr:ext cx="469744" cy="259045"/>
    <xdr:sp macro="" textlink="">
      <xdr:nvSpPr>
        <xdr:cNvPr id="135" name="n_3aveValue【道路】&#10;一人当たり延長"/>
        <xdr:cNvSpPr txBox="1"/>
      </xdr:nvSpPr>
      <xdr:spPr>
        <a:xfrm>
          <a:off x="7626427" y="68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59834</xdr:rowOff>
    </xdr:from>
    <xdr:ext cx="534377" cy="259045"/>
    <xdr:sp macro="" textlink="">
      <xdr:nvSpPr>
        <xdr:cNvPr id="136" name="n_1mainValue【道路】&#10;一人当たり延長"/>
        <xdr:cNvSpPr txBox="1"/>
      </xdr:nvSpPr>
      <xdr:spPr>
        <a:xfrm>
          <a:off x="9359411" y="623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29354</xdr:rowOff>
    </xdr:from>
    <xdr:ext cx="534377" cy="259045"/>
    <xdr:sp macro="" textlink="">
      <xdr:nvSpPr>
        <xdr:cNvPr id="137" name="n_2mainValue【道路】&#10;一人当たり延長"/>
        <xdr:cNvSpPr txBox="1"/>
      </xdr:nvSpPr>
      <xdr:spPr>
        <a:xfrm>
          <a:off x="8483111" y="65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50055</xdr:rowOff>
    </xdr:from>
    <xdr:ext cx="534377" cy="259045"/>
    <xdr:sp macro="" textlink="">
      <xdr:nvSpPr>
        <xdr:cNvPr id="138" name="n_3mainValue【道路】&#10;一人当たり延長"/>
        <xdr:cNvSpPr txBox="1"/>
      </xdr:nvSpPr>
      <xdr:spPr>
        <a:xfrm>
          <a:off x="7594111" y="62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7" name="テキスト ボックス 15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9" name="テキスト ボックス 15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61" name="直線コネクタ 160"/>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62"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63" name="直線コネクタ 162"/>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6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65" name="直線コネクタ 16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66" name="【橋りょう・トンネ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7" name="フローチャート: 判断 16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8" name="フローチャート: 判断 167"/>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9" name="フローチャート: 判断 168"/>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70" name="フローチャート: 判断 169"/>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76" name="楕円 175"/>
        <xdr:cNvSpPr/>
      </xdr:nvSpPr>
      <xdr:spPr>
        <a:xfrm>
          <a:off x="45847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61231</xdr:rowOff>
    </xdr:from>
    <xdr:ext cx="405111" cy="259045"/>
    <xdr:sp macro="" textlink="">
      <xdr:nvSpPr>
        <xdr:cNvPr id="177" name="【橋りょう・トンネル】&#10;有形固定資産減価償却率該当値テキスト"/>
        <xdr:cNvSpPr txBox="1"/>
      </xdr:nvSpPr>
      <xdr:spPr>
        <a:xfrm>
          <a:off x="4673600" y="1000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102362</xdr:rowOff>
    </xdr:from>
    <xdr:to>
      <xdr:col>20</xdr:col>
      <xdr:colOff>38100</xdr:colOff>
      <xdr:row>60</xdr:row>
      <xdr:rowOff>32512</xdr:rowOff>
    </xdr:to>
    <xdr:sp macro="" textlink="">
      <xdr:nvSpPr>
        <xdr:cNvPr id="178" name="楕円 177"/>
        <xdr:cNvSpPr/>
      </xdr:nvSpPr>
      <xdr:spPr>
        <a:xfrm>
          <a:off x="3746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89154</xdr:rowOff>
    </xdr:from>
    <xdr:to>
      <xdr:col>24</xdr:col>
      <xdr:colOff>63500</xdr:colOff>
      <xdr:row>59</xdr:row>
      <xdr:rowOff>153162</xdr:rowOff>
    </xdr:to>
    <xdr:cxnSp macro="">
      <xdr:nvCxnSpPr>
        <xdr:cNvPr id="179" name="直線コネクタ 178"/>
        <xdr:cNvCxnSpPr/>
      </xdr:nvCxnSpPr>
      <xdr:spPr>
        <a:xfrm flipV="1">
          <a:off x="3797300" y="102047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79502</xdr:rowOff>
    </xdr:from>
    <xdr:to>
      <xdr:col>15</xdr:col>
      <xdr:colOff>101600</xdr:colOff>
      <xdr:row>60</xdr:row>
      <xdr:rowOff>9652</xdr:rowOff>
    </xdr:to>
    <xdr:sp macro="" textlink="">
      <xdr:nvSpPr>
        <xdr:cNvPr id="180" name="楕円 179"/>
        <xdr:cNvSpPr/>
      </xdr:nvSpPr>
      <xdr:spPr>
        <a:xfrm>
          <a:off x="2857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130302</xdr:rowOff>
    </xdr:from>
    <xdr:to>
      <xdr:col>19</xdr:col>
      <xdr:colOff>177800</xdr:colOff>
      <xdr:row>59</xdr:row>
      <xdr:rowOff>153162</xdr:rowOff>
    </xdr:to>
    <xdr:cxnSp macro="">
      <xdr:nvCxnSpPr>
        <xdr:cNvPr id="181" name="直線コネクタ 180"/>
        <xdr:cNvCxnSpPr/>
      </xdr:nvCxnSpPr>
      <xdr:spPr>
        <a:xfrm>
          <a:off x="2908300" y="102458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148082</xdr:rowOff>
    </xdr:from>
    <xdr:to>
      <xdr:col>10</xdr:col>
      <xdr:colOff>165100</xdr:colOff>
      <xdr:row>60</xdr:row>
      <xdr:rowOff>78232</xdr:rowOff>
    </xdr:to>
    <xdr:sp macro="" textlink="">
      <xdr:nvSpPr>
        <xdr:cNvPr id="182" name="楕円 181"/>
        <xdr:cNvSpPr/>
      </xdr:nvSpPr>
      <xdr:spPr>
        <a:xfrm>
          <a:off x="1968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130302</xdr:rowOff>
    </xdr:from>
    <xdr:to>
      <xdr:col>15</xdr:col>
      <xdr:colOff>50800</xdr:colOff>
      <xdr:row>60</xdr:row>
      <xdr:rowOff>27432</xdr:rowOff>
    </xdr:to>
    <xdr:cxnSp macro="">
      <xdr:nvCxnSpPr>
        <xdr:cNvPr id="183" name="直線コネクタ 182"/>
        <xdr:cNvCxnSpPr/>
      </xdr:nvCxnSpPr>
      <xdr:spPr>
        <a:xfrm flipV="1">
          <a:off x="2019300" y="102458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4" name="n_1aveValue【橋りょう・トンネ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37355</xdr:rowOff>
    </xdr:from>
    <xdr:ext cx="405111" cy="259045"/>
    <xdr:sp macro="" textlink="">
      <xdr:nvSpPr>
        <xdr:cNvPr id="185" name="n_2aveValue【橋りょう・トンネル】&#10;有形固定資産減価償却率"/>
        <xdr:cNvSpPr txBox="1"/>
      </xdr:nvSpPr>
      <xdr:spPr>
        <a:xfrm>
          <a:off x="2705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86" name="n_3aveValue【橋りょう・トンネル】&#10;有形固定資産減価償却率"/>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23639</xdr:rowOff>
    </xdr:from>
    <xdr:ext cx="405111" cy="259045"/>
    <xdr:sp macro="" textlink="">
      <xdr:nvSpPr>
        <xdr:cNvPr id="187" name="n_1mainValue【橋りょう・トンネル】&#10;有形固定資産減価償却率"/>
        <xdr:cNvSpPr txBox="1"/>
      </xdr:nvSpPr>
      <xdr:spPr>
        <a:xfrm>
          <a:off x="35820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26179</xdr:rowOff>
    </xdr:from>
    <xdr:ext cx="405111" cy="259045"/>
    <xdr:sp macro="" textlink="">
      <xdr:nvSpPr>
        <xdr:cNvPr id="188" name="n_2mainValue【橋りょう・トンネル】&#10;有形固定資産減価償却率"/>
        <xdr:cNvSpPr txBox="1"/>
      </xdr:nvSpPr>
      <xdr:spPr>
        <a:xfrm>
          <a:off x="2705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69359</xdr:rowOff>
    </xdr:from>
    <xdr:ext cx="405111" cy="259045"/>
    <xdr:sp macro="" textlink="">
      <xdr:nvSpPr>
        <xdr:cNvPr id="189" name="n_3mainValue【橋りょう・トンネル】&#10;有形固定資産減価償却率"/>
        <xdr:cNvSpPr txBox="1"/>
      </xdr:nvSpPr>
      <xdr:spPr>
        <a:xfrm>
          <a:off x="1816744" y="103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15" name="直線コネクタ 214"/>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16"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17" name="直線コネクタ 216"/>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18"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19" name="直線コネクタ 218"/>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168209</xdr:rowOff>
    </xdr:from>
    <xdr:ext cx="599010" cy="259045"/>
    <xdr:sp macro="" textlink="">
      <xdr:nvSpPr>
        <xdr:cNvPr id="220" name="【橋りょう・トンネル】&#10;一人当たり有形固定資産（償却資産）額平均値テキスト"/>
        <xdr:cNvSpPr txBox="1"/>
      </xdr:nvSpPr>
      <xdr:spPr>
        <a:xfrm>
          <a:off x="10515600" y="10626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21" name="フローチャート: 判断 220"/>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22" name="フローチャート: 判断 221"/>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23" name="フローチャート: 判断 222"/>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121261</xdr:rowOff>
    </xdr:from>
    <xdr:to>
      <xdr:col>41</xdr:col>
      <xdr:colOff>101600</xdr:colOff>
      <xdr:row>64</xdr:row>
      <xdr:rowOff>51411</xdr:rowOff>
    </xdr:to>
    <xdr:sp macro="" textlink="">
      <xdr:nvSpPr>
        <xdr:cNvPr id="224" name="フローチャート: 判断 223"/>
        <xdr:cNvSpPr/>
      </xdr:nvSpPr>
      <xdr:spPr>
        <a:xfrm>
          <a:off x="7810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40468</xdr:rowOff>
    </xdr:from>
    <xdr:to>
      <xdr:col>55</xdr:col>
      <xdr:colOff>50800</xdr:colOff>
      <xdr:row>64</xdr:row>
      <xdr:rowOff>142068</xdr:rowOff>
    </xdr:to>
    <xdr:sp macro="" textlink="">
      <xdr:nvSpPr>
        <xdr:cNvPr id="230" name="楕円 229"/>
        <xdr:cNvSpPr/>
      </xdr:nvSpPr>
      <xdr:spPr>
        <a:xfrm>
          <a:off x="10426700" y="110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126845</xdr:rowOff>
    </xdr:from>
    <xdr:ext cx="534377" cy="259045"/>
    <xdr:sp macro="" textlink="">
      <xdr:nvSpPr>
        <xdr:cNvPr id="231" name="【橋りょう・トンネル】&#10;一人当たり有形固定資産（償却資産）額該当値テキスト"/>
        <xdr:cNvSpPr txBox="1"/>
      </xdr:nvSpPr>
      <xdr:spPr>
        <a:xfrm>
          <a:off x="10515600" y="109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40604</xdr:rowOff>
    </xdr:from>
    <xdr:to>
      <xdr:col>50</xdr:col>
      <xdr:colOff>165100</xdr:colOff>
      <xdr:row>64</xdr:row>
      <xdr:rowOff>142204</xdr:rowOff>
    </xdr:to>
    <xdr:sp macro="" textlink="">
      <xdr:nvSpPr>
        <xdr:cNvPr id="232" name="楕円 231"/>
        <xdr:cNvSpPr/>
      </xdr:nvSpPr>
      <xdr:spPr>
        <a:xfrm>
          <a:off x="9588500" y="110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91268</xdr:rowOff>
    </xdr:from>
    <xdr:to>
      <xdr:col>55</xdr:col>
      <xdr:colOff>0</xdr:colOff>
      <xdr:row>64</xdr:row>
      <xdr:rowOff>91404</xdr:rowOff>
    </xdr:to>
    <xdr:cxnSp macro="">
      <xdr:nvCxnSpPr>
        <xdr:cNvPr id="233" name="直線コネクタ 232"/>
        <xdr:cNvCxnSpPr/>
      </xdr:nvCxnSpPr>
      <xdr:spPr>
        <a:xfrm flipV="1">
          <a:off x="9639300" y="11064068"/>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41979</xdr:rowOff>
    </xdr:from>
    <xdr:to>
      <xdr:col>46</xdr:col>
      <xdr:colOff>38100</xdr:colOff>
      <xdr:row>64</xdr:row>
      <xdr:rowOff>143579</xdr:rowOff>
    </xdr:to>
    <xdr:sp macro="" textlink="">
      <xdr:nvSpPr>
        <xdr:cNvPr id="234" name="楕円 233"/>
        <xdr:cNvSpPr/>
      </xdr:nvSpPr>
      <xdr:spPr>
        <a:xfrm>
          <a:off x="8699500" y="1101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91404</xdr:rowOff>
    </xdr:from>
    <xdr:to>
      <xdr:col>50</xdr:col>
      <xdr:colOff>114300</xdr:colOff>
      <xdr:row>64</xdr:row>
      <xdr:rowOff>92779</xdr:rowOff>
    </xdr:to>
    <xdr:cxnSp macro="">
      <xdr:nvCxnSpPr>
        <xdr:cNvPr id="235" name="直線コネクタ 234"/>
        <xdr:cNvCxnSpPr/>
      </xdr:nvCxnSpPr>
      <xdr:spPr>
        <a:xfrm flipV="1">
          <a:off x="8750300" y="11064204"/>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41936</xdr:rowOff>
    </xdr:from>
    <xdr:to>
      <xdr:col>41</xdr:col>
      <xdr:colOff>101600</xdr:colOff>
      <xdr:row>64</xdr:row>
      <xdr:rowOff>143536</xdr:rowOff>
    </xdr:to>
    <xdr:sp macro="" textlink="">
      <xdr:nvSpPr>
        <xdr:cNvPr id="236" name="楕円 235"/>
        <xdr:cNvSpPr/>
      </xdr:nvSpPr>
      <xdr:spPr>
        <a:xfrm>
          <a:off x="7810500" y="110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92736</xdr:rowOff>
    </xdr:from>
    <xdr:to>
      <xdr:col>45</xdr:col>
      <xdr:colOff>177800</xdr:colOff>
      <xdr:row>64</xdr:row>
      <xdr:rowOff>92779</xdr:rowOff>
    </xdr:to>
    <xdr:cxnSp macro="">
      <xdr:nvCxnSpPr>
        <xdr:cNvPr id="237" name="直線コネクタ 236"/>
        <xdr:cNvCxnSpPr/>
      </xdr:nvCxnSpPr>
      <xdr:spPr>
        <a:xfrm>
          <a:off x="7861300" y="11065536"/>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115887</xdr:rowOff>
    </xdr:from>
    <xdr:ext cx="599010" cy="259045"/>
    <xdr:sp macro="" textlink="">
      <xdr:nvSpPr>
        <xdr:cNvPr id="238" name="n_1aveValue【橋りょう・トンネル】&#10;一人当たり有形固定資産（償却資産）額"/>
        <xdr:cNvSpPr txBox="1"/>
      </xdr:nvSpPr>
      <xdr:spPr>
        <a:xfrm>
          <a:off x="93270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115630</xdr:rowOff>
    </xdr:from>
    <xdr:ext cx="599010" cy="259045"/>
    <xdr:sp macro="" textlink="">
      <xdr:nvSpPr>
        <xdr:cNvPr id="239" name="n_2aveValue【橋りょう・トンネル】&#10;一人当たり有形固定資産（償却資産）額"/>
        <xdr:cNvSpPr txBox="1"/>
      </xdr:nvSpPr>
      <xdr:spPr>
        <a:xfrm>
          <a:off x="8450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67938</xdr:rowOff>
    </xdr:from>
    <xdr:ext cx="599010" cy="259045"/>
    <xdr:sp macro="" textlink="">
      <xdr:nvSpPr>
        <xdr:cNvPr id="240" name="n_3aveValue【橋りょう・トンネル】&#10;一人当たり有形固定資産（償却資産）額"/>
        <xdr:cNvSpPr txBox="1"/>
      </xdr:nvSpPr>
      <xdr:spPr>
        <a:xfrm>
          <a:off x="7561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133331</xdr:rowOff>
    </xdr:from>
    <xdr:ext cx="534377" cy="259045"/>
    <xdr:sp macro="" textlink="">
      <xdr:nvSpPr>
        <xdr:cNvPr id="241" name="n_1mainValue【橋りょう・トンネル】&#10;一人当たり有形固定資産（償却資産）額"/>
        <xdr:cNvSpPr txBox="1"/>
      </xdr:nvSpPr>
      <xdr:spPr>
        <a:xfrm>
          <a:off x="9359411" y="111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134706</xdr:rowOff>
    </xdr:from>
    <xdr:ext cx="534377" cy="259045"/>
    <xdr:sp macro="" textlink="">
      <xdr:nvSpPr>
        <xdr:cNvPr id="242" name="n_2mainValue【橋りょう・トンネル】&#10;一人当たり有形固定資産（償却資産）額"/>
        <xdr:cNvSpPr txBox="1"/>
      </xdr:nvSpPr>
      <xdr:spPr>
        <a:xfrm>
          <a:off x="8483111" y="1110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134663</xdr:rowOff>
    </xdr:from>
    <xdr:ext cx="534377" cy="259045"/>
    <xdr:sp macro="" textlink="">
      <xdr:nvSpPr>
        <xdr:cNvPr id="243" name="n_3mainValue【橋りょう・トンネル】&#10;一人当たり有形固定資産（償却資産）額"/>
        <xdr:cNvSpPr txBox="1"/>
      </xdr:nvSpPr>
      <xdr:spPr>
        <a:xfrm>
          <a:off x="7594111" y="111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68" name="直線コネクタ 267"/>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69"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70" name="直線コネクタ 269"/>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71"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72" name="直線コネクタ 271"/>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73" name="【公営住宅】&#10;有形固定資産減価償却率平均値テキスト"/>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74" name="フローチャート: 判断 273"/>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75" name="フローチャート: 判断 274"/>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76" name="フローチャート: 判断 275"/>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77" name="フローチャート: 判断 276"/>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78739</xdr:rowOff>
    </xdr:from>
    <xdr:to>
      <xdr:col>24</xdr:col>
      <xdr:colOff>114300</xdr:colOff>
      <xdr:row>80</xdr:row>
      <xdr:rowOff>8889</xdr:rowOff>
    </xdr:to>
    <xdr:sp macro="" textlink="">
      <xdr:nvSpPr>
        <xdr:cNvPr id="283" name="楕円 282"/>
        <xdr:cNvSpPr/>
      </xdr:nvSpPr>
      <xdr:spPr>
        <a:xfrm>
          <a:off x="4584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165116</xdr:rowOff>
    </xdr:from>
    <xdr:ext cx="405111" cy="259045"/>
    <xdr:sp macro="" textlink="">
      <xdr:nvSpPr>
        <xdr:cNvPr id="284" name="【公営住宅】&#10;有形固定資産減価償却率該当値テキスト"/>
        <xdr:cNvSpPr txBox="1"/>
      </xdr:nvSpPr>
      <xdr:spPr>
        <a:xfrm>
          <a:off x="4673600"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85" name="楕円 284"/>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129539</xdr:rowOff>
    </xdr:from>
    <xdr:to>
      <xdr:col>24</xdr:col>
      <xdr:colOff>63500</xdr:colOff>
      <xdr:row>80</xdr:row>
      <xdr:rowOff>15239</xdr:rowOff>
    </xdr:to>
    <xdr:cxnSp macro="">
      <xdr:nvCxnSpPr>
        <xdr:cNvPr id="286" name="直線コネクタ 285"/>
        <xdr:cNvCxnSpPr/>
      </xdr:nvCxnSpPr>
      <xdr:spPr>
        <a:xfrm flipV="1">
          <a:off x="3797300" y="136740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29211</xdr:rowOff>
    </xdr:from>
    <xdr:to>
      <xdr:col>15</xdr:col>
      <xdr:colOff>101600</xdr:colOff>
      <xdr:row>80</xdr:row>
      <xdr:rowOff>130811</xdr:rowOff>
    </xdr:to>
    <xdr:sp macro="" textlink="">
      <xdr:nvSpPr>
        <xdr:cNvPr id="287" name="楕円 286"/>
        <xdr:cNvSpPr/>
      </xdr:nvSpPr>
      <xdr:spPr>
        <a:xfrm>
          <a:off x="2857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80011</xdr:rowOff>
    </xdr:to>
    <xdr:cxnSp macro="">
      <xdr:nvCxnSpPr>
        <xdr:cNvPr id="288" name="直線コネクタ 287"/>
        <xdr:cNvCxnSpPr/>
      </xdr:nvCxnSpPr>
      <xdr:spPr>
        <a:xfrm flipV="1">
          <a:off x="2908300" y="137312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86361</xdr:rowOff>
    </xdr:from>
    <xdr:to>
      <xdr:col>10</xdr:col>
      <xdr:colOff>165100</xdr:colOff>
      <xdr:row>81</xdr:row>
      <xdr:rowOff>16511</xdr:rowOff>
    </xdr:to>
    <xdr:sp macro="" textlink="">
      <xdr:nvSpPr>
        <xdr:cNvPr id="289" name="楕円 288"/>
        <xdr:cNvSpPr/>
      </xdr:nvSpPr>
      <xdr:spPr>
        <a:xfrm>
          <a:off x="1968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80011</xdr:rowOff>
    </xdr:from>
    <xdr:to>
      <xdr:col>15</xdr:col>
      <xdr:colOff>50800</xdr:colOff>
      <xdr:row>80</xdr:row>
      <xdr:rowOff>137161</xdr:rowOff>
    </xdr:to>
    <xdr:cxnSp macro="">
      <xdr:nvCxnSpPr>
        <xdr:cNvPr id="290" name="直線コネクタ 289"/>
        <xdr:cNvCxnSpPr/>
      </xdr:nvCxnSpPr>
      <xdr:spPr>
        <a:xfrm flipV="1">
          <a:off x="2019300" y="137960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91" name="n_1aveValue【公営住宅】&#10;有形固定資産減価償却率"/>
        <xdr:cNvSpPr txBox="1"/>
      </xdr:nvSpPr>
      <xdr:spPr>
        <a:xfrm>
          <a:off x="35820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292" name="n_2aveValue【公営住宅】&#10;有形固定資産減価償却率"/>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293"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294" name="n_1mainValue【公営住宅】&#10;有形固定資産減価償却率"/>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147338</xdr:rowOff>
    </xdr:from>
    <xdr:ext cx="405111" cy="259045"/>
    <xdr:sp macro="" textlink="">
      <xdr:nvSpPr>
        <xdr:cNvPr id="295" name="n_2mainValue【公営住宅】&#10;有形固定資産減価償却率"/>
        <xdr:cNvSpPr txBox="1"/>
      </xdr:nvSpPr>
      <xdr:spPr>
        <a:xfrm>
          <a:off x="2705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33038</xdr:rowOff>
    </xdr:from>
    <xdr:ext cx="405111" cy="259045"/>
    <xdr:sp macro="" textlink="">
      <xdr:nvSpPr>
        <xdr:cNvPr id="296" name="n_3mainValue【公営住宅】&#10;有形固定資産減価償却率"/>
        <xdr:cNvSpPr txBox="1"/>
      </xdr:nvSpPr>
      <xdr:spPr>
        <a:xfrm>
          <a:off x="1816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20" name="直線コネクタ 319"/>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21"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22" name="直線コネクタ 321"/>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23"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24" name="直線コネクタ 323"/>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163847</xdr:rowOff>
    </xdr:from>
    <xdr:ext cx="469744" cy="259045"/>
    <xdr:sp macro="" textlink="">
      <xdr:nvSpPr>
        <xdr:cNvPr id="325" name="【公営住宅】&#10;一人当たり面積平均値テキスト"/>
        <xdr:cNvSpPr txBox="1"/>
      </xdr:nvSpPr>
      <xdr:spPr>
        <a:xfrm>
          <a:off x="1051560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26" name="フローチャート: 判断 325"/>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27" name="フローチャート: 判断 326"/>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28" name="フローチャート: 判断 327"/>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69850</xdr:rowOff>
    </xdr:from>
    <xdr:to>
      <xdr:col>41</xdr:col>
      <xdr:colOff>101600</xdr:colOff>
      <xdr:row>83</xdr:row>
      <xdr:rowOff>0</xdr:rowOff>
    </xdr:to>
    <xdr:sp macro="" textlink="">
      <xdr:nvSpPr>
        <xdr:cNvPr id="329" name="フローチャート: 判断 328"/>
        <xdr:cNvSpPr/>
      </xdr:nvSpPr>
      <xdr:spPr>
        <a:xfrm>
          <a:off x="781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109220</xdr:rowOff>
    </xdr:from>
    <xdr:to>
      <xdr:col>55</xdr:col>
      <xdr:colOff>50800</xdr:colOff>
      <xdr:row>84</xdr:row>
      <xdr:rowOff>39370</xdr:rowOff>
    </xdr:to>
    <xdr:sp macro="" textlink="">
      <xdr:nvSpPr>
        <xdr:cNvPr id="335" name="楕円 334"/>
        <xdr:cNvSpPr/>
      </xdr:nvSpPr>
      <xdr:spPr>
        <a:xfrm>
          <a:off x="10426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87647</xdr:rowOff>
    </xdr:from>
    <xdr:ext cx="469744" cy="259045"/>
    <xdr:sp macro="" textlink="">
      <xdr:nvSpPr>
        <xdr:cNvPr id="336" name="【公営住宅】&#10;一人当たり面積該当値テキスト"/>
        <xdr:cNvSpPr txBox="1"/>
      </xdr:nvSpPr>
      <xdr:spPr>
        <a:xfrm>
          <a:off x="10515600"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107950</xdr:rowOff>
    </xdr:from>
    <xdr:to>
      <xdr:col>50</xdr:col>
      <xdr:colOff>165100</xdr:colOff>
      <xdr:row>84</xdr:row>
      <xdr:rowOff>38100</xdr:rowOff>
    </xdr:to>
    <xdr:sp macro="" textlink="">
      <xdr:nvSpPr>
        <xdr:cNvPr id="337" name="楕円 336"/>
        <xdr:cNvSpPr/>
      </xdr:nvSpPr>
      <xdr:spPr>
        <a:xfrm>
          <a:off x="9588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158750</xdr:rowOff>
    </xdr:from>
    <xdr:to>
      <xdr:col>55</xdr:col>
      <xdr:colOff>0</xdr:colOff>
      <xdr:row>83</xdr:row>
      <xdr:rowOff>160020</xdr:rowOff>
    </xdr:to>
    <xdr:cxnSp macro="">
      <xdr:nvCxnSpPr>
        <xdr:cNvPr id="338" name="直線コネクタ 337"/>
        <xdr:cNvCxnSpPr/>
      </xdr:nvCxnSpPr>
      <xdr:spPr>
        <a:xfrm>
          <a:off x="9639300" y="143891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105411</xdr:rowOff>
    </xdr:from>
    <xdr:to>
      <xdr:col>46</xdr:col>
      <xdr:colOff>38100</xdr:colOff>
      <xdr:row>84</xdr:row>
      <xdr:rowOff>35561</xdr:rowOff>
    </xdr:to>
    <xdr:sp macro="" textlink="">
      <xdr:nvSpPr>
        <xdr:cNvPr id="339" name="楕円 338"/>
        <xdr:cNvSpPr/>
      </xdr:nvSpPr>
      <xdr:spPr>
        <a:xfrm>
          <a:off x="8699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156211</xdr:rowOff>
    </xdr:from>
    <xdr:to>
      <xdr:col>50</xdr:col>
      <xdr:colOff>114300</xdr:colOff>
      <xdr:row>83</xdr:row>
      <xdr:rowOff>158750</xdr:rowOff>
    </xdr:to>
    <xdr:cxnSp macro="">
      <xdr:nvCxnSpPr>
        <xdr:cNvPr id="340" name="直線コネクタ 339"/>
        <xdr:cNvCxnSpPr/>
      </xdr:nvCxnSpPr>
      <xdr:spPr>
        <a:xfrm>
          <a:off x="8750300" y="143865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99061</xdr:rowOff>
    </xdr:from>
    <xdr:to>
      <xdr:col>41</xdr:col>
      <xdr:colOff>101600</xdr:colOff>
      <xdr:row>84</xdr:row>
      <xdr:rowOff>29211</xdr:rowOff>
    </xdr:to>
    <xdr:sp macro="" textlink="">
      <xdr:nvSpPr>
        <xdr:cNvPr id="341" name="楕円 340"/>
        <xdr:cNvSpPr/>
      </xdr:nvSpPr>
      <xdr:spPr>
        <a:xfrm>
          <a:off x="7810500" y="1432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149861</xdr:rowOff>
    </xdr:from>
    <xdr:to>
      <xdr:col>45</xdr:col>
      <xdr:colOff>177800</xdr:colOff>
      <xdr:row>83</xdr:row>
      <xdr:rowOff>156211</xdr:rowOff>
    </xdr:to>
    <xdr:cxnSp macro="">
      <xdr:nvCxnSpPr>
        <xdr:cNvPr id="342" name="直線コネクタ 341"/>
        <xdr:cNvCxnSpPr/>
      </xdr:nvCxnSpPr>
      <xdr:spPr>
        <a:xfrm>
          <a:off x="7861300" y="1438021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43" name="n_1aveValue【公営住宅】&#10;一人当たり面積"/>
        <xdr:cNvSpPr txBox="1"/>
      </xdr:nvSpPr>
      <xdr:spPr>
        <a:xfrm>
          <a:off x="93917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62247</xdr:rowOff>
    </xdr:from>
    <xdr:ext cx="469744" cy="259045"/>
    <xdr:sp macro="" textlink="">
      <xdr:nvSpPr>
        <xdr:cNvPr id="344" name="n_2aveValue【公営住宅】&#10;一人当たり面積"/>
        <xdr:cNvSpPr txBox="1"/>
      </xdr:nvSpPr>
      <xdr:spPr>
        <a:xfrm>
          <a:off x="85154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16527</xdr:rowOff>
    </xdr:from>
    <xdr:ext cx="469744" cy="259045"/>
    <xdr:sp macro="" textlink="">
      <xdr:nvSpPr>
        <xdr:cNvPr id="345" name="n_3aveValue【公営住宅】&#10;一人当たり面積"/>
        <xdr:cNvSpPr txBox="1"/>
      </xdr:nvSpPr>
      <xdr:spPr>
        <a:xfrm>
          <a:off x="7626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29227</xdr:rowOff>
    </xdr:from>
    <xdr:ext cx="469744" cy="259045"/>
    <xdr:sp macro="" textlink="">
      <xdr:nvSpPr>
        <xdr:cNvPr id="346" name="n_1mainValue【公営住宅】&#10;一人当たり面積"/>
        <xdr:cNvSpPr txBox="1"/>
      </xdr:nvSpPr>
      <xdr:spPr>
        <a:xfrm>
          <a:off x="9391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26688</xdr:rowOff>
    </xdr:from>
    <xdr:ext cx="469744" cy="259045"/>
    <xdr:sp macro="" textlink="">
      <xdr:nvSpPr>
        <xdr:cNvPr id="347" name="n_2mainValue【公営住宅】&#10;一人当たり面積"/>
        <xdr:cNvSpPr txBox="1"/>
      </xdr:nvSpPr>
      <xdr:spPr>
        <a:xfrm>
          <a:off x="8515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20338</xdr:rowOff>
    </xdr:from>
    <xdr:ext cx="469744" cy="259045"/>
    <xdr:sp macro="" textlink="">
      <xdr:nvSpPr>
        <xdr:cNvPr id="348" name="n_3mainValue【公営住宅】&#10;一人当たり面積"/>
        <xdr:cNvSpPr txBox="1"/>
      </xdr:nvSpPr>
      <xdr:spPr>
        <a:xfrm>
          <a:off x="7626427" y="1442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60" name="テキスト ボックス 35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83820</xdr:rowOff>
    </xdr:from>
    <xdr:to>
      <xdr:col>24</xdr:col>
      <xdr:colOff>62865</xdr:colOff>
      <xdr:row>108</xdr:row>
      <xdr:rowOff>125730</xdr:rowOff>
    </xdr:to>
    <xdr:cxnSp macro="">
      <xdr:nvCxnSpPr>
        <xdr:cNvPr id="372" name="直線コネクタ 371"/>
        <xdr:cNvCxnSpPr/>
      </xdr:nvCxnSpPr>
      <xdr:spPr>
        <a:xfrm flipV="1">
          <a:off x="4634865" y="1705737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129557</xdr:rowOff>
    </xdr:from>
    <xdr:ext cx="340478" cy="259045"/>
    <xdr:sp macro="" textlink="">
      <xdr:nvSpPr>
        <xdr:cNvPr id="373" name="【港湾・漁港】&#10;有形固定資産減価償却率最小値テキスト"/>
        <xdr:cNvSpPr txBox="1"/>
      </xdr:nvSpPr>
      <xdr:spPr>
        <a:xfrm>
          <a:off x="4673600" y="1864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125730</xdr:rowOff>
    </xdr:from>
    <xdr:to>
      <xdr:col>24</xdr:col>
      <xdr:colOff>152400</xdr:colOff>
      <xdr:row>108</xdr:row>
      <xdr:rowOff>125730</xdr:rowOff>
    </xdr:to>
    <xdr:cxnSp macro="">
      <xdr:nvCxnSpPr>
        <xdr:cNvPr id="374" name="直線コネクタ 373"/>
        <xdr:cNvCxnSpPr/>
      </xdr:nvCxnSpPr>
      <xdr:spPr>
        <a:xfrm>
          <a:off x="4546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30497</xdr:rowOff>
    </xdr:from>
    <xdr:ext cx="405111" cy="259045"/>
    <xdr:sp macro="" textlink="">
      <xdr:nvSpPr>
        <xdr:cNvPr id="375" name="【港湾・漁港】&#10;有形固定資産減価償却率最大値テキスト"/>
        <xdr:cNvSpPr txBox="1"/>
      </xdr:nvSpPr>
      <xdr:spPr>
        <a:xfrm>
          <a:off x="4673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83820</xdr:rowOff>
    </xdr:from>
    <xdr:to>
      <xdr:col>24</xdr:col>
      <xdr:colOff>152400</xdr:colOff>
      <xdr:row>99</xdr:row>
      <xdr:rowOff>83820</xdr:rowOff>
    </xdr:to>
    <xdr:cxnSp macro="">
      <xdr:nvCxnSpPr>
        <xdr:cNvPr id="376" name="直線コネクタ 375"/>
        <xdr:cNvCxnSpPr/>
      </xdr:nvCxnSpPr>
      <xdr:spPr>
        <a:xfrm>
          <a:off x="4546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113047</xdr:rowOff>
    </xdr:from>
    <xdr:ext cx="405111" cy="259045"/>
    <xdr:sp macro="" textlink="">
      <xdr:nvSpPr>
        <xdr:cNvPr id="377" name="【港湾・漁港】&#10;有形固定資産減価償却率平均値テキスト"/>
        <xdr:cNvSpPr txBox="1"/>
      </xdr:nvSpPr>
      <xdr:spPr>
        <a:xfrm>
          <a:off x="4673600" y="17086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118745</xdr:rowOff>
    </xdr:from>
    <xdr:to>
      <xdr:col>24</xdr:col>
      <xdr:colOff>114300</xdr:colOff>
      <xdr:row>100</xdr:row>
      <xdr:rowOff>48895</xdr:rowOff>
    </xdr:to>
    <xdr:sp macro="" textlink="">
      <xdr:nvSpPr>
        <xdr:cNvPr id="378" name="フローチャート: 判断 377"/>
        <xdr:cNvSpPr/>
      </xdr:nvSpPr>
      <xdr:spPr>
        <a:xfrm>
          <a:off x="4584700" y="1709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40639</xdr:rowOff>
    </xdr:from>
    <xdr:to>
      <xdr:col>20</xdr:col>
      <xdr:colOff>38100</xdr:colOff>
      <xdr:row>101</xdr:row>
      <xdr:rowOff>142239</xdr:rowOff>
    </xdr:to>
    <xdr:sp macro="" textlink="">
      <xdr:nvSpPr>
        <xdr:cNvPr id="379" name="フローチャート: 判断 378"/>
        <xdr:cNvSpPr/>
      </xdr:nvSpPr>
      <xdr:spPr>
        <a:xfrm>
          <a:off x="3746500" y="1735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63500</xdr:rowOff>
    </xdr:from>
    <xdr:to>
      <xdr:col>15</xdr:col>
      <xdr:colOff>101600</xdr:colOff>
      <xdr:row>101</xdr:row>
      <xdr:rowOff>165100</xdr:rowOff>
    </xdr:to>
    <xdr:sp macro="" textlink="">
      <xdr:nvSpPr>
        <xdr:cNvPr id="380" name="フローチャート: 判断 379"/>
        <xdr:cNvSpPr/>
      </xdr:nvSpPr>
      <xdr:spPr>
        <a:xfrm>
          <a:off x="285750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33020</xdr:rowOff>
    </xdr:from>
    <xdr:to>
      <xdr:col>24</xdr:col>
      <xdr:colOff>114300</xdr:colOff>
      <xdr:row>99</xdr:row>
      <xdr:rowOff>134620</xdr:rowOff>
    </xdr:to>
    <xdr:sp macro="" textlink="">
      <xdr:nvSpPr>
        <xdr:cNvPr id="386" name="楕円 385"/>
        <xdr:cNvSpPr/>
      </xdr:nvSpPr>
      <xdr:spPr>
        <a:xfrm>
          <a:off x="4584700" y="1700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98</xdr:row>
      <xdr:rowOff>157497</xdr:rowOff>
    </xdr:from>
    <xdr:ext cx="405111" cy="259045"/>
    <xdr:sp macro="" textlink="">
      <xdr:nvSpPr>
        <xdr:cNvPr id="387" name="【港湾・漁港】&#10;有形固定資産減価償却率該当値テキスト"/>
        <xdr:cNvSpPr txBox="1"/>
      </xdr:nvSpPr>
      <xdr:spPr>
        <a:xfrm>
          <a:off x="4673600" y="1695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44450</xdr:rowOff>
    </xdr:from>
    <xdr:to>
      <xdr:col>20</xdr:col>
      <xdr:colOff>38100</xdr:colOff>
      <xdr:row>99</xdr:row>
      <xdr:rowOff>146050</xdr:rowOff>
    </xdr:to>
    <xdr:sp macro="" textlink="">
      <xdr:nvSpPr>
        <xdr:cNvPr id="388" name="楕円 387"/>
        <xdr:cNvSpPr/>
      </xdr:nvSpPr>
      <xdr:spPr>
        <a:xfrm>
          <a:off x="37465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83820</xdr:rowOff>
    </xdr:from>
    <xdr:to>
      <xdr:col>24</xdr:col>
      <xdr:colOff>63500</xdr:colOff>
      <xdr:row>99</xdr:row>
      <xdr:rowOff>95250</xdr:rowOff>
    </xdr:to>
    <xdr:cxnSp macro="">
      <xdr:nvCxnSpPr>
        <xdr:cNvPr id="389" name="直線コネクタ 388"/>
        <xdr:cNvCxnSpPr/>
      </xdr:nvCxnSpPr>
      <xdr:spPr>
        <a:xfrm flipV="1">
          <a:off x="3797300" y="17057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55880</xdr:rowOff>
    </xdr:from>
    <xdr:to>
      <xdr:col>15</xdr:col>
      <xdr:colOff>101600</xdr:colOff>
      <xdr:row>99</xdr:row>
      <xdr:rowOff>157480</xdr:rowOff>
    </xdr:to>
    <xdr:sp macro="" textlink="">
      <xdr:nvSpPr>
        <xdr:cNvPr id="390" name="楕円 389"/>
        <xdr:cNvSpPr/>
      </xdr:nvSpPr>
      <xdr:spPr>
        <a:xfrm>
          <a:off x="2857500" y="170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95250</xdr:rowOff>
    </xdr:from>
    <xdr:to>
      <xdr:col>19</xdr:col>
      <xdr:colOff>177800</xdr:colOff>
      <xdr:row>99</xdr:row>
      <xdr:rowOff>106680</xdr:rowOff>
    </xdr:to>
    <xdr:cxnSp macro="">
      <xdr:nvCxnSpPr>
        <xdr:cNvPr id="391" name="直線コネクタ 390"/>
        <xdr:cNvCxnSpPr/>
      </xdr:nvCxnSpPr>
      <xdr:spPr>
        <a:xfrm flipV="1">
          <a:off x="2908300" y="17068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69214</xdr:rowOff>
    </xdr:from>
    <xdr:to>
      <xdr:col>10</xdr:col>
      <xdr:colOff>165100</xdr:colOff>
      <xdr:row>99</xdr:row>
      <xdr:rowOff>170814</xdr:rowOff>
    </xdr:to>
    <xdr:sp macro="" textlink="">
      <xdr:nvSpPr>
        <xdr:cNvPr id="392" name="楕円 391"/>
        <xdr:cNvSpPr/>
      </xdr:nvSpPr>
      <xdr:spPr>
        <a:xfrm>
          <a:off x="1968500" y="170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106680</xdr:rowOff>
    </xdr:from>
    <xdr:to>
      <xdr:col>15</xdr:col>
      <xdr:colOff>50800</xdr:colOff>
      <xdr:row>99</xdr:row>
      <xdr:rowOff>120014</xdr:rowOff>
    </xdr:to>
    <xdr:cxnSp macro="">
      <xdr:nvCxnSpPr>
        <xdr:cNvPr id="393" name="直線コネクタ 392"/>
        <xdr:cNvCxnSpPr/>
      </xdr:nvCxnSpPr>
      <xdr:spPr>
        <a:xfrm flipV="1">
          <a:off x="2019300" y="170802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133366</xdr:rowOff>
    </xdr:from>
    <xdr:ext cx="405111" cy="259045"/>
    <xdr:sp macro="" textlink="">
      <xdr:nvSpPr>
        <xdr:cNvPr id="394" name="n_1aveValue【港湾・漁港】&#10;有形固定資産減価償却率"/>
        <xdr:cNvSpPr txBox="1"/>
      </xdr:nvSpPr>
      <xdr:spPr>
        <a:xfrm>
          <a:off x="3582044"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156227</xdr:rowOff>
    </xdr:from>
    <xdr:ext cx="405111" cy="259045"/>
    <xdr:sp macro="" textlink="">
      <xdr:nvSpPr>
        <xdr:cNvPr id="395" name="n_2aveValue【港湾・漁港】&#10;有形固定資産減価償却率"/>
        <xdr:cNvSpPr txBox="1"/>
      </xdr:nvSpPr>
      <xdr:spPr>
        <a:xfrm>
          <a:off x="27057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97</xdr:row>
      <xdr:rowOff>162577</xdr:rowOff>
    </xdr:from>
    <xdr:ext cx="405111" cy="259045"/>
    <xdr:sp macro="" textlink="">
      <xdr:nvSpPr>
        <xdr:cNvPr id="396" name="n_1mainValue【港湾・漁港】&#10;有形固定資産減価償却率"/>
        <xdr:cNvSpPr txBox="1"/>
      </xdr:nvSpPr>
      <xdr:spPr>
        <a:xfrm>
          <a:off x="3582044" y="1679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2557</xdr:rowOff>
    </xdr:from>
    <xdr:ext cx="405111" cy="259045"/>
    <xdr:sp macro="" textlink="">
      <xdr:nvSpPr>
        <xdr:cNvPr id="397" name="n_2mainValue【港湾・漁港】&#10;有形固定資産減価償却率"/>
        <xdr:cNvSpPr txBox="1"/>
      </xdr:nvSpPr>
      <xdr:spPr>
        <a:xfrm>
          <a:off x="2705744" y="1680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15891</xdr:rowOff>
    </xdr:from>
    <xdr:ext cx="405111" cy="259045"/>
    <xdr:sp macro="" textlink="">
      <xdr:nvSpPr>
        <xdr:cNvPr id="398" name="n_3mainValue【港湾・漁港】&#10;有形固定資産減価償却率"/>
        <xdr:cNvSpPr txBox="1"/>
      </xdr:nvSpPr>
      <xdr:spPr>
        <a:xfrm>
          <a:off x="1816744" y="168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2" name="テキスト ボックス 41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8" name="テキスト ボックス 4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0" name="テキスト ボックス 4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15385</xdr:rowOff>
    </xdr:from>
    <xdr:to>
      <xdr:col>54</xdr:col>
      <xdr:colOff>189865</xdr:colOff>
      <xdr:row>108</xdr:row>
      <xdr:rowOff>148506</xdr:rowOff>
    </xdr:to>
    <xdr:cxnSp macro="">
      <xdr:nvCxnSpPr>
        <xdr:cNvPr id="422" name="直線コネクタ 421"/>
        <xdr:cNvCxnSpPr/>
      </xdr:nvCxnSpPr>
      <xdr:spPr>
        <a:xfrm flipV="1">
          <a:off x="10476865" y="17160385"/>
          <a:ext cx="0" cy="150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152333</xdr:rowOff>
    </xdr:from>
    <xdr:ext cx="378565" cy="259045"/>
    <xdr:sp macro="" textlink="">
      <xdr:nvSpPr>
        <xdr:cNvPr id="423" name="【港湾・漁港】&#10;一人当たり有形固定資産（償却資産）額最小値テキスト"/>
        <xdr:cNvSpPr txBox="1"/>
      </xdr:nvSpPr>
      <xdr:spPr>
        <a:xfrm>
          <a:off x="10515600" y="18668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148506</xdr:rowOff>
    </xdr:from>
    <xdr:to>
      <xdr:col>55</xdr:col>
      <xdr:colOff>88900</xdr:colOff>
      <xdr:row>108</xdr:row>
      <xdr:rowOff>148506</xdr:rowOff>
    </xdr:to>
    <xdr:cxnSp macro="">
      <xdr:nvCxnSpPr>
        <xdr:cNvPr id="424" name="直線コネクタ 423"/>
        <xdr:cNvCxnSpPr/>
      </xdr:nvCxnSpPr>
      <xdr:spPr>
        <a:xfrm>
          <a:off x="10388600" y="1866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133512</xdr:rowOff>
    </xdr:from>
    <xdr:ext cx="599010" cy="259045"/>
    <xdr:sp macro="" textlink="">
      <xdr:nvSpPr>
        <xdr:cNvPr id="425" name="【港湾・漁港】&#10;一人当たり有形固定資産（償却資産）額最大値テキスト"/>
        <xdr:cNvSpPr txBox="1"/>
      </xdr:nvSpPr>
      <xdr:spPr>
        <a:xfrm>
          <a:off x="10515600" y="1693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15385</xdr:rowOff>
    </xdr:from>
    <xdr:to>
      <xdr:col>55</xdr:col>
      <xdr:colOff>88900</xdr:colOff>
      <xdr:row>100</xdr:row>
      <xdr:rowOff>15385</xdr:rowOff>
    </xdr:to>
    <xdr:cxnSp macro="">
      <xdr:nvCxnSpPr>
        <xdr:cNvPr id="426" name="直線コネクタ 425"/>
        <xdr:cNvCxnSpPr/>
      </xdr:nvCxnSpPr>
      <xdr:spPr>
        <a:xfrm>
          <a:off x="10388600" y="1716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91350</xdr:rowOff>
    </xdr:from>
    <xdr:ext cx="534377" cy="259045"/>
    <xdr:sp macro="" textlink="">
      <xdr:nvSpPr>
        <xdr:cNvPr id="427" name="【港湾・漁港】&#10;一人当たり有形固定資産（償却資産）額平均値テキスト"/>
        <xdr:cNvSpPr txBox="1"/>
      </xdr:nvSpPr>
      <xdr:spPr>
        <a:xfrm>
          <a:off x="10515600" y="1826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112923</xdr:rowOff>
    </xdr:from>
    <xdr:to>
      <xdr:col>55</xdr:col>
      <xdr:colOff>50800</xdr:colOff>
      <xdr:row>107</xdr:row>
      <xdr:rowOff>43073</xdr:rowOff>
    </xdr:to>
    <xdr:sp macro="" textlink="">
      <xdr:nvSpPr>
        <xdr:cNvPr id="428" name="フローチャート: 判断 427"/>
        <xdr:cNvSpPr/>
      </xdr:nvSpPr>
      <xdr:spPr>
        <a:xfrm>
          <a:off x="10426700" y="1828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46196</xdr:rowOff>
    </xdr:from>
    <xdr:to>
      <xdr:col>50</xdr:col>
      <xdr:colOff>165100</xdr:colOff>
      <xdr:row>105</xdr:row>
      <xdr:rowOff>147796</xdr:rowOff>
    </xdr:to>
    <xdr:sp macro="" textlink="">
      <xdr:nvSpPr>
        <xdr:cNvPr id="429" name="フローチャート: 判断 428"/>
        <xdr:cNvSpPr/>
      </xdr:nvSpPr>
      <xdr:spPr>
        <a:xfrm>
          <a:off x="9588500" y="180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96555</xdr:rowOff>
    </xdr:from>
    <xdr:to>
      <xdr:col>46</xdr:col>
      <xdr:colOff>38100</xdr:colOff>
      <xdr:row>105</xdr:row>
      <xdr:rowOff>26705</xdr:rowOff>
    </xdr:to>
    <xdr:sp macro="" textlink="">
      <xdr:nvSpPr>
        <xdr:cNvPr id="430" name="フローチャート: 判断 429"/>
        <xdr:cNvSpPr/>
      </xdr:nvSpPr>
      <xdr:spPr>
        <a:xfrm>
          <a:off x="8699500" y="179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136035</xdr:rowOff>
    </xdr:from>
    <xdr:to>
      <xdr:col>55</xdr:col>
      <xdr:colOff>50800</xdr:colOff>
      <xdr:row>100</xdr:row>
      <xdr:rowOff>66185</xdr:rowOff>
    </xdr:to>
    <xdr:sp macro="" textlink="">
      <xdr:nvSpPr>
        <xdr:cNvPr id="436" name="楕円 435"/>
        <xdr:cNvSpPr/>
      </xdr:nvSpPr>
      <xdr:spPr>
        <a:xfrm>
          <a:off x="10426700" y="171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89062</xdr:rowOff>
    </xdr:from>
    <xdr:ext cx="599010" cy="259045"/>
    <xdr:sp macro="" textlink="">
      <xdr:nvSpPr>
        <xdr:cNvPr id="437" name="【港湾・漁港】&#10;一人当たり有形固定資産（償却資産）額該当値テキスト"/>
        <xdr:cNvSpPr txBox="1"/>
      </xdr:nvSpPr>
      <xdr:spPr>
        <a:xfrm>
          <a:off x="10515600" y="170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137863</xdr:rowOff>
    </xdr:from>
    <xdr:to>
      <xdr:col>50</xdr:col>
      <xdr:colOff>165100</xdr:colOff>
      <xdr:row>100</xdr:row>
      <xdr:rowOff>68013</xdr:rowOff>
    </xdr:to>
    <xdr:sp macro="" textlink="">
      <xdr:nvSpPr>
        <xdr:cNvPr id="438" name="楕円 437"/>
        <xdr:cNvSpPr/>
      </xdr:nvSpPr>
      <xdr:spPr>
        <a:xfrm>
          <a:off x="9588500" y="1711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15385</xdr:rowOff>
    </xdr:from>
    <xdr:to>
      <xdr:col>55</xdr:col>
      <xdr:colOff>0</xdr:colOff>
      <xdr:row>100</xdr:row>
      <xdr:rowOff>17213</xdr:rowOff>
    </xdr:to>
    <xdr:cxnSp macro="">
      <xdr:nvCxnSpPr>
        <xdr:cNvPr id="439" name="直線コネクタ 438"/>
        <xdr:cNvCxnSpPr/>
      </xdr:nvCxnSpPr>
      <xdr:spPr>
        <a:xfrm flipV="1">
          <a:off x="9639300" y="17160385"/>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136172</xdr:rowOff>
    </xdr:from>
    <xdr:to>
      <xdr:col>46</xdr:col>
      <xdr:colOff>38100</xdr:colOff>
      <xdr:row>100</xdr:row>
      <xdr:rowOff>66322</xdr:rowOff>
    </xdr:to>
    <xdr:sp macro="" textlink="">
      <xdr:nvSpPr>
        <xdr:cNvPr id="440" name="楕円 439"/>
        <xdr:cNvSpPr/>
      </xdr:nvSpPr>
      <xdr:spPr>
        <a:xfrm>
          <a:off x="8699500" y="171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15522</xdr:rowOff>
    </xdr:from>
    <xdr:to>
      <xdr:col>50</xdr:col>
      <xdr:colOff>114300</xdr:colOff>
      <xdr:row>100</xdr:row>
      <xdr:rowOff>17213</xdr:rowOff>
    </xdr:to>
    <xdr:cxnSp macro="">
      <xdr:nvCxnSpPr>
        <xdr:cNvPr id="441" name="直線コネクタ 440"/>
        <xdr:cNvCxnSpPr/>
      </xdr:nvCxnSpPr>
      <xdr:spPr>
        <a:xfrm>
          <a:off x="8750300" y="17160522"/>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136362</xdr:rowOff>
    </xdr:from>
    <xdr:to>
      <xdr:col>41</xdr:col>
      <xdr:colOff>101600</xdr:colOff>
      <xdr:row>100</xdr:row>
      <xdr:rowOff>66512</xdr:rowOff>
    </xdr:to>
    <xdr:sp macro="" textlink="">
      <xdr:nvSpPr>
        <xdr:cNvPr id="442" name="楕円 441"/>
        <xdr:cNvSpPr/>
      </xdr:nvSpPr>
      <xdr:spPr>
        <a:xfrm>
          <a:off x="7810500" y="171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15522</xdr:rowOff>
    </xdr:from>
    <xdr:to>
      <xdr:col>45</xdr:col>
      <xdr:colOff>177800</xdr:colOff>
      <xdr:row>100</xdr:row>
      <xdr:rowOff>15712</xdr:rowOff>
    </xdr:to>
    <xdr:cxnSp macro="">
      <xdr:nvCxnSpPr>
        <xdr:cNvPr id="443" name="直線コネクタ 442"/>
        <xdr:cNvCxnSpPr/>
      </xdr:nvCxnSpPr>
      <xdr:spPr>
        <a:xfrm flipV="1">
          <a:off x="7861300" y="1716052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138923</xdr:rowOff>
    </xdr:from>
    <xdr:ext cx="534377" cy="259045"/>
    <xdr:sp macro="" textlink="">
      <xdr:nvSpPr>
        <xdr:cNvPr id="444" name="n_1aveValue【港湾・漁港】&#10;一人当たり有形固定資産（償却資産）額"/>
        <xdr:cNvSpPr txBox="1"/>
      </xdr:nvSpPr>
      <xdr:spPr>
        <a:xfrm>
          <a:off x="9359411" y="181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17832</xdr:rowOff>
    </xdr:from>
    <xdr:ext cx="534377" cy="259045"/>
    <xdr:sp macro="" textlink="">
      <xdr:nvSpPr>
        <xdr:cNvPr id="445" name="n_2aveValue【港湾・漁港】&#10;一人当たり有形固定資産（償却資産）額"/>
        <xdr:cNvSpPr txBox="1"/>
      </xdr:nvSpPr>
      <xdr:spPr>
        <a:xfrm>
          <a:off x="8483111" y="1802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84540</xdr:rowOff>
    </xdr:from>
    <xdr:ext cx="599010" cy="259045"/>
    <xdr:sp macro="" textlink="">
      <xdr:nvSpPr>
        <xdr:cNvPr id="446" name="n_1mainValue【港湾・漁港】&#10;一人当たり有形固定資産（償却資産）額"/>
        <xdr:cNvSpPr txBox="1"/>
      </xdr:nvSpPr>
      <xdr:spPr>
        <a:xfrm>
          <a:off x="9327095" y="1688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82849</xdr:rowOff>
    </xdr:from>
    <xdr:ext cx="599010" cy="259045"/>
    <xdr:sp macro="" textlink="">
      <xdr:nvSpPr>
        <xdr:cNvPr id="447" name="n_2mainValue【港湾・漁港】&#10;一人当たり有形固定資産（償却資産）額"/>
        <xdr:cNvSpPr txBox="1"/>
      </xdr:nvSpPr>
      <xdr:spPr>
        <a:xfrm>
          <a:off x="8450795" y="1688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83039</xdr:rowOff>
    </xdr:from>
    <xdr:ext cx="599010" cy="259045"/>
    <xdr:sp macro="" textlink="">
      <xdr:nvSpPr>
        <xdr:cNvPr id="448" name="n_3mainValue【港湾・漁港】&#10;一人当たり有形固定資産（償却資産）額"/>
        <xdr:cNvSpPr txBox="1"/>
      </xdr:nvSpPr>
      <xdr:spPr>
        <a:xfrm>
          <a:off x="7561795" y="1688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60" name="直線コネクタ 45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1" name="テキスト ボックス 46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2" name="直線コネクタ 46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3" name="テキスト ボックス 46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4" name="直線コネクタ 46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5" name="テキスト ボックス 46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6" name="直線コネクタ 46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7" name="テキスト ボックス 46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9" name="テキスト ボックス 4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471" name="直線コネクタ 470"/>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72"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73" name="直線コネクタ 472"/>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474"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475" name="直線コネクタ 47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83837</xdr:rowOff>
    </xdr:from>
    <xdr:ext cx="405111" cy="259045"/>
    <xdr:sp macro="" textlink="">
      <xdr:nvSpPr>
        <xdr:cNvPr id="476" name="【認定こども園・幼稚園・保育所】&#10;有形固定資産減価償却率平均値テキスト"/>
        <xdr:cNvSpPr txBox="1"/>
      </xdr:nvSpPr>
      <xdr:spPr>
        <a:xfrm>
          <a:off x="16357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77" name="フローチャート: 判断 476"/>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478" name="フローチャート: 判断 477"/>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479" name="フローチャート: 判断 478"/>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80" name="フローチャート: 判断 479"/>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1" name="テキスト ボックス 4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2" name="テキスト ボックス 4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3" name="テキスト ボックス 4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4" name="テキスト ボックス 4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5" name="テキスト ボックス 4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43688</xdr:rowOff>
    </xdr:from>
    <xdr:to>
      <xdr:col>85</xdr:col>
      <xdr:colOff>177800</xdr:colOff>
      <xdr:row>35</xdr:row>
      <xdr:rowOff>145288</xdr:rowOff>
    </xdr:to>
    <xdr:sp macro="" textlink="">
      <xdr:nvSpPr>
        <xdr:cNvPr id="486" name="楕円 485"/>
        <xdr:cNvSpPr/>
      </xdr:nvSpPr>
      <xdr:spPr>
        <a:xfrm>
          <a:off x="162687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66565</xdr:rowOff>
    </xdr:from>
    <xdr:ext cx="405111" cy="259045"/>
    <xdr:sp macro="" textlink="">
      <xdr:nvSpPr>
        <xdr:cNvPr id="487" name="【認定こども園・幼稚園・保育所】&#10;有形固定資産減価償却率該当値テキスト"/>
        <xdr:cNvSpPr txBox="1"/>
      </xdr:nvSpPr>
      <xdr:spPr>
        <a:xfrm>
          <a:off x="16357600" y="589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87122</xdr:rowOff>
    </xdr:from>
    <xdr:to>
      <xdr:col>81</xdr:col>
      <xdr:colOff>101600</xdr:colOff>
      <xdr:row>36</xdr:row>
      <xdr:rowOff>17272</xdr:rowOff>
    </xdr:to>
    <xdr:sp macro="" textlink="">
      <xdr:nvSpPr>
        <xdr:cNvPr id="488" name="楕円 487"/>
        <xdr:cNvSpPr/>
      </xdr:nvSpPr>
      <xdr:spPr>
        <a:xfrm>
          <a:off x="15430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94488</xdr:rowOff>
    </xdr:from>
    <xdr:to>
      <xdr:col>85</xdr:col>
      <xdr:colOff>127000</xdr:colOff>
      <xdr:row>35</xdr:row>
      <xdr:rowOff>137922</xdr:rowOff>
    </xdr:to>
    <xdr:cxnSp macro="">
      <xdr:nvCxnSpPr>
        <xdr:cNvPr id="489" name="直線コネクタ 488"/>
        <xdr:cNvCxnSpPr/>
      </xdr:nvCxnSpPr>
      <xdr:spPr>
        <a:xfrm flipV="1">
          <a:off x="15481300" y="609523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130556</xdr:rowOff>
    </xdr:from>
    <xdr:to>
      <xdr:col>76</xdr:col>
      <xdr:colOff>165100</xdr:colOff>
      <xdr:row>36</xdr:row>
      <xdr:rowOff>60706</xdr:rowOff>
    </xdr:to>
    <xdr:sp macro="" textlink="">
      <xdr:nvSpPr>
        <xdr:cNvPr id="490" name="楕円 489"/>
        <xdr:cNvSpPr/>
      </xdr:nvSpPr>
      <xdr:spPr>
        <a:xfrm>
          <a:off x="145415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137922</xdr:rowOff>
    </xdr:from>
    <xdr:to>
      <xdr:col>81</xdr:col>
      <xdr:colOff>50800</xdr:colOff>
      <xdr:row>36</xdr:row>
      <xdr:rowOff>9906</xdr:rowOff>
    </xdr:to>
    <xdr:cxnSp macro="">
      <xdr:nvCxnSpPr>
        <xdr:cNvPr id="491" name="直線コネクタ 490"/>
        <xdr:cNvCxnSpPr/>
      </xdr:nvCxnSpPr>
      <xdr:spPr>
        <a:xfrm flipV="1">
          <a:off x="14592300" y="61386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169418</xdr:rowOff>
    </xdr:from>
    <xdr:to>
      <xdr:col>72</xdr:col>
      <xdr:colOff>38100</xdr:colOff>
      <xdr:row>36</xdr:row>
      <xdr:rowOff>99568</xdr:rowOff>
    </xdr:to>
    <xdr:sp macro="" textlink="">
      <xdr:nvSpPr>
        <xdr:cNvPr id="492" name="楕円 491"/>
        <xdr:cNvSpPr/>
      </xdr:nvSpPr>
      <xdr:spPr>
        <a:xfrm>
          <a:off x="13652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9906</xdr:rowOff>
    </xdr:from>
    <xdr:to>
      <xdr:col>76</xdr:col>
      <xdr:colOff>114300</xdr:colOff>
      <xdr:row>36</xdr:row>
      <xdr:rowOff>48768</xdr:rowOff>
    </xdr:to>
    <xdr:cxnSp macro="">
      <xdr:nvCxnSpPr>
        <xdr:cNvPr id="493" name="直線コネクタ 492"/>
        <xdr:cNvCxnSpPr/>
      </xdr:nvCxnSpPr>
      <xdr:spPr>
        <a:xfrm flipV="1">
          <a:off x="13703300" y="61821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161561</xdr:rowOff>
    </xdr:from>
    <xdr:ext cx="405111" cy="259045"/>
    <xdr:sp macro="" textlink="">
      <xdr:nvSpPr>
        <xdr:cNvPr id="494" name="n_1aveValue【認定こども園・幼稚園・保育所】&#10;有形固定資産減価償却率"/>
        <xdr:cNvSpPr txBox="1"/>
      </xdr:nvSpPr>
      <xdr:spPr>
        <a:xfrm>
          <a:off x="15266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15257</xdr:rowOff>
    </xdr:from>
    <xdr:ext cx="405111" cy="259045"/>
    <xdr:sp macro="" textlink="">
      <xdr:nvSpPr>
        <xdr:cNvPr id="495" name="n_2aveValue【認定こども園・幼稚園・保育所】&#10;有形固定資産減価償却率"/>
        <xdr:cNvSpPr txBox="1"/>
      </xdr:nvSpPr>
      <xdr:spPr>
        <a:xfrm>
          <a:off x="14389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96" name="n_3aveValue【認定こども園・幼稚園・保育所】&#10;有形固定資産減価償却率"/>
        <xdr:cNvSpPr txBox="1"/>
      </xdr:nvSpPr>
      <xdr:spPr>
        <a:xfrm>
          <a:off x="13500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33799</xdr:rowOff>
    </xdr:from>
    <xdr:ext cx="405111" cy="259045"/>
    <xdr:sp macro="" textlink="">
      <xdr:nvSpPr>
        <xdr:cNvPr id="497" name="n_1mainValue【認定こども園・幼稚園・保育所】&#10;有形固定資産減価償却率"/>
        <xdr:cNvSpPr txBox="1"/>
      </xdr:nvSpPr>
      <xdr:spPr>
        <a:xfrm>
          <a:off x="152660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77233</xdr:rowOff>
    </xdr:from>
    <xdr:ext cx="405111" cy="259045"/>
    <xdr:sp macro="" textlink="">
      <xdr:nvSpPr>
        <xdr:cNvPr id="498" name="n_2mainValue【認定こども園・幼稚園・保育所】&#10;有形固定資産減価償却率"/>
        <xdr:cNvSpPr txBox="1"/>
      </xdr:nvSpPr>
      <xdr:spPr>
        <a:xfrm>
          <a:off x="14389744" y="590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116095</xdr:rowOff>
    </xdr:from>
    <xdr:ext cx="405111" cy="259045"/>
    <xdr:sp macro="" textlink="">
      <xdr:nvSpPr>
        <xdr:cNvPr id="499" name="n_3mainValue【認定こども園・幼稚園・保育所】&#10;有形固定資産減価償却率"/>
        <xdr:cNvSpPr txBox="1"/>
      </xdr:nvSpPr>
      <xdr:spPr>
        <a:xfrm>
          <a:off x="13500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10" name="テキスト ボックス 50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2" name="テキスト ボックス 51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4" name="テキスト ボックス 51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6" name="テキスト ボックス 51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8" name="テキスト ボックス 51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0" name="テキスト ボックス 51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524" name="直線コネクタ 523"/>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2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26" name="直線コネクタ 52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527"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528" name="直線コネクタ 527"/>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144797</xdr:rowOff>
    </xdr:from>
    <xdr:ext cx="469744" cy="259045"/>
    <xdr:sp macro="" textlink="">
      <xdr:nvSpPr>
        <xdr:cNvPr id="529" name="【認定こども園・幼稚園・保育所】&#10;一人当たり面積平均値テキスト"/>
        <xdr:cNvSpPr txBox="1"/>
      </xdr:nvSpPr>
      <xdr:spPr>
        <a:xfrm>
          <a:off x="2219960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530" name="フローチャート: 判断 529"/>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531" name="フローチャート: 判断 530"/>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532" name="フローチャート: 判断 531"/>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533" name="フローチャート: 判断 532"/>
        <xdr:cNvSpPr/>
      </xdr:nvSpPr>
      <xdr:spPr>
        <a:xfrm>
          <a:off x="19494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120650</xdr:rowOff>
    </xdr:from>
    <xdr:to>
      <xdr:col>116</xdr:col>
      <xdr:colOff>114300</xdr:colOff>
      <xdr:row>34</xdr:row>
      <xdr:rowOff>50800</xdr:rowOff>
    </xdr:to>
    <xdr:sp macro="" textlink="">
      <xdr:nvSpPr>
        <xdr:cNvPr id="539" name="楕円 538"/>
        <xdr:cNvSpPr/>
      </xdr:nvSpPr>
      <xdr:spPr>
        <a:xfrm>
          <a:off x="221107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50817</xdr:rowOff>
    </xdr:from>
    <xdr:ext cx="469744" cy="259045"/>
    <xdr:sp macro="" textlink="">
      <xdr:nvSpPr>
        <xdr:cNvPr id="540" name="【認定こども園・幼稚園・保育所】&#10;一人当たり面積該当値テキスト"/>
        <xdr:cNvSpPr txBox="1"/>
      </xdr:nvSpPr>
      <xdr:spPr>
        <a:xfrm>
          <a:off x="22199600"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120650</xdr:rowOff>
    </xdr:from>
    <xdr:to>
      <xdr:col>112</xdr:col>
      <xdr:colOff>38100</xdr:colOff>
      <xdr:row>34</xdr:row>
      <xdr:rowOff>50800</xdr:rowOff>
    </xdr:to>
    <xdr:sp macro="" textlink="">
      <xdr:nvSpPr>
        <xdr:cNvPr id="541" name="楕円 540"/>
        <xdr:cNvSpPr/>
      </xdr:nvSpPr>
      <xdr:spPr>
        <a:xfrm>
          <a:off x="21272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0</xdr:rowOff>
    </xdr:from>
    <xdr:to>
      <xdr:col>116</xdr:col>
      <xdr:colOff>63500</xdr:colOff>
      <xdr:row>34</xdr:row>
      <xdr:rowOff>0</xdr:rowOff>
    </xdr:to>
    <xdr:cxnSp macro="">
      <xdr:nvCxnSpPr>
        <xdr:cNvPr id="542" name="直線コネクタ 541"/>
        <xdr:cNvCxnSpPr/>
      </xdr:nvCxnSpPr>
      <xdr:spPr>
        <a:xfrm>
          <a:off x="21323300" y="582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113030</xdr:rowOff>
    </xdr:from>
    <xdr:to>
      <xdr:col>107</xdr:col>
      <xdr:colOff>101600</xdr:colOff>
      <xdr:row>34</xdr:row>
      <xdr:rowOff>43180</xdr:rowOff>
    </xdr:to>
    <xdr:sp macro="" textlink="">
      <xdr:nvSpPr>
        <xdr:cNvPr id="543" name="楕円 542"/>
        <xdr:cNvSpPr/>
      </xdr:nvSpPr>
      <xdr:spPr>
        <a:xfrm>
          <a:off x="20383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163830</xdr:rowOff>
    </xdr:from>
    <xdr:to>
      <xdr:col>111</xdr:col>
      <xdr:colOff>177800</xdr:colOff>
      <xdr:row>34</xdr:row>
      <xdr:rowOff>0</xdr:rowOff>
    </xdr:to>
    <xdr:cxnSp macro="">
      <xdr:nvCxnSpPr>
        <xdr:cNvPr id="544" name="直線コネクタ 543"/>
        <xdr:cNvCxnSpPr/>
      </xdr:nvCxnSpPr>
      <xdr:spPr>
        <a:xfrm>
          <a:off x="20434300" y="5821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97790</xdr:rowOff>
    </xdr:from>
    <xdr:to>
      <xdr:col>102</xdr:col>
      <xdr:colOff>165100</xdr:colOff>
      <xdr:row>34</xdr:row>
      <xdr:rowOff>27940</xdr:rowOff>
    </xdr:to>
    <xdr:sp macro="" textlink="">
      <xdr:nvSpPr>
        <xdr:cNvPr id="545" name="楕円 544"/>
        <xdr:cNvSpPr/>
      </xdr:nvSpPr>
      <xdr:spPr>
        <a:xfrm>
          <a:off x="19494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148590</xdr:rowOff>
    </xdr:from>
    <xdr:to>
      <xdr:col>107</xdr:col>
      <xdr:colOff>50800</xdr:colOff>
      <xdr:row>33</xdr:row>
      <xdr:rowOff>163830</xdr:rowOff>
    </xdr:to>
    <xdr:cxnSp macro="">
      <xdr:nvCxnSpPr>
        <xdr:cNvPr id="546" name="直線コネクタ 545"/>
        <xdr:cNvCxnSpPr/>
      </xdr:nvCxnSpPr>
      <xdr:spPr>
        <a:xfrm>
          <a:off x="19545300" y="580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163847</xdr:rowOff>
    </xdr:from>
    <xdr:ext cx="469744" cy="259045"/>
    <xdr:sp macro="" textlink="">
      <xdr:nvSpPr>
        <xdr:cNvPr id="547" name="n_1aveValue【認定こども園・幼稚園・保育所】&#10;一人当たり面積"/>
        <xdr:cNvSpPr txBox="1"/>
      </xdr:nvSpPr>
      <xdr:spPr>
        <a:xfrm>
          <a:off x="21075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548"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41927</xdr:rowOff>
    </xdr:from>
    <xdr:ext cx="469744" cy="259045"/>
    <xdr:sp macro="" textlink="">
      <xdr:nvSpPr>
        <xdr:cNvPr id="549" name="n_3aveValue【認定こども園・幼稚園・保育所】&#10;一人当たり面積"/>
        <xdr:cNvSpPr txBox="1"/>
      </xdr:nvSpPr>
      <xdr:spPr>
        <a:xfrm>
          <a:off x="19310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67327</xdr:rowOff>
    </xdr:from>
    <xdr:ext cx="469744" cy="259045"/>
    <xdr:sp macro="" textlink="">
      <xdr:nvSpPr>
        <xdr:cNvPr id="550" name="n_1mainValue【認定こども園・幼稚園・保育所】&#10;一人当たり面積"/>
        <xdr:cNvSpPr txBox="1"/>
      </xdr:nvSpPr>
      <xdr:spPr>
        <a:xfrm>
          <a:off x="21075727"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59707</xdr:rowOff>
    </xdr:from>
    <xdr:ext cx="469744" cy="259045"/>
    <xdr:sp macro="" textlink="">
      <xdr:nvSpPr>
        <xdr:cNvPr id="551" name="n_2mainValue【認定こども園・幼稚園・保育所】&#10;一人当たり面積"/>
        <xdr:cNvSpPr txBox="1"/>
      </xdr:nvSpPr>
      <xdr:spPr>
        <a:xfrm>
          <a:off x="20199427" y="55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44467</xdr:rowOff>
    </xdr:from>
    <xdr:ext cx="469744" cy="259045"/>
    <xdr:sp macro="" textlink="">
      <xdr:nvSpPr>
        <xdr:cNvPr id="552" name="n_3mainValue【認定こども園・幼稚園・保育所】&#10;一人当たり面積"/>
        <xdr:cNvSpPr txBox="1"/>
      </xdr:nvSpPr>
      <xdr:spPr>
        <a:xfrm>
          <a:off x="19310427" y="55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4" name="直線コネクタ 5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5" name="テキスト ボックス 5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6" name="直線コネクタ 5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7" name="テキスト ボックス 5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0" name="直線コネクタ 5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1" name="テキスト ボックス 5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2" name="直線コネクタ 5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3" name="テキスト ボックス 5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5" name="テキスト ボックス 5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577" name="直線コネクタ 576"/>
        <xdr:cNvCxnSpPr/>
      </xdr:nvCxnSpPr>
      <xdr:spPr>
        <a:xfrm flipV="1">
          <a:off x="16318864" y="965454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578" name="【学校施設】&#10;有形固定資産減価償却率最小値テキスト"/>
        <xdr:cNvSpPr txBox="1"/>
      </xdr:nvSpPr>
      <xdr:spPr>
        <a:xfrm>
          <a:off x="16357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579" name="直線コネクタ 578"/>
        <xdr:cNvCxnSpPr/>
      </xdr:nvCxnSpPr>
      <xdr:spPr>
        <a:xfrm>
          <a:off x="16230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580" name="【学校施設】&#10;有形固定資産減価償却率最大値テキスト"/>
        <xdr:cNvSpPr txBox="1"/>
      </xdr:nvSpPr>
      <xdr:spPr>
        <a:xfrm>
          <a:off x="16357600"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581" name="直線コネクタ 580"/>
        <xdr:cNvCxnSpPr/>
      </xdr:nvCxnSpPr>
      <xdr:spPr>
        <a:xfrm>
          <a:off x="16230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82"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83" name="フローチャート: 判断 58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584" name="フローチャート: 判断 58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85" name="フローチャート: 判断 584"/>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154940</xdr:rowOff>
    </xdr:from>
    <xdr:to>
      <xdr:col>72</xdr:col>
      <xdr:colOff>38100</xdr:colOff>
      <xdr:row>61</xdr:row>
      <xdr:rowOff>85090</xdr:rowOff>
    </xdr:to>
    <xdr:sp macro="" textlink="">
      <xdr:nvSpPr>
        <xdr:cNvPr id="586" name="フローチャート: 判断 585"/>
        <xdr:cNvSpPr/>
      </xdr:nvSpPr>
      <xdr:spPr>
        <a:xfrm>
          <a:off x="13652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592" name="楕円 591"/>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109237</xdr:rowOff>
    </xdr:from>
    <xdr:ext cx="405111" cy="259045"/>
    <xdr:sp macro="" textlink="">
      <xdr:nvSpPr>
        <xdr:cNvPr id="593" name="【学校施設】&#10;有形固定資産減価償却率該当値テキスト"/>
        <xdr:cNvSpPr txBox="1"/>
      </xdr:nvSpPr>
      <xdr:spPr>
        <a:xfrm>
          <a:off x="16357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594" name="楕円 593"/>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137160</xdr:rowOff>
    </xdr:from>
    <xdr:to>
      <xdr:col>85</xdr:col>
      <xdr:colOff>127000</xdr:colOff>
      <xdr:row>58</xdr:row>
      <xdr:rowOff>0</xdr:rowOff>
    </xdr:to>
    <xdr:cxnSp macro="">
      <xdr:nvCxnSpPr>
        <xdr:cNvPr id="595" name="直線コネクタ 594"/>
        <xdr:cNvCxnSpPr/>
      </xdr:nvCxnSpPr>
      <xdr:spPr>
        <a:xfrm flipV="1">
          <a:off x="15481300" y="99098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154940</xdr:rowOff>
    </xdr:from>
    <xdr:to>
      <xdr:col>76</xdr:col>
      <xdr:colOff>165100</xdr:colOff>
      <xdr:row>58</xdr:row>
      <xdr:rowOff>85090</xdr:rowOff>
    </xdr:to>
    <xdr:sp macro="" textlink="">
      <xdr:nvSpPr>
        <xdr:cNvPr id="596" name="楕円 595"/>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34290</xdr:rowOff>
    </xdr:to>
    <xdr:cxnSp macro="">
      <xdr:nvCxnSpPr>
        <xdr:cNvPr id="597" name="直線コネクタ 596"/>
        <xdr:cNvCxnSpPr/>
      </xdr:nvCxnSpPr>
      <xdr:spPr>
        <a:xfrm flipV="1">
          <a:off x="14592300" y="99441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36830</xdr:rowOff>
    </xdr:from>
    <xdr:to>
      <xdr:col>72</xdr:col>
      <xdr:colOff>38100</xdr:colOff>
      <xdr:row>58</xdr:row>
      <xdr:rowOff>138430</xdr:rowOff>
    </xdr:to>
    <xdr:sp macro="" textlink="">
      <xdr:nvSpPr>
        <xdr:cNvPr id="598" name="楕円 597"/>
        <xdr:cNvSpPr/>
      </xdr:nvSpPr>
      <xdr:spPr>
        <a:xfrm>
          <a:off x="13652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34290</xdr:rowOff>
    </xdr:from>
    <xdr:to>
      <xdr:col>76</xdr:col>
      <xdr:colOff>114300</xdr:colOff>
      <xdr:row>58</xdr:row>
      <xdr:rowOff>87630</xdr:rowOff>
    </xdr:to>
    <xdr:cxnSp macro="">
      <xdr:nvCxnSpPr>
        <xdr:cNvPr id="599" name="直線コネクタ 598"/>
        <xdr:cNvCxnSpPr/>
      </xdr:nvCxnSpPr>
      <xdr:spPr>
        <a:xfrm flipV="1">
          <a:off x="13703300" y="99783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3827</xdr:rowOff>
    </xdr:from>
    <xdr:ext cx="405111" cy="259045"/>
    <xdr:sp macro="" textlink="">
      <xdr:nvSpPr>
        <xdr:cNvPr id="600" name="n_1aveValue【学校施設】&#10;有形固定資産減価償却率"/>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01" name="n_2ave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76217</xdr:rowOff>
    </xdr:from>
    <xdr:ext cx="405111" cy="259045"/>
    <xdr:sp macro="" textlink="">
      <xdr:nvSpPr>
        <xdr:cNvPr id="602" name="n_3aveValue【学校施設】&#10;有形固定資産減価償却率"/>
        <xdr:cNvSpPr txBox="1"/>
      </xdr:nvSpPr>
      <xdr:spPr>
        <a:xfrm>
          <a:off x="13500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603" name="n_1mainValue【学校施設】&#10;有形固定資産減価償却率"/>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101617</xdr:rowOff>
    </xdr:from>
    <xdr:ext cx="405111" cy="259045"/>
    <xdr:sp macro="" textlink="">
      <xdr:nvSpPr>
        <xdr:cNvPr id="604" name="n_2mainValue【学校施設】&#10;有形固定資産減価償却率"/>
        <xdr:cNvSpPr txBox="1"/>
      </xdr:nvSpPr>
      <xdr:spPr>
        <a:xfrm>
          <a:off x="14389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154957</xdr:rowOff>
    </xdr:from>
    <xdr:ext cx="405111" cy="259045"/>
    <xdr:sp macro="" textlink="">
      <xdr:nvSpPr>
        <xdr:cNvPr id="605" name="n_3mainValue【学校施設】&#10;有形固定資産減価償却率"/>
        <xdr:cNvSpPr txBox="1"/>
      </xdr:nvSpPr>
      <xdr:spPr>
        <a:xfrm>
          <a:off x="13500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6" name="テキスト ボックス 6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17" name="直線コネクタ 616"/>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18" name="テキスト ボックス 617"/>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19" name="直線コネクタ 61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0" name="テキスト ボックス 61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1" name="直線コネクタ 620"/>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2" name="テキスト ボックス 621"/>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25" name="直線コネクタ 624"/>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26" name="テキスト ボックス 625"/>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27" name="直線コネクタ 62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28" name="テキスト ボックス 62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29" name="直線コネクタ 628"/>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0" name="テキスト ボックス 629"/>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634" name="直線コネクタ 633"/>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635"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636" name="直線コネクタ 635"/>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637"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638" name="直線コネクタ 637"/>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92092</xdr:rowOff>
    </xdr:from>
    <xdr:ext cx="469744" cy="259045"/>
    <xdr:sp macro="" textlink="">
      <xdr:nvSpPr>
        <xdr:cNvPr id="639" name="【学校施設】&#10;一人当たり面積平均値テキスト"/>
        <xdr:cNvSpPr txBox="1"/>
      </xdr:nvSpPr>
      <xdr:spPr>
        <a:xfrm>
          <a:off x="22199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640" name="フローチャート: 判断 639"/>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641" name="フローチャート: 判断 640"/>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642" name="フローチャート: 判断 641"/>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152082</xdr:rowOff>
    </xdr:from>
    <xdr:to>
      <xdr:col>102</xdr:col>
      <xdr:colOff>165100</xdr:colOff>
      <xdr:row>61</xdr:row>
      <xdr:rowOff>82232</xdr:rowOff>
    </xdr:to>
    <xdr:sp macro="" textlink="">
      <xdr:nvSpPr>
        <xdr:cNvPr id="643" name="フローチャート: 判断 642"/>
        <xdr:cNvSpPr/>
      </xdr:nvSpPr>
      <xdr:spPr>
        <a:xfrm>
          <a:off x="19494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13494</xdr:rowOff>
    </xdr:from>
    <xdr:to>
      <xdr:col>116</xdr:col>
      <xdr:colOff>114300</xdr:colOff>
      <xdr:row>62</xdr:row>
      <xdr:rowOff>115094</xdr:rowOff>
    </xdr:to>
    <xdr:sp macro="" textlink="">
      <xdr:nvSpPr>
        <xdr:cNvPr id="649" name="楕円 648"/>
        <xdr:cNvSpPr/>
      </xdr:nvSpPr>
      <xdr:spPr>
        <a:xfrm>
          <a:off x="22110700" y="1064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163371</xdr:rowOff>
    </xdr:from>
    <xdr:ext cx="469744" cy="259045"/>
    <xdr:sp macro="" textlink="">
      <xdr:nvSpPr>
        <xdr:cNvPr id="650" name="【学校施設】&#10;一人当たり面積該当値テキスト"/>
        <xdr:cNvSpPr txBox="1"/>
      </xdr:nvSpPr>
      <xdr:spPr>
        <a:xfrm>
          <a:off x="22199600" y="1062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9207</xdr:rowOff>
    </xdr:from>
    <xdr:to>
      <xdr:col>112</xdr:col>
      <xdr:colOff>38100</xdr:colOff>
      <xdr:row>62</xdr:row>
      <xdr:rowOff>110807</xdr:rowOff>
    </xdr:to>
    <xdr:sp macro="" textlink="">
      <xdr:nvSpPr>
        <xdr:cNvPr id="651" name="楕円 650"/>
        <xdr:cNvSpPr/>
      </xdr:nvSpPr>
      <xdr:spPr>
        <a:xfrm>
          <a:off x="21272500" y="106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60007</xdr:rowOff>
    </xdr:from>
    <xdr:to>
      <xdr:col>116</xdr:col>
      <xdr:colOff>63500</xdr:colOff>
      <xdr:row>62</xdr:row>
      <xdr:rowOff>64294</xdr:rowOff>
    </xdr:to>
    <xdr:cxnSp macro="">
      <xdr:nvCxnSpPr>
        <xdr:cNvPr id="652" name="直線コネクタ 651"/>
        <xdr:cNvCxnSpPr/>
      </xdr:nvCxnSpPr>
      <xdr:spPr>
        <a:xfrm>
          <a:off x="21323300" y="10689907"/>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2063</xdr:rowOff>
    </xdr:from>
    <xdr:to>
      <xdr:col>107</xdr:col>
      <xdr:colOff>101600</xdr:colOff>
      <xdr:row>62</xdr:row>
      <xdr:rowOff>103663</xdr:rowOff>
    </xdr:to>
    <xdr:sp macro="" textlink="">
      <xdr:nvSpPr>
        <xdr:cNvPr id="653" name="楕円 652"/>
        <xdr:cNvSpPr/>
      </xdr:nvSpPr>
      <xdr:spPr>
        <a:xfrm>
          <a:off x="20383500" y="106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52863</xdr:rowOff>
    </xdr:from>
    <xdr:to>
      <xdr:col>111</xdr:col>
      <xdr:colOff>177800</xdr:colOff>
      <xdr:row>62</xdr:row>
      <xdr:rowOff>60007</xdr:rowOff>
    </xdr:to>
    <xdr:cxnSp macro="">
      <xdr:nvCxnSpPr>
        <xdr:cNvPr id="654" name="直線コネクタ 653"/>
        <xdr:cNvCxnSpPr/>
      </xdr:nvCxnSpPr>
      <xdr:spPr>
        <a:xfrm>
          <a:off x="20434300" y="1068276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167799</xdr:rowOff>
    </xdr:from>
    <xdr:to>
      <xdr:col>102</xdr:col>
      <xdr:colOff>165100</xdr:colOff>
      <xdr:row>62</xdr:row>
      <xdr:rowOff>97949</xdr:rowOff>
    </xdr:to>
    <xdr:sp macro="" textlink="">
      <xdr:nvSpPr>
        <xdr:cNvPr id="655" name="楕円 654"/>
        <xdr:cNvSpPr/>
      </xdr:nvSpPr>
      <xdr:spPr>
        <a:xfrm>
          <a:off x="19494500" y="106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47149</xdr:rowOff>
    </xdr:from>
    <xdr:to>
      <xdr:col>107</xdr:col>
      <xdr:colOff>50800</xdr:colOff>
      <xdr:row>62</xdr:row>
      <xdr:rowOff>52863</xdr:rowOff>
    </xdr:to>
    <xdr:cxnSp macro="">
      <xdr:nvCxnSpPr>
        <xdr:cNvPr id="656" name="直線コネクタ 655"/>
        <xdr:cNvCxnSpPr/>
      </xdr:nvCxnSpPr>
      <xdr:spPr>
        <a:xfrm>
          <a:off x="19545300" y="10677049"/>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53040</xdr:rowOff>
    </xdr:from>
    <xdr:ext cx="469744" cy="259045"/>
    <xdr:sp macro="" textlink="">
      <xdr:nvSpPr>
        <xdr:cNvPr id="657" name="n_1aveValue【学校施設】&#10;一人当たり面積"/>
        <xdr:cNvSpPr txBox="1"/>
      </xdr:nvSpPr>
      <xdr:spPr>
        <a:xfrm>
          <a:off x="210757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111618</xdr:rowOff>
    </xdr:from>
    <xdr:ext cx="469744" cy="259045"/>
    <xdr:sp macro="" textlink="">
      <xdr:nvSpPr>
        <xdr:cNvPr id="658" name="n_2aveValue【学校施設】&#10;一人当たり面積"/>
        <xdr:cNvSpPr txBox="1"/>
      </xdr:nvSpPr>
      <xdr:spPr>
        <a:xfrm>
          <a:off x="20199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98759</xdr:rowOff>
    </xdr:from>
    <xdr:ext cx="469744" cy="259045"/>
    <xdr:sp macro="" textlink="">
      <xdr:nvSpPr>
        <xdr:cNvPr id="659" name="n_3aveValue【学校施設】&#10;一人当たり面積"/>
        <xdr:cNvSpPr txBox="1"/>
      </xdr:nvSpPr>
      <xdr:spPr>
        <a:xfrm>
          <a:off x="19310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101934</xdr:rowOff>
    </xdr:from>
    <xdr:ext cx="469744" cy="259045"/>
    <xdr:sp macro="" textlink="">
      <xdr:nvSpPr>
        <xdr:cNvPr id="660" name="n_1mainValue【学校施設】&#10;一人当たり面積"/>
        <xdr:cNvSpPr txBox="1"/>
      </xdr:nvSpPr>
      <xdr:spPr>
        <a:xfrm>
          <a:off x="21075727" y="1073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94790</xdr:rowOff>
    </xdr:from>
    <xdr:ext cx="469744" cy="259045"/>
    <xdr:sp macro="" textlink="">
      <xdr:nvSpPr>
        <xdr:cNvPr id="661" name="n_2mainValue【学校施設】&#10;一人当たり面積"/>
        <xdr:cNvSpPr txBox="1"/>
      </xdr:nvSpPr>
      <xdr:spPr>
        <a:xfrm>
          <a:off x="20199427" y="1072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89076</xdr:rowOff>
    </xdr:from>
    <xdr:ext cx="469744" cy="259045"/>
    <xdr:sp macro="" textlink="">
      <xdr:nvSpPr>
        <xdr:cNvPr id="662" name="n_3mainValue【学校施設】&#10;一人当たり面積"/>
        <xdr:cNvSpPr txBox="1"/>
      </xdr:nvSpPr>
      <xdr:spPr>
        <a:xfrm>
          <a:off x="19310427" y="107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3" name="テキスト ボックス 6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4" name="直線コネクタ 6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5" name="テキスト ボックス 6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6" name="直線コネクタ 6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7" name="テキスト ボックス 6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8" name="直線コネクタ 6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9" name="テキスト ボックス 6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0" name="直線コネクタ 6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1" name="テキスト ボックス 6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2" name="直線コネクタ 6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3" name="テキスト ボックス 6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5" name="テキスト ボックス 6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687" name="直線コネクタ 686"/>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688"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689" name="直線コネクタ 688"/>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1" name="直線コネクタ 69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692" name="【児童館】&#10;有形固定資産減価償却率平均値テキスト"/>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93" name="フローチャート: 判断 692"/>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94" name="フローチャート: 判断 693"/>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695" name="フローチャート: 判断 694"/>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61595</xdr:rowOff>
    </xdr:from>
    <xdr:to>
      <xdr:col>72</xdr:col>
      <xdr:colOff>38100</xdr:colOff>
      <xdr:row>82</xdr:row>
      <xdr:rowOff>163195</xdr:rowOff>
    </xdr:to>
    <xdr:sp macro="" textlink="">
      <xdr:nvSpPr>
        <xdr:cNvPr id="696" name="フローチャート: 判断 695"/>
        <xdr:cNvSpPr/>
      </xdr:nvSpPr>
      <xdr:spPr>
        <a:xfrm>
          <a:off x="13652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53975</xdr:rowOff>
    </xdr:from>
    <xdr:to>
      <xdr:col>85</xdr:col>
      <xdr:colOff>177800</xdr:colOff>
      <xdr:row>84</xdr:row>
      <xdr:rowOff>155575</xdr:rowOff>
    </xdr:to>
    <xdr:sp macro="" textlink="">
      <xdr:nvSpPr>
        <xdr:cNvPr id="702" name="楕円 701"/>
        <xdr:cNvSpPr/>
      </xdr:nvSpPr>
      <xdr:spPr>
        <a:xfrm>
          <a:off x="162687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140352</xdr:rowOff>
    </xdr:from>
    <xdr:ext cx="405111" cy="259045"/>
    <xdr:sp macro="" textlink="">
      <xdr:nvSpPr>
        <xdr:cNvPr id="703" name="【児童館】&#10;有形固定資産減価償却率該当値テキスト"/>
        <xdr:cNvSpPr txBox="1"/>
      </xdr:nvSpPr>
      <xdr:spPr>
        <a:xfrm>
          <a:off x="16357600" y="1437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105411</xdr:rowOff>
    </xdr:from>
    <xdr:to>
      <xdr:col>81</xdr:col>
      <xdr:colOff>101600</xdr:colOff>
      <xdr:row>85</xdr:row>
      <xdr:rowOff>35561</xdr:rowOff>
    </xdr:to>
    <xdr:sp macro="" textlink="">
      <xdr:nvSpPr>
        <xdr:cNvPr id="704" name="楕円 703"/>
        <xdr:cNvSpPr/>
      </xdr:nvSpPr>
      <xdr:spPr>
        <a:xfrm>
          <a:off x="15430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104775</xdr:rowOff>
    </xdr:from>
    <xdr:to>
      <xdr:col>85</xdr:col>
      <xdr:colOff>127000</xdr:colOff>
      <xdr:row>84</xdr:row>
      <xdr:rowOff>156211</xdr:rowOff>
    </xdr:to>
    <xdr:cxnSp macro="">
      <xdr:nvCxnSpPr>
        <xdr:cNvPr id="705" name="直線コネクタ 704"/>
        <xdr:cNvCxnSpPr/>
      </xdr:nvCxnSpPr>
      <xdr:spPr>
        <a:xfrm flipV="1">
          <a:off x="15481300" y="145065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154939</xdr:rowOff>
    </xdr:from>
    <xdr:to>
      <xdr:col>76</xdr:col>
      <xdr:colOff>165100</xdr:colOff>
      <xdr:row>85</xdr:row>
      <xdr:rowOff>85089</xdr:rowOff>
    </xdr:to>
    <xdr:sp macro="" textlink="">
      <xdr:nvSpPr>
        <xdr:cNvPr id="706" name="楕円 705"/>
        <xdr:cNvSpPr/>
      </xdr:nvSpPr>
      <xdr:spPr>
        <a:xfrm>
          <a:off x="14541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156211</xdr:rowOff>
    </xdr:from>
    <xdr:to>
      <xdr:col>81</xdr:col>
      <xdr:colOff>50800</xdr:colOff>
      <xdr:row>85</xdr:row>
      <xdr:rowOff>34289</xdr:rowOff>
    </xdr:to>
    <xdr:cxnSp macro="">
      <xdr:nvCxnSpPr>
        <xdr:cNvPr id="707" name="直線コネクタ 706"/>
        <xdr:cNvCxnSpPr/>
      </xdr:nvCxnSpPr>
      <xdr:spPr>
        <a:xfrm flipV="1">
          <a:off x="14592300" y="145580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29211</xdr:rowOff>
    </xdr:from>
    <xdr:to>
      <xdr:col>72</xdr:col>
      <xdr:colOff>38100</xdr:colOff>
      <xdr:row>85</xdr:row>
      <xdr:rowOff>130811</xdr:rowOff>
    </xdr:to>
    <xdr:sp macro="" textlink="">
      <xdr:nvSpPr>
        <xdr:cNvPr id="708" name="楕円 707"/>
        <xdr:cNvSpPr/>
      </xdr:nvSpPr>
      <xdr:spPr>
        <a:xfrm>
          <a:off x="1365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34289</xdr:rowOff>
    </xdr:from>
    <xdr:to>
      <xdr:col>76</xdr:col>
      <xdr:colOff>114300</xdr:colOff>
      <xdr:row>85</xdr:row>
      <xdr:rowOff>80011</xdr:rowOff>
    </xdr:to>
    <xdr:cxnSp macro="">
      <xdr:nvCxnSpPr>
        <xdr:cNvPr id="709" name="直線コネクタ 708"/>
        <xdr:cNvCxnSpPr/>
      </xdr:nvCxnSpPr>
      <xdr:spPr>
        <a:xfrm flipV="1">
          <a:off x="13703300" y="14607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113047</xdr:rowOff>
    </xdr:from>
    <xdr:ext cx="405111" cy="259045"/>
    <xdr:sp macro="" textlink="">
      <xdr:nvSpPr>
        <xdr:cNvPr id="710" name="n_1aveValue【児童館】&#10;有形固定資産減価償却率"/>
        <xdr:cNvSpPr txBox="1"/>
      </xdr:nvSpPr>
      <xdr:spPr>
        <a:xfrm>
          <a:off x="152660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113047</xdr:rowOff>
    </xdr:from>
    <xdr:ext cx="405111" cy="259045"/>
    <xdr:sp macro="" textlink="">
      <xdr:nvSpPr>
        <xdr:cNvPr id="711" name="n_2aveValue【児童館】&#10;有形固定資産減価償却率"/>
        <xdr:cNvSpPr txBox="1"/>
      </xdr:nvSpPr>
      <xdr:spPr>
        <a:xfrm>
          <a:off x="14389744"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8272</xdr:rowOff>
    </xdr:from>
    <xdr:ext cx="405111" cy="259045"/>
    <xdr:sp macro="" textlink="">
      <xdr:nvSpPr>
        <xdr:cNvPr id="712" name="n_3aveValue【児童館】&#10;有形固定資産減価償却率"/>
        <xdr:cNvSpPr txBox="1"/>
      </xdr:nvSpPr>
      <xdr:spPr>
        <a:xfrm>
          <a:off x="13500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26688</xdr:rowOff>
    </xdr:from>
    <xdr:ext cx="405111" cy="259045"/>
    <xdr:sp macro="" textlink="">
      <xdr:nvSpPr>
        <xdr:cNvPr id="713" name="n_1mainValue【児童館】&#10;有形固定資産減価償却率"/>
        <xdr:cNvSpPr txBox="1"/>
      </xdr:nvSpPr>
      <xdr:spPr>
        <a:xfrm>
          <a:off x="152660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76216</xdr:rowOff>
    </xdr:from>
    <xdr:ext cx="405111" cy="259045"/>
    <xdr:sp macro="" textlink="">
      <xdr:nvSpPr>
        <xdr:cNvPr id="714" name="n_2mainValue【児童館】&#10;有形固定資産減価償却率"/>
        <xdr:cNvSpPr txBox="1"/>
      </xdr:nvSpPr>
      <xdr:spPr>
        <a:xfrm>
          <a:off x="14389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121938</xdr:rowOff>
    </xdr:from>
    <xdr:ext cx="405111" cy="259045"/>
    <xdr:sp macro="" textlink="">
      <xdr:nvSpPr>
        <xdr:cNvPr id="715" name="n_3mainValue【児童館】&#10;有形固定資産減価償却率"/>
        <xdr:cNvSpPr txBox="1"/>
      </xdr:nvSpPr>
      <xdr:spPr>
        <a:xfrm>
          <a:off x="13500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6" name="直線コネクタ 7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7" name="テキスト ボックス 7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8" name="直線コネクタ 7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9" name="テキスト ボックス 7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0" name="直線コネクタ 7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1" name="テキスト ボックス 7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2" name="直線コネクタ 7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3" name="テキスト ボックス 7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4" name="直線コネクタ 7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5" name="テキスト ボックス 7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39" name="直線コネクタ 738"/>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40"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41" name="直線コネクタ 74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42"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43" name="直線コネクタ 742"/>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46" name="フローチャート: 判断 74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747" name="フローチャート: 判断 746"/>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48" name="フローチャート: 判断 747"/>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54" name="楕円 75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55"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56" name="楕円 75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57" name="直線コネクタ 75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58" name="楕円 757"/>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59" name="直線コネクタ 758"/>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60" name="楕円 759"/>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61" name="直線コネクタ 760"/>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62"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63" name="n_2ave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64" name="n_3ave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65"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66" name="n_2main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67" name="n_3main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8" name="テキスト ボックス 77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9" name="直線コネクタ 7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0" name="テキスト ボックス 77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1" name="直線コネクタ 7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2" name="テキスト ボックス 7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3" name="直線コネクタ 7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4" name="テキスト ボックス 7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5" name="直線コネクタ 7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6" name="テキスト ボックス 7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7" name="直線コネクタ 7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8" name="テキスト ボックス 78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9" name="直線コネクタ 7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0" name="テキスト ボックス 78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792" name="直線コネクタ 791"/>
        <xdr:cNvCxnSpPr/>
      </xdr:nvCxnSpPr>
      <xdr:spPr>
        <a:xfrm flipV="1">
          <a:off x="16318864" y="173469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93"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94" name="直線コネクタ 793"/>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9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96" name="直線コネクタ 79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97"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98" name="フローチャート: 判断 797"/>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799" name="フローチャート: 判断 798"/>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800" name="フローチャート: 判断 799"/>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801" name="フローチャート: 判断 800"/>
        <xdr:cNvSpPr/>
      </xdr:nvSpPr>
      <xdr:spPr>
        <a:xfrm>
          <a:off x="1365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2" name="テキスト ボックス 8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3" name="テキスト ボックス 8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4" name="テキスト ボックス 8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5" name="テキスト ボックス 8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6" name="テキスト ボックス 8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113030</xdr:rowOff>
    </xdr:from>
    <xdr:to>
      <xdr:col>85</xdr:col>
      <xdr:colOff>177800</xdr:colOff>
      <xdr:row>104</xdr:row>
      <xdr:rowOff>43180</xdr:rowOff>
    </xdr:to>
    <xdr:sp macro="" textlink="">
      <xdr:nvSpPr>
        <xdr:cNvPr id="807" name="楕円 806"/>
        <xdr:cNvSpPr/>
      </xdr:nvSpPr>
      <xdr:spPr>
        <a:xfrm>
          <a:off x="16268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135907</xdr:rowOff>
    </xdr:from>
    <xdr:ext cx="405111" cy="259045"/>
    <xdr:sp macro="" textlink="">
      <xdr:nvSpPr>
        <xdr:cNvPr id="808" name="【公民館】&#10;有形固定資産減価償却率該当値テキスト"/>
        <xdr:cNvSpPr txBox="1"/>
      </xdr:nvSpPr>
      <xdr:spPr>
        <a:xfrm>
          <a:off x="16357600"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809" name="楕円 808"/>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163830</xdr:rowOff>
    </xdr:from>
    <xdr:to>
      <xdr:col>85</xdr:col>
      <xdr:colOff>127000</xdr:colOff>
      <xdr:row>104</xdr:row>
      <xdr:rowOff>76200</xdr:rowOff>
    </xdr:to>
    <xdr:cxnSp macro="">
      <xdr:nvCxnSpPr>
        <xdr:cNvPr id="810" name="直線コネクタ 809"/>
        <xdr:cNvCxnSpPr/>
      </xdr:nvCxnSpPr>
      <xdr:spPr>
        <a:xfrm flipV="1">
          <a:off x="15481300" y="17823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11" name="楕円 810"/>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156211</xdr:rowOff>
    </xdr:to>
    <xdr:cxnSp macro="">
      <xdr:nvCxnSpPr>
        <xdr:cNvPr id="812" name="直線コネクタ 811"/>
        <xdr:cNvCxnSpPr/>
      </xdr:nvCxnSpPr>
      <xdr:spPr>
        <a:xfrm flipV="1">
          <a:off x="14592300" y="179070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17780</xdr:rowOff>
    </xdr:from>
    <xdr:to>
      <xdr:col>72</xdr:col>
      <xdr:colOff>38100</xdr:colOff>
      <xdr:row>105</xdr:row>
      <xdr:rowOff>119380</xdr:rowOff>
    </xdr:to>
    <xdr:sp macro="" textlink="">
      <xdr:nvSpPr>
        <xdr:cNvPr id="813" name="楕円 812"/>
        <xdr:cNvSpPr/>
      </xdr:nvSpPr>
      <xdr:spPr>
        <a:xfrm>
          <a:off x="13652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68580</xdr:rowOff>
    </xdr:to>
    <xdr:cxnSp macro="">
      <xdr:nvCxnSpPr>
        <xdr:cNvPr id="814" name="直線コネクタ 813"/>
        <xdr:cNvCxnSpPr/>
      </xdr:nvCxnSpPr>
      <xdr:spPr>
        <a:xfrm flipV="1">
          <a:off x="13703300" y="179870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116857</xdr:rowOff>
    </xdr:from>
    <xdr:ext cx="405111" cy="259045"/>
    <xdr:sp macro="" textlink="">
      <xdr:nvSpPr>
        <xdr:cNvPr id="815" name="n_1aveValue【公民館】&#10;有形固定資産減価償却率"/>
        <xdr:cNvSpPr txBox="1"/>
      </xdr:nvSpPr>
      <xdr:spPr>
        <a:xfrm>
          <a:off x="15266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816" name="n_2ave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64788</xdr:rowOff>
    </xdr:from>
    <xdr:ext cx="405111" cy="259045"/>
    <xdr:sp macro="" textlink="">
      <xdr:nvSpPr>
        <xdr:cNvPr id="817" name="n_3aveValue【公民館】&#10;有形固定資産減価償却率"/>
        <xdr:cNvSpPr txBox="1"/>
      </xdr:nvSpPr>
      <xdr:spPr>
        <a:xfrm>
          <a:off x="13500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118127</xdr:rowOff>
    </xdr:from>
    <xdr:ext cx="405111" cy="259045"/>
    <xdr:sp macro="" textlink="">
      <xdr:nvSpPr>
        <xdr:cNvPr id="818" name="n_1main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19" name="n_2main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135907</xdr:rowOff>
    </xdr:from>
    <xdr:ext cx="405111" cy="259045"/>
    <xdr:sp macro="" textlink="">
      <xdr:nvSpPr>
        <xdr:cNvPr id="820" name="n_3mainValue【公民館】&#10;有形固定資産減価償却率"/>
        <xdr:cNvSpPr txBox="1"/>
      </xdr:nvSpPr>
      <xdr:spPr>
        <a:xfrm>
          <a:off x="1350074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1" name="正方形/長方形 8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2" name="正方形/長方形 8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3" name="正方形/長方形 8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4" name="正方形/長方形 8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5" name="正方形/長方形 8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6" name="正方形/長方形 8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7" name="正方形/長方形 8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8" name="正方形/長方形 8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9" name="テキスト ボックス 8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0" name="直線コネクタ 8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1" name="直線コネクタ 8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2" name="テキスト ボックス 8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3" name="直線コネクタ 8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4" name="テキスト ボックス 8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5" name="直線コネクタ 8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6" name="テキスト ボックス 8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7" name="直線コネクタ 8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8" name="テキスト ボックス 8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842" name="直線コネクタ 841"/>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43"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44" name="直線コネクタ 843"/>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845" name="【公民館】&#10;一人当たり面積最大値テキスト"/>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846" name="直線コネクタ 845"/>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47"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48" name="フローチャート: 判断 847"/>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49" name="フローチャート: 判断 848"/>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850" name="フローチャート: 判断 849"/>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51" name="フローチャート: 判断 850"/>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857" name="楕円 856"/>
        <xdr:cNvSpPr/>
      </xdr:nvSpPr>
      <xdr:spPr>
        <a:xfrm>
          <a:off x="22110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42690</xdr:rowOff>
    </xdr:from>
    <xdr:ext cx="469744" cy="259045"/>
    <xdr:sp macro="" textlink="">
      <xdr:nvSpPr>
        <xdr:cNvPr id="858" name="【公民館】&#10;一人当たり面積該当値テキスト"/>
        <xdr:cNvSpPr txBox="1"/>
      </xdr:nvSpPr>
      <xdr:spPr>
        <a:xfrm>
          <a:off x="22199600"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64263</xdr:rowOff>
    </xdr:from>
    <xdr:to>
      <xdr:col>112</xdr:col>
      <xdr:colOff>38100</xdr:colOff>
      <xdr:row>105</xdr:row>
      <xdr:rowOff>165863</xdr:rowOff>
    </xdr:to>
    <xdr:sp macro="" textlink="">
      <xdr:nvSpPr>
        <xdr:cNvPr id="859" name="楕円 858"/>
        <xdr:cNvSpPr/>
      </xdr:nvSpPr>
      <xdr:spPr>
        <a:xfrm>
          <a:off x="21272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115063</xdr:rowOff>
    </xdr:from>
    <xdr:to>
      <xdr:col>116</xdr:col>
      <xdr:colOff>63500</xdr:colOff>
      <xdr:row>105</xdr:row>
      <xdr:rowOff>115063</xdr:rowOff>
    </xdr:to>
    <xdr:cxnSp macro="">
      <xdr:nvCxnSpPr>
        <xdr:cNvPr id="860" name="直線コネクタ 859"/>
        <xdr:cNvCxnSpPr/>
      </xdr:nvCxnSpPr>
      <xdr:spPr>
        <a:xfrm>
          <a:off x="21323300" y="181173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55118</xdr:rowOff>
    </xdr:from>
    <xdr:to>
      <xdr:col>107</xdr:col>
      <xdr:colOff>101600</xdr:colOff>
      <xdr:row>105</xdr:row>
      <xdr:rowOff>156718</xdr:rowOff>
    </xdr:to>
    <xdr:sp macro="" textlink="">
      <xdr:nvSpPr>
        <xdr:cNvPr id="861" name="楕円 860"/>
        <xdr:cNvSpPr/>
      </xdr:nvSpPr>
      <xdr:spPr>
        <a:xfrm>
          <a:off x="20383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105918</xdr:rowOff>
    </xdr:from>
    <xdr:to>
      <xdr:col>111</xdr:col>
      <xdr:colOff>177800</xdr:colOff>
      <xdr:row>105</xdr:row>
      <xdr:rowOff>115063</xdr:rowOff>
    </xdr:to>
    <xdr:cxnSp macro="">
      <xdr:nvCxnSpPr>
        <xdr:cNvPr id="862" name="直線コネクタ 861"/>
        <xdr:cNvCxnSpPr/>
      </xdr:nvCxnSpPr>
      <xdr:spPr>
        <a:xfrm>
          <a:off x="20434300" y="181081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50546</xdr:rowOff>
    </xdr:from>
    <xdr:to>
      <xdr:col>102</xdr:col>
      <xdr:colOff>165100</xdr:colOff>
      <xdr:row>105</xdr:row>
      <xdr:rowOff>152146</xdr:rowOff>
    </xdr:to>
    <xdr:sp macro="" textlink="">
      <xdr:nvSpPr>
        <xdr:cNvPr id="863" name="楕円 862"/>
        <xdr:cNvSpPr/>
      </xdr:nvSpPr>
      <xdr:spPr>
        <a:xfrm>
          <a:off x="19494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101346</xdr:rowOff>
    </xdr:from>
    <xdr:to>
      <xdr:col>107</xdr:col>
      <xdr:colOff>50800</xdr:colOff>
      <xdr:row>105</xdr:row>
      <xdr:rowOff>105918</xdr:rowOff>
    </xdr:to>
    <xdr:cxnSp macro="">
      <xdr:nvCxnSpPr>
        <xdr:cNvPr id="864" name="直線コネクタ 863"/>
        <xdr:cNvCxnSpPr/>
      </xdr:nvCxnSpPr>
      <xdr:spPr>
        <a:xfrm>
          <a:off x="19545300" y="1810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865" name="n_1aveValue【公民館】&#10;一人当たり面積"/>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159529</xdr:rowOff>
    </xdr:from>
    <xdr:ext cx="469744" cy="259045"/>
    <xdr:sp macro="" textlink="">
      <xdr:nvSpPr>
        <xdr:cNvPr id="866" name="n_2aveValue【公民館】&#10;一人当たり面積"/>
        <xdr:cNvSpPr txBox="1"/>
      </xdr:nvSpPr>
      <xdr:spPr>
        <a:xfrm>
          <a:off x="20199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67"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156990</xdr:rowOff>
    </xdr:from>
    <xdr:ext cx="469744" cy="259045"/>
    <xdr:sp macro="" textlink="">
      <xdr:nvSpPr>
        <xdr:cNvPr id="868" name="n_1mainValue【公民館】&#10;一人当たり面積"/>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147845</xdr:rowOff>
    </xdr:from>
    <xdr:ext cx="469744" cy="259045"/>
    <xdr:sp macro="" textlink="">
      <xdr:nvSpPr>
        <xdr:cNvPr id="869" name="n_2mainValue【公民館】&#10;一人当たり面積"/>
        <xdr:cNvSpPr txBox="1"/>
      </xdr:nvSpPr>
      <xdr:spPr>
        <a:xfrm>
          <a:off x="20199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168673</xdr:rowOff>
    </xdr:from>
    <xdr:ext cx="469744" cy="259045"/>
    <xdr:sp macro="" textlink="">
      <xdr:nvSpPr>
        <xdr:cNvPr id="870" name="n_3mainValue【公民館】&#10;一人当たり面積"/>
        <xdr:cNvSpPr txBox="1"/>
      </xdr:nvSpPr>
      <xdr:spPr>
        <a:xfrm>
          <a:off x="19310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お</a:t>
          </a:r>
          <a:r>
            <a:rPr kumimoji="1" lang="ja-JP" altLang="ja-JP" sz="1100">
              <a:solidFill>
                <a:schemeClr val="dk1"/>
              </a:solidFill>
              <a:effectLst/>
              <a:latin typeface="+mn-lt"/>
              <a:ea typeface="+mn-ea"/>
              <a:cs typeface="+mn-cs"/>
            </a:rPr>
            <a:t>いて類似団体と比較し特に有形固定資産減価償却率が高くなっている施設は、</a:t>
          </a:r>
          <a:r>
            <a:rPr kumimoji="1" lang="ja-JP" altLang="en-US" sz="1100">
              <a:solidFill>
                <a:schemeClr val="dk1"/>
              </a:solidFill>
              <a:effectLst/>
              <a:latin typeface="+mn-lt"/>
              <a:ea typeface="+mn-ea"/>
              <a:cs typeface="+mn-cs"/>
            </a:rPr>
            <a:t>公営住宅及び認定こども園・幼稚園・保育所</a:t>
          </a:r>
          <a:r>
            <a:rPr kumimoji="1" lang="ja-JP" altLang="ja-JP" sz="1100">
              <a:solidFill>
                <a:schemeClr val="dk1"/>
              </a:solidFill>
              <a:effectLst/>
              <a:latin typeface="+mn-lt"/>
              <a:ea typeface="+mn-ea"/>
              <a:cs typeface="+mn-cs"/>
            </a:rPr>
            <a:t>であり、低くなっている施設は児童館である。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住生活基本計画及び市営住宅長寿命化計画に基づき、老朽化の進んだ住宅の統廃合や建替えを計画中である。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a:t>
          </a:r>
          <a:r>
            <a:rPr kumimoji="1" lang="ja-JP" altLang="en-US" sz="1100">
              <a:solidFill>
                <a:schemeClr val="dk1"/>
              </a:solidFill>
              <a:effectLst/>
              <a:latin typeface="+mn-lt"/>
              <a:ea typeface="+mn-ea"/>
              <a:cs typeface="+mn-cs"/>
            </a:rPr>
            <a:t>についても、全体的に老朽化が進んでいるが、個別施設計画に基づき長寿命化を進めるとともに、今後の保育需要を見据えて統廃合や建替えを進めていく必要がある。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児童館については、平成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年度に一色児童センターを建設し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年度に老朽化していた中央児童館</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建替えているため、有形固定資産減価償却率が低くなっている。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学校施設についても</a:t>
          </a:r>
          <a:r>
            <a:rPr kumimoji="1" lang="ja-JP" altLang="ja-JP" sz="1100">
              <a:solidFill>
                <a:schemeClr val="dk1"/>
              </a:solidFill>
              <a:effectLst/>
              <a:latin typeface="+mn-lt"/>
              <a:ea typeface="+mn-ea"/>
              <a:cs typeface="+mn-cs"/>
            </a:rPr>
            <a:t>有形固定資産減価償却率が</a:t>
          </a:r>
          <a:r>
            <a:rPr kumimoji="1" lang="ja-JP" altLang="en-US" sz="1100">
              <a:solidFill>
                <a:schemeClr val="dk1"/>
              </a:solidFill>
              <a:effectLst/>
              <a:latin typeface="+mn-lt"/>
              <a:ea typeface="+mn-ea"/>
              <a:cs typeface="+mn-cs"/>
            </a:rPr>
            <a:t>高くなっており、保有する施設の規模が大きいため、適切な老朽化対策を実施していく必要がある。</a:t>
          </a:r>
          <a:endParaRPr kumimoji="1" lang="en-US" altLang="ja-JP" sz="1100">
            <a:solidFill>
              <a:schemeClr val="dk1"/>
            </a:solidFill>
            <a:effectLst/>
            <a:latin typeface="+mn-lt"/>
            <a:ea typeface="+mn-ea"/>
            <a:cs typeface="+mn-cs"/>
          </a:endParaRPr>
        </a:p>
        <a:p>
          <a:pPr eaLnBrk="1" fontAlgn="auto" latinLnBrk="0" hangingPunct="1"/>
          <a:r>
            <a:rPr lang="ja-JP" altLang="en-US" sz="1400">
              <a:effectLst/>
            </a:rPr>
            <a:t>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172,278
162,862
161.22
56,663,707
53,907,421
2,643,839
36,343,969
30,790,481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150512</xdr:rowOff>
    </xdr:from>
    <xdr:ext cx="405111" cy="259045"/>
    <xdr:sp macro="" textlink="">
      <xdr:nvSpPr>
        <xdr:cNvPr id="60" name="【図書館】&#10;有形固定資産減価償却率平均値テキスト"/>
        <xdr:cNvSpPr txBox="1"/>
      </xdr:nvSpPr>
      <xdr:spPr>
        <a:xfrm>
          <a:off x="4673600" y="632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120650</xdr:rowOff>
    </xdr:from>
    <xdr:to>
      <xdr:col>10</xdr:col>
      <xdr:colOff>165100</xdr:colOff>
      <xdr:row>36</xdr:row>
      <xdr:rowOff>50800</xdr:rowOff>
    </xdr:to>
    <xdr:sp macro="" textlink="">
      <xdr:nvSpPr>
        <xdr:cNvPr id="64" name="フローチャート: 判断 63"/>
        <xdr:cNvSpPr/>
      </xdr:nvSpPr>
      <xdr:spPr>
        <a:xfrm>
          <a:off x="196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113030</xdr:rowOff>
    </xdr:from>
    <xdr:to>
      <xdr:col>24</xdr:col>
      <xdr:colOff>114300</xdr:colOff>
      <xdr:row>35</xdr:row>
      <xdr:rowOff>43180</xdr:rowOff>
    </xdr:to>
    <xdr:sp macro="" textlink="">
      <xdr:nvSpPr>
        <xdr:cNvPr id="70" name="楕円 69"/>
        <xdr:cNvSpPr/>
      </xdr:nvSpPr>
      <xdr:spPr>
        <a:xfrm>
          <a:off x="45847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27957</xdr:rowOff>
    </xdr:from>
    <xdr:ext cx="405111" cy="259045"/>
    <xdr:sp macro="" textlink="">
      <xdr:nvSpPr>
        <xdr:cNvPr id="71" name="【図書館】&#10;有形固定資産減価償却率該当値テキスト"/>
        <xdr:cNvSpPr txBox="1"/>
      </xdr:nvSpPr>
      <xdr:spPr>
        <a:xfrm>
          <a:off x="4673600" y="585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151130</xdr:rowOff>
    </xdr:from>
    <xdr:to>
      <xdr:col>20</xdr:col>
      <xdr:colOff>38100</xdr:colOff>
      <xdr:row>35</xdr:row>
      <xdr:rowOff>81280</xdr:rowOff>
    </xdr:to>
    <xdr:sp macro="" textlink="">
      <xdr:nvSpPr>
        <xdr:cNvPr id="72" name="楕円 71"/>
        <xdr:cNvSpPr/>
      </xdr:nvSpPr>
      <xdr:spPr>
        <a:xfrm>
          <a:off x="3746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163830</xdr:rowOff>
    </xdr:from>
    <xdr:to>
      <xdr:col>24</xdr:col>
      <xdr:colOff>63500</xdr:colOff>
      <xdr:row>35</xdr:row>
      <xdr:rowOff>30480</xdr:rowOff>
    </xdr:to>
    <xdr:cxnSp macro="">
      <xdr:nvCxnSpPr>
        <xdr:cNvPr id="73" name="直線コネクタ 72"/>
        <xdr:cNvCxnSpPr/>
      </xdr:nvCxnSpPr>
      <xdr:spPr>
        <a:xfrm flipV="1">
          <a:off x="3797300" y="59931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8255</xdr:rowOff>
    </xdr:from>
    <xdr:to>
      <xdr:col>15</xdr:col>
      <xdr:colOff>101600</xdr:colOff>
      <xdr:row>34</xdr:row>
      <xdr:rowOff>109855</xdr:rowOff>
    </xdr:to>
    <xdr:sp macro="" textlink="">
      <xdr:nvSpPr>
        <xdr:cNvPr id="74" name="楕円 73"/>
        <xdr:cNvSpPr/>
      </xdr:nvSpPr>
      <xdr:spPr>
        <a:xfrm>
          <a:off x="2857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59055</xdr:rowOff>
    </xdr:from>
    <xdr:to>
      <xdr:col>19</xdr:col>
      <xdr:colOff>177800</xdr:colOff>
      <xdr:row>35</xdr:row>
      <xdr:rowOff>30480</xdr:rowOff>
    </xdr:to>
    <xdr:cxnSp macro="">
      <xdr:nvCxnSpPr>
        <xdr:cNvPr id="75" name="直線コネクタ 74"/>
        <xdr:cNvCxnSpPr/>
      </xdr:nvCxnSpPr>
      <xdr:spPr>
        <a:xfrm>
          <a:off x="2908300" y="58883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52070</xdr:rowOff>
    </xdr:from>
    <xdr:to>
      <xdr:col>10</xdr:col>
      <xdr:colOff>165100</xdr:colOff>
      <xdr:row>34</xdr:row>
      <xdr:rowOff>153670</xdr:rowOff>
    </xdr:to>
    <xdr:sp macro="" textlink="">
      <xdr:nvSpPr>
        <xdr:cNvPr id="76" name="楕円 75"/>
        <xdr:cNvSpPr/>
      </xdr:nvSpPr>
      <xdr:spPr>
        <a:xfrm>
          <a:off x="1968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59055</xdr:rowOff>
    </xdr:from>
    <xdr:to>
      <xdr:col>15</xdr:col>
      <xdr:colOff>50800</xdr:colOff>
      <xdr:row>34</xdr:row>
      <xdr:rowOff>102870</xdr:rowOff>
    </xdr:to>
    <xdr:cxnSp macro="">
      <xdr:nvCxnSpPr>
        <xdr:cNvPr id="77" name="直線コネクタ 76"/>
        <xdr:cNvCxnSpPr/>
      </xdr:nvCxnSpPr>
      <xdr:spPr>
        <a:xfrm flipV="1">
          <a:off x="2019300" y="58883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108602</xdr:rowOff>
    </xdr:from>
    <xdr:ext cx="405111" cy="259045"/>
    <xdr:sp macro="" textlink="">
      <xdr:nvSpPr>
        <xdr:cNvPr id="78" name="n_1aveValue【図書館】&#10;有形固定資産減価償却率"/>
        <xdr:cNvSpPr txBox="1"/>
      </xdr:nvSpPr>
      <xdr:spPr>
        <a:xfrm>
          <a:off x="3582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89552</xdr:rowOff>
    </xdr:from>
    <xdr:ext cx="405111" cy="259045"/>
    <xdr:sp macro="" textlink="">
      <xdr:nvSpPr>
        <xdr:cNvPr id="79"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41927</xdr:rowOff>
    </xdr:from>
    <xdr:ext cx="405111" cy="259045"/>
    <xdr:sp macro="" textlink="">
      <xdr:nvSpPr>
        <xdr:cNvPr id="80" name="n_3aveValue【図書館】&#10;有形固定資産減価償却率"/>
        <xdr:cNvSpPr txBox="1"/>
      </xdr:nvSpPr>
      <xdr:spPr>
        <a:xfrm>
          <a:off x="1816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97807</xdr:rowOff>
    </xdr:from>
    <xdr:ext cx="405111" cy="259045"/>
    <xdr:sp macro="" textlink="">
      <xdr:nvSpPr>
        <xdr:cNvPr id="81" name="n_1mainValue【図書館】&#10;有形固定資産減価償却率"/>
        <xdr:cNvSpPr txBox="1"/>
      </xdr:nvSpPr>
      <xdr:spPr>
        <a:xfrm>
          <a:off x="3582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126382</xdr:rowOff>
    </xdr:from>
    <xdr:ext cx="405111" cy="259045"/>
    <xdr:sp macro="" textlink="">
      <xdr:nvSpPr>
        <xdr:cNvPr id="82" name="n_2mainValue【図書館】&#10;有形固定資産減価償却率"/>
        <xdr:cNvSpPr txBox="1"/>
      </xdr:nvSpPr>
      <xdr:spPr>
        <a:xfrm>
          <a:off x="2705744"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170197</xdr:rowOff>
    </xdr:from>
    <xdr:ext cx="405111" cy="259045"/>
    <xdr:sp macro="" textlink="">
      <xdr:nvSpPr>
        <xdr:cNvPr id="83" name="n_3mainValue【図書館】&#10;有形固定資産減価償却率"/>
        <xdr:cNvSpPr txBox="1"/>
      </xdr:nvSpPr>
      <xdr:spPr>
        <a:xfrm>
          <a:off x="18167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7" name="テキスト ボックス 9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9" name="テキスト ボックス 9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1" name="テキスト ボックス 10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5" name="直線コネクタ 104"/>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6"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7" name="直線コネクタ 106"/>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8"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9" name="直線コネクタ 108"/>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163847</xdr:rowOff>
    </xdr:from>
    <xdr:ext cx="469744" cy="259045"/>
    <xdr:sp macro="" textlink="">
      <xdr:nvSpPr>
        <xdr:cNvPr id="110" name="【図書館】&#10;一人当たり面積平均値テキスト"/>
        <xdr:cNvSpPr txBox="1"/>
      </xdr:nvSpPr>
      <xdr:spPr>
        <a:xfrm>
          <a:off x="105156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11" name="フローチャート: 判断 110"/>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12" name="フローチャート: 判断 111"/>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13" name="フローチャート: 判断 112"/>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36830</xdr:rowOff>
    </xdr:from>
    <xdr:to>
      <xdr:col>41</xdr:col>
      <xdr:colOff>101600</xdr:colOff>
      <xdr:row>37</xdr:row>
      <xdr:rowOff>138430</xdr:rowOff>
    </xdr:to>
    <xdr:sp macro="" textlink="">
      <xdr:nvSpPr>
        <xdr:cNvPr id="114" name="フローチャート: 判断 113"/>
        <xdr:cNvSpPr/>
      </xdr:nvSpPr>
      <xdr:spPr>
        <a:xfrm>
          <a:off x="781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20" name="楕円 119"/>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21" name="【図書館】&#10;一人当たり面積該当値テキスト"/>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151130</xdr:rowOff>
    </xdr:from>
    <xdr:to>
      <xdr:col>50</xdr:col>
      <xdr:colOff>165100</xdr:colOff>
      <xdr:row>36</xdr:row>
      <xdr:rowOff>81280</xdr:rowOff>
    </xdr:to>
    <xdr:sp macro="" textlink="">
      <xdr:nvSpPr>
        <xdr:cNvPr id="122" name="楕円 121"/>
        <xdr:cNvSpPr/>
      </xdr:nvSpPr>
      <xdr:spPr>
        <a:xfrm>
          <a:off x="958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30480</xdr:rowOff>
    </xdr:from>
    <xdr:to>
      <xdr:col>55</xdr:col>
      <xdr:colOff>0</xdr:colOff>
      <xdr:row>36</xdr:row>
      <xdr:rowOff>30480</xdr:rowOff>
    </xdr:to>
    <xdr:cxnSp macro="">
      <xdr:nvCxnSpPr>
        <xdr:cNvPr id="123" name="直線コネクタ 122"/>
        <xdr:cNvCxnSpPr/>
      </xdr:nvCxnSpPr>
      <xdr:spPr>
        <a:xfrm>
          <a:off x="9639300" y="620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151130</xdr:rowOff>
    </xdr:from>
    <xdr:to>
      <xdr:col>46</xdr:col>
      <xdr:colOff>38100</xdr:colOff>
      <xdr:row>36</xdr:row>
      <xdr:rowOff>81280</xdr:rowOff>
    </xdr:to>
    <xdr:sp macro="" textlink="">
      <xdr:nvSpPr>
        <xdr:cNvPr id="124" name="楕円 123"/>
        <xdr:cNvSpPr/>
      </xdr:nvSpPr>
      <xdr:spPr>
        <a:xfrm>
          <a:off x="869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30480</xdr:rowOff>
    </xdr:from>
    <xdr:to>
      <xdr:col>50</xdr:col>
      <xdr:colOff>114300</xdr:colOff>
      <xdr:row>36</xdr:row>
      <xdr:rowOff>30480</xdr:rowOff>
    </xdr:to>
    <xdr:cxnSp macro="">
      <xdr:nvCxnSpPr>
        <xdr:cNvPr id="125" name="直線コネクタ 124"/>
        <xdr:cNvCxnSpPr/>
      </xdr:nvCxnSpPr>
      <xdr:spPr>
        <a:xfrm>
          <a:off x="8750300" y="620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128270</xdr:rowOff>
    </xdr:from>
    <xdr:to>
      <xdr:col>41</xdr:col>
      <xdr:colOff>101600</xdr:colOff>
      <xdr:row>36</xdr:row>
      <xdr:rowOff>58420</xdr:rowOff>
    </xdr:to>
    <xdr:sp macro="" textlink="">
      <xdr:nvSpPr>
        <xdr:cNvPr id="126" name="楕円 125"/>
        <xdr:cNvSpPr/>
      </xdr:nvSpPr>
      <xdr:spPr>
        <a:xfrm>
          <a:off x="781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xdr:rowOff>
    </xdr:from>
    <xdr:to>
      <xdr:col>45</xdr:col>
      <xdr:colOff>177800</xdr:colOff>
      <xdr:row>36</xdr:row>
      <xdr:rowOff>30480</xdr:rowOff>
    </xdr:to>
    <xdr:cxnSp macro="">
      <xdr:nvCxnSpPr>
        <xdr:cNvPr id="127" name="直線コネクタ 126"/>
        <xdr:cNvCxnSpPr/>
      </xdr:nvCxnSpPr>
      <xdr:spPr>
        <a:xfrm>
          <a:off x="7861300" y="617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83837</xdr:rowOff>
    </xdr:from>
    <xdr:ext cx="469744" cy="259045"/>
    <xdr:sp macro="" textlink="">
      <xdr:nvSpPr>
        <xdr:cNvPr id="128" name="n_1aveValue【図書館】&#10;一人当たり面積"/>
        <xdr:cNvSpPr txBox="1"/>
      </xdr:nvSpPr>
      <xdr:spPr>
        <a:xfrm>
          <a:off x="9391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38117</xdr:rowOff>
    </xdr:from>
    <xdr:ext cx="469744" cy="259045"/>
    <xdr:sp macro="" textlink="">
      <xdr:nvSpPr>
        <xdr:cNvPr id="129" name="n_2aveValue【図書館】&#10;一人当たり面積"/>
        <xdr:cNvSpPr txBox="1"/>
      </xdr:nvSpPr>
      <xdr:spPr>
        <a:xfrm>
          <a:off x="8515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129557</xdr:rowOff>
    </xdr:from>
    <xdr:ext cx="469744" cy="259045"/>
    <xdr:sp macro="" textlink="">
      <xdr:nvSpPr>
        <xdr:cNvPr id="130" name="n_3aveValue【図書館】&#10;一人当たり面積"/>
        <xdr:cNvSpPr txBox="1"/>
      </xdr:nvSpPr>
      <xdr:spPr>
        <a:xfrm>
          <a:off x="7626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97807</xdr:rowOff>
    </xdr:from>
    <xdr:ext cx="469744" cy="259045"/>
    <xdr:sp macro="" textlink="">
      <xdr:nvSpPr>
        <xdr:cNvPr id="131" name="n_1mainValue【図書館】&#10;一人当たり面積"/>
        <xdr:cNvSpPr txBox="1"/>
      </xdr:nvSpPr>
      <xdr:spPr>
        <a:xfrm>
          <a:off x="93917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97807</xdr:rowOff>
    </xdr:from>
    <xdr:ext cx="469744" cy="259045"/>
    <xdr:sp macro="" textlink="">
      <xdr:nvSpPr>
        <xdr:cNvPr id="132" name="n_2mainValue【図書館】&#10;一人当たり面積"/>
        <xdr:cNvSpPr txBox="1"/>
      </xdr:nvSpPr>
      <xdr:spPr>
        <a:xfrm>
          <a:off x="85154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74947</xdr:rowOff>
    </xdr:from>
    <xdr:ext cx="469744" cy="259045"/>
    <xdr:sp macro="" textlink="">
      <xdr:nvSpPr>
        <xdr:cNvPr id="133" name="n_3mainValue【図書館】&#10;一人当たり面積"/>
        <xdr:cNvSpPr txBox="1"/>
      </xdr:nvSpPr>
      <xdr:spPr>
        <a:xfrm>
          <a:off x="7626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58" name="直線コネクタ 157"/>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9"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60" name="直線コネクタ 159"/>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61"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62" name="直線コネクタ 161"/>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63"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64" name="フローチャート: 判断 163"/>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5" name="フローチャート: 判断 164"/>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xdr:rowOff>
    </xdr:from>
    <xdr:to>
      <xdr:col>15</xdr:col>
      <xdr:colOff>101600</xdr:colOff>
      <xdr:row>60</xdr:row>
      <xdr:rowOff>115570</xdr:rowOff>
    </xdr:to>
    <xdr:sp macro="" textlink="">
      <xdr:nvSpPr>
        <xdr:cNvPr id="166" name="フローチャート: 判断 165"/>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67" name="フローチャート: 判断 166"/>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93980</xdr:rowOff>
    </xdr:from>
    <xdr:to>
      <xdr:col>24</xdr:col>
      <xdr:colOff>114300</xdr:colOff>
      <xdr:row>61</xdr:row>
      <xdr:rowOff>24130</xdr:rowOff>
    </xdr:to>
    <xdr:sp macro="" textlink="">
      <xdr:nvSpPr>
        <xdr:cNvPr id="173" name="楕円 172"/>
        <xdr:cNvSpPr/>
      </xdr:nvSpPr>
      <xdr:spPr>
        <a:xfrm>
          <a:off x="4584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72407</xdr:rowOff>
    </xdr:from>
    <xdr:ext cx="405111" cy="259045"/>
    <xdr:sp macro="" textlink="">
      <xdr:nvSpPr>
        <xdr:cNvPr id="174" name="【体育館・プール】&#10;有形固定資産減価償却率該当値テキスト"/>
        <xdr:cNvSpPr txBox="1"/>
      </xdr:nvSpPr>
      <xdr:spPr>
        <a:xfrm>
          <a:off x="46736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168275</xdr:rowOff>
    </xdr:from>
    <xdr:to>
      <xdr:col>20</xdr:col>
      <xdr:colOff>38100</xdr:colOff>
      <xdr:row>61</xdr:row>
      <xdr:rowOff>98425</xdr:rowOff>
    </xdr:to>
    <xdr:sp macro="" textlink="">
      <xdr:nvSpPr>
        <xdr:cNvPr id="175" name="楕円 174"/>
        <xdr:cNvSpPr/>
      </xdr:nvSpPr>
      <xdr:spPr>
        <a:xfrm>
          <a:off x="3746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144780</xdr:rowOff>
    </xdr:from>
    <xdr:to>
      <xdr:col>24</xdr:col>
      <xdr:colOff>63500</xdr:colOff>
      <xdr:row>61</xdr:row>
      <xdr:rowOff>47625</xdr:rowOff>
    </xdr:to>
    <xdr:cxnSp macro="">
      <xdr:nvCxnSpPr>
        <xdr:cNvPr id="176" name="直線コネクタ 175"/>
        <xdr:cNvCxnSpPr/>
      </xdr:nvCxnSpPr>
      <xdr:spPr>
        <a:xfrm flipV="1">
          <a:off x="3797300" y="1043178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31115</xdr:rowOff>
    </xdr:from>
    <xdr:to>
      <xdr:col>15</xdr:col>
      <xdr:colOff>101600</xdr:colOff>
      <xdr:row>61</xdr:row>
      <xdr:rowOff>132715</xdr:rowOff>
    </xdr:to>
    <xdr:sp macro="" textlink="">
      <xdr:nvSpPr>
        <xdr:cNvPr id="177" name="楕円 176"/>
        <xdr:cNvSpPr/>
      </xdr:nvSpPr>
      <xdr:spPr>
        <a:xfrm>
          <a:off x="2857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47625</xdr:rowOff>
    </xdr:from>
    <xdr:to>
      <xdr:col>19</xdr:col>
      <xdr:colOff>177800</xdr:colOff>
      <xdr:row>61</xdr:row>
      <xdr:rowOff>81915</xdr:rowOff>
    </xdr:to>
    <xdr:cxnSp macro="">
      <xdr:nvCxnSpPr>
        <xdr:cNvPr id="178" name="直線コネクタ 177"/>
        <xdr:cNvCxnSpPr/>
      </xdr:nvCxnSpPr>
      <xdr:spPr>
        <a:xfrm flipV="1">
          <a:off x="2908300" y="105060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65405</xdr:rowOff>
    </xdr:from>
    <xdr:to>
      <xdr:col>10</xdr:col>
      <xdr:colOff>165100</xdr:colOff>
      <xdr:row>61</xdr:row>
      <xdr:rowOff>167005</xdr:rowOff>
    </xdr:to>
    <xdr:sp macro="" textlink="">
      <xdr:nvSpPr>
        <xdr:cNvPr id="179" name="楕円 178"/>
        <xdr:cNvSpPr/>
      </xdr:nvSpPr>
      <xdr:spPr>
        <a:xfrm>
          <a:off x="1968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81915</xdr:rowOff>
    </xdr:from>
    <xdr:to>
      <xdr:col>15</xdr:col>
      <xdr:colOff>50800</xdr:colOff>
      <xdr:row>61</xdr:row>
      <xdr:rowOff>116205</xdr:rowOff>
    </xdr:to>
    <xdr:cxnSp macro="">
      <xdr:nvCxnSpPr>
        <xdr:cNvPr id="180" name="直線コネクタ 179"/>
        <xdr:cNvCxnSpPr/>
      </xdr:nvCxnSpPr>
      <xdr:spPr>
        <a:xfrm flipV="1">
          <a:off x="2019300" y="105403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1" name="n_1aveValue【体育館・プー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132097</xdr:rowOff>
    </xdr:from>
    <xdr:ext cx="405111" cy="259045"/>
    <xdr:sp macro="" textlink="">
      <xdr:nvSpPr>
        <xdr:cNvPr id="182" name="n_2aveValue【体育館・プール】&#10;有形固定資産減価償却率"/>
        <xdr:cNvSpPr txBox="1"/>
      </xdr:nvSpPr>
      <xdr:spPr>
        <a:xfrm>
          <a:off x="2705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83"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89552</xdr:rowOff>
    </xdr:from>
    <xdr:ext cx="405111" cy="259045"/>
    <xdr:sp macro="" textlink="">
      <xdr:nvSpPr>
        <xdr:cNvPr id="184" name="n_1mainValue【体育館・プール】&#10;有形固定資産減価償却率"/>
        <xdr:cNvSpPr txBox="1"/>
      </xdr:nvSpPr>
      <xdr:spPr>
        <a:xfrm>
          <a:off x="3582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123842</xdr:rowOff>
    </xdr:from>
    <xdr:ext cx="405111" cy="259045"/>
    <xdr:sp macro="" textlink="">
      <xdr:nvSpPr>
        <xdr:cNvPr id="185" name="n_2mainValue【体育館・プール】&#10;有形固定資産減価償却率"/>
        <xdr:cNvSpPr txBox="1"/>
      </xdr:nvSpPr>
      <xdr:spPr>
        <a:xfrm>
          <a:off x="2705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158132</xdr:rowOff>
    </xdr:from>
    <xdr:ext cx="405111" cy="259045"/>
    <xdr:sp macro="" textlink="">
      <xdr:nvSpPr>
        <xdr:cNvPr id="186" name="n_3mainValue【体育館・プール】&#10;有形固定資産減価償却率"/>
        <xdr:cNvSpPr txBox="1"/>
      </xdr:nvSpPr>
      <xdr:spPr>
        <a:xfrm>
          <a:off x="1816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11" name="直線コネクタ 210"/>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12"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13" name="直線コネクタ 212"/>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14"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15" name="直線コネクタ 214"/>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83837</xdr:rowOff>
    </xdr:from>
    <xdr:ext cx="469744" cy="259045"/>
    <xdr:sp macro="" textlink="">
      <xdr:nvSpPr>
        <xdr:cNvPr id="216" name="【体育館・プール】&#10;一人当たり面積平均値テキスト"/>
        <xdr:cNvSpPr txBox="1"/>
      </xdr:nvSpPr>
      <xdr:spPr>
        <a:xfrm>
          <a:off x="10515600" y="1019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17" name="フローチャート: 判断 216"/>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18" name="フローチャート: 判断 217"/>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19" name="フローチャート: 判断 218"/>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101600</xdr:rowOff>
    </xdr:from>
    <xdr:to>
      <xdr:col>41</xdr:col>
      <xdr:colOff>101600</xdr:colOff>
      <xdr:row>61</xdr:row>
      <xdr:rowOff>31750</xdr:rowOff>
    </xdr:to>
    <xdr:sp macro="" textlink="">
      <xdr:nvSpPr>
        <xdr:cNvPr id="220" name="フローチャート: 判断 219"/>
        <xdr:cNvSpPr/>
      </xdr:nvSpPr>
      <xdr:spPr>
        <a:xfrm>
          <a:off x="781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25400</xdr:rowOff>
    </xdr:from>
    <xdr:to>
      <xdr:col>55</xdr:col>
      <xdr:colOff>50800</xdr:colOff>
      <xdr:row>56</xdr:row>
      <xdr:rowOff>127000</xdr:rowOff>
    </xdr:to>
    <xdr:sp macro="" textlink="">
      <xdr:nvSpPr>
        <xdr:cNvPr id="226" name="楕円 225"/>
        <xdr:cNvSpPr/>
      </xdr:nvSpPr>
      <xdr:spPr>
        <a:xfrm>
          <a:off x="10426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111777</xdr:rowOff>
    </xdr:from>
    <xdr:ext cx="469744" cy="259045"/>
    <xdr:sp macro="" textlink="">
      <xdr:nvSpPr>
        <xdr:cNvPr id="227" name="【体育館・プール】&#10;一人当たり面積該当値テキスト"/>
        <xdr:cNvSpPr txBox="1"/>
      </xdr:nvSpPr>
      <xdr:spPr>
        <a:xfrm>
          <a:off x="10515600" y="95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151130</xdr:rowOff>
    </xdr:from>
    <xdr:to>
      <xdr:col>50</xdr:col>
      <xdr:colOff>165100</xdr:colOff>
      <xdr:row>56</xdr:row>
      <xdr:rowOff>81280</xdr:rowOff>
    </xdr:to>
    <xdr:sp macro="" textlink="">
      <xdr:nvSpPr>
        <xdr:cNvPr id="228" name="楕円 227"/>
        <xdr:cNvSpPr/>
      </xdr:nvSpPr>
      <xdr:spPr>
        <a:xfrm>
          <a:off x="9588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30480</xdr:rowOff>
    </xdr:from>
    <xdr:to>
      <xdr:col>55</xdr:col>
      <xdr:colOff>0</xdr:colOff>
      <xdr:row>56</xdr:row>
      <xdr:rowOff>76200</xdr:rowOff>
    </xdr:to>
    <xdr:cxnSp macro="">
      <xdr:nvCxnSpPr>
        <xdr:cNvPr id="229" name="直線コネクタ 228"/>
        <xdr:cNvCxnSpPr/>
      </xdr:nvCxnSpPr>
      <xdr:spPr>
        <a:xfrm>
          <a:off x="9639300" y="9631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143510</xdr:rowOff>
    </xdr:from>
    <xdr:to>
      <xdr:col>46</xdr:col>
      <xdr:colOff>38100</xdr:colOff>
      <xdr:row>56</xdr:row>
      <xdr:rowOff>73660</xdr:rowOff>
    </xdr:to>
    <xdr:sp macro="" textlink="">
      <xdr:nvSpPr>
        <xdr:cNvPr id="230" name="楕円 229"/>
        <xdr:cNvSpPr/>
      </xdr:nvSpPr>
      <xdr:spPr>
        <a:xfrm>
          <a:off x="8699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22860</xdr:rowOff>
    </xdr:from>
    <xdr:to>
      <xdr:col>50</xdr:col>
      <xdr:colOff>114300</xdr:colOff>
      <xdr:row>56</xdr:row>
      <xdr:rowOff>30480</xdr:rowOff>
    </xdr:to>
    <xdr:cxnSp macro="">
      <xdr:nvCxnSpPr>
        <xdr:cNvPr id="231" name="直線コネクタ 230"/>
        <xdr:cNvCxnSpPr/>
      </xdr:nvCxnSpPr>
      <xdr:spPr>
        <a:xfrm>
          <a:off x="8750300" y="9624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135890</xdr:rowOff>
    </xdr:from>
    <xdr:to>
      <xdr:col>41</xdr:col>
      <xdr:colOff>101600</xdr:colOff>
      <xdr:row>56</xdr:row>
      <xdr:rowOff>66040</xdr:rowOff>
    </xdr:to>
    <xdr:sp macro="" textlink="">
      <xdr:nvSpPr>
        <xdr:cNvPr id="232" name="楕円 231"/>
        <xdr:cNvSpPr/>
      </xdr:nvSpPr>
      <xdr:spPr>
        <a:xfrm>
          <a:off x="7810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15240</xdr:rowOff>
    </xdr:from>
    <xdr:to>
      <xdr:col>45</xdr:col>
      <xdr:colOff>177800</xdr:colOff>
      <xdr:row>56</xdr:row>
      <xdr:rowOff>22860</xdr:rowOff>
    </xdr:to>
    <xdr:cxnSp macro="">
      <xdr:nvCxnSpPr>
        <xdr:cNvPr id="233" name="直線コネクタ 232"/>
        <xdr:cNvCxnSpPr/>
      </xdr:nvCxnSpPr>
      <xdr:spPr>
        <a:xfrm>
          <a:off x="7861300" y="9616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11447</xdr:rowOff>
    </xdr:from>
    <xdr:ext cx="469744" cy="259045"/>
    <xdr:sp macro="" textlink="">
      <xdr:nvSpPr>
        <xdr:cNvPr id="234" name="n_1aveValue【体育館・プール】&#10;一人当たり面積"/>
        <xdr:cNvSpPr txBox="1"/>
      </xdr:nvSpPr>
      <xdr:spPr>
        <a:xfrm>
          <a:off x="93917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41927</xdr:rowOff>
    </xdr:from>
    <xdr:ext cx="469744" cy="259045"/>
    <xdr:sp macro="" textlink="">
      <xdr:nvSpPr>
        <xdr:cNvPr id="235" name="n_2aveValue【体育館・プール】&#10;一人当たり面積"/>
        <xdr:cNvSpPr txBox="1"/>
      </xdr:nvSpPr>
      <xdr:spPr>
        <a:xfrm>
          <a:off x="8515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22877</xdr:rowOff>
    </xdr:from>
    <xdr:ext cx="469744" cy="259045"/>
    <xdr:sp macro="" textlink="">
      <xdr:nvSpPr>
        <xdr:cNvPr id="236" name="n_3aveValue【体育館・プール】&#10;一人当たり面積"/>
        <xdr:cNvSpPr txBox="1"/>
      </xdr:nvSpPr>
      <xdr:spPr>
        <a:xfrm>
          <a:off x="7626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97807</xdr:rowOff>
    </xdr:from>
    <xdr:ext cx="469744" cy="259045"/>
    <xdr:sp macro="" textlink="">
      <xdr:nvSpPr>
        <xdr:cNvPr id="237" name="n_1mainValue【体育館・プール】&#10;一人当たり面積"/>
        <xdr:cNvSpPr txBox="1"/>
      </xdr:nvSpPr>
      <xdr:spPr>
        <a:xfrm>
          <a:off x="9391727" y="935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90187</xdr:rowOff>
    </xdr:from>
    <xdr:ext cx="469744" cy="259045"/>
    <xdr:sp macro="" textlink="">
      <xdr:nvSpPr>
        <xdr:cNvPr id="238" name="n_2mainValue【体育館・プール】&#10;一人当たり面積"/>
        <xdr:cNvSpPr txBox="1"/>
      </xdr:nvSpPr>
      <xdr:spPr>
        <a:xfrm>
          <a:off x="85154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82567</xdr:rowOff>
    </xdr:from>
    <xdr:ext cx="469744" cy="259045"/>
    <xdr:sp macro="" textlink="">
      <xdr:nvSpPr>
        <xdr:cNvPr id="239" name="n_3mainValue【体育館・プール】&#10;一人当たり面積"/>
        <xdr:cNvSpPr txBox="1"/>
      </xdr:nvSpPr>
      <xdr:spPr>
        <a:xfrm>
          <a:off x="7626427" y="934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64" name="直線コネクタ 263"/>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5"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6" name="直線コネクタ 265"/>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67" name="【福祉施設】&#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68" name="直線コネクタ 26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69" name="【福祉施設】&#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70" name="フローチャート: 判断 269"/>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71" name="フローチャート: 判断 270"/>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xdr:rowOff>
    </xdr:from>
    <xdr:to>
      <xdr:col>15</xdr:col>
      <xdr:colOff>101600</xdr:colOff>
      <xdr:row>84</xdr:row>
      <xdr:rowOff>107950</xdr:rowOff>
    </xdr:to>
    <xdr:sp macro="" textlink="">
      <xdr:nvSpPr>
        <xdr:cNvPr id="272" name="フローチャート: 判断 271"/>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273" name="フローチャート: 判断 272"/>
        <xdr:cNvSpPr/>
      </xdr:nvSpPr>
      <xdr:spPr>
        <a:xfrm>
          <a:off x="196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279" name="楕円 278"/>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280" name="【福祉施設】&#10;有形固定資産減価償却率該当値テキスト"/>
        <xdr:cNvSpPr txBox="1"/>
      </xdr:nvSpPr>
      <xdr:spPr>
        <a:xfrm>
          <a:off x="4673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2539</xdr:rowOff>
    </xdr:from>
    <xdr:to>
      <xdr:col>20</xdr:col>
      <xdr:colOff>38100</xdr:colOff>
      <xdr:row>85</xdr:row>
      <xdr:rowOff>104139</xdr:rowOff>
    </xdr:to>
    <xdr:sp macro="" textlink="">
      <xdr:nvSpPr>
        <xdr:cNvPr id="281" name="楕円 280"/>
        <xdr:cNvSpPr/>
      </xdr:nvSpPr>
      <xdr:spPr>
        <a:xfrm>
          <a:off x="3746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85</xdr:row>
      <xdr:rowOff>53339</xdr:rowOff>
    </xdr:to>
    <xdr:cxnSp macro="">
      <xdr:nvCxnSpPr>
        <xdr:cNvPr id="282" name="直線コネクタ 281"/>
        <xdr:cNvCxnSpPr/>
      </xdr:nvCxnSpPr>
      <xdr:spPr>
        <a:xfrm flipV="1">
          <a:off x="3797300" y="145427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93980</xdr:rowOff>
    </xdr:from>
    <xdr:to>
      <xdr:col>15</xdr:col>
      <xdr:colOff>101600</xdr:colOff>
      <xdr:row>86</xdr:row>
      <xdr:rowOff>24130</xdr:rowOff>
    </xdr:to>
    <xdr:sp macro="" textlink="">
      <xdr:nvSpPr>
        <xdr:cNvPr id="283" name="楕円 282"/>
        <xdr:cNvSpPr/>
      </xdr:nvSpPr>
      <xdr:spPr>
        <a:xfrm>
          <a:off x="2857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53339</xdr:rowOff>
    </xdr:from>
    <xdr:to>
      <xdr:col>19</xdr:col>
      <xdr:colOff>177800</xdr:colOff>
      <xdr:row>85</xdr:row>
      <xdr:rowOff>144780</xdr:rowOff>
    </xdr:to>
    <xdr:cxnSp macro="">
      <xdr:nvCxnSpPr>
        <xdr:cNvPr id="284" name="直線コネクタ 283"/>
        <xdr:cNvCxnSpPr/>
      </xdr:nvCxnSpPr>
      <xdr:spPr>
        <a:xfrm flipV="1">
          <a:off x="2908300" y="146265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162561</xdr:rowOff>
    </xdr:from>
    <xdr:to>
      <xdr:col>10</xdr:col>
      <xdr:colOff>165100</xdr:colOff>
      <xdr:row>86</xdr:row>
      <xdr:rowOff>92711</xdr:rowOff>
    </xdr:to>
    <xdr:sp macro="" textlink="">
      <xdr:nvSpPr>
        <xdr:cNvPr id="285" name="楕円 284"/>
        <xdr:cNvSpPr/>
      </xdr:nvSpPr>
      <xdr:spPr>
        <a:xfrm>
          <a:off x="1968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144780</xdr:rowOff>
    </xdr:from>
    <xdr:to>
      <xdr:col>15</xdr:col>
      <xdr:colOff>50800</xdr:colOff>
      <xdr:row>86</xdr:row>
      <xdr:rowOff>41911</xdr:rowOff>
    </xdr:to>
    <xdr:cxnSp macro="">
      <xdr:nvCxnSpPr>
        <xdr:cNvPr id="286" name="直線コネクタ 285"/>
        <xdr:cNvCxnSpPr/>
      </xdr:nvCxnSpPr>
      <xdr:spPr>
        <a:xfrm flipV="1">
          <a:off x="2019300" y="147180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147338</xdr:rowOff>
    </xdr:from>
    <xdr:ext cx="405111" cy="259045"/>
    <xdr:sp macro="" textlink="">
      <xdr:nvSpPr>
        <xdr:cNvPr id="287" name="n_1aveValue【福祉施設】&#10;有形固定資産減価償却率"/>
        <xdr:cNvSpPr txBox="1"/>
      </xdr:nvSpPr>
      <xdr:spPr>
        <a:xfrm>
          <a:off x="358204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124477</xdr:rowOff>
    </xdr:from>
    <xdr:ext cx="405111" cy="259045"/>
    <xdr:sp macro="" textlink="">
      <xdr:nvSpPr>
        <xdr:cNvPr id="288" name="n_2aveValue【福祉施設】&#10;有形固定資産減価償却率"/>
        <xdr:cNvSpPr txBox="1"/>
      </xdr:nvSpPr>
      <xdr:spPr>
        <a:xfrm>
          <a:off x="2705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116857</xdr:rowOff>
    </xdr:from>
    <xdr:ext cx="405111" cy="259045"/>
    <xdr:sp macro="" textlink="">
      <xdr:nvSpPr>
        <xdr:cNvPr id="289" name="n_3aveValue【福祉施設】&#10;有形固定資産減価償却率"/>
        <xdr:cNvSpPr txBox="1"/>
      </xdr:nvSpPr>
      <xdr:spPr>
        <a:xfrm>
          <a:off x="1816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95266</xdr:rowOff>
    </xdr:from>
    <xdr:ext cx="405111" cy="259045"/>
    <xdr:sp macro="" textlink="">
      <xdr:nvSpPr>
        <xdr:cNvPr id="290" name="n_1mainValue【福祉施設】&#10;有形固定資産減価償却率"/>
        <xdr:cNvSpPr txBox="1"/>
      </xdr:nvSpPr>
      <xdr:spPr>
        <a:xfrm>
          <a:off x="35820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15257</xdr:rowOff>
    </xdr:from>
    <xdr:ext cx="405111" cy="259045"/>
    <xdr:sp macro="" textlink="">
      <xdr:nvSpPr>
        <xdr:cNvPr id="291" name="n_2mainValue【福祉施設】&#10;有形固定資産減価償却率"/>
        <xdr:cNvSpPr txBox="1"/>
      </xdr:nvSpPr>
      <xdr:spPr>
        <a:xfrm>
          <a:off x="27057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83838</xdr:rowOff>
    </xdr:from>
    <xdr:ext cx="405111" cy="259045"/>
    <xdr:sp macro="" textlink="">
      <xdr:nvSpPr>
        <xdr:cNvPr id="292" name="n_3mainValue【福祉施設】&#10;有形固定資産減価償却率"/>
        <xdr:cNvSpPr txBox="1"/>
      </xdr:nvSpPr>
      <xdr:spPr>
        <a:xfrm>
          <a:off x="1816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03" name="直線コネクタ 302"/>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04" name="テキスト ボックス 303"/>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07" name="直線コネクタ 306"/>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08" name="テキスト ボックス 307"/>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11" name="直線コネクタ 310"/>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12" name="テキスト ボックス 311"/>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3" name="直線コネクタ 31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4" name="テキスト ボックス 31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15" name="直線コネクタ 314"/>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16" name="テキスト ボックス 315"/>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20" name="直線コネクタ 319"/>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1"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2" name="直線コネクタ 321"/>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23"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24" name="直線コネクタ 323"/>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25"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26" name="フローチャート: 判断 325"/>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27" name="フローチャート: 判断 326"/>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28" name="フローチャート: 判断 327"/>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xdr:rowOff>
    </xdr:from>
    <xdr:to>
      <xdr:col>41</xdr:col>
      <xdr:colOff>101600</xdr:colOff>
      <xdr:row>82</xdr:row>
      <xdr:rowOff>117475</xdr:rowOff>
    </xdr:to>
    <xdr:sp macro="" textlink="">
      <xdr:nvSpPr>
        <xdr:cNvPr id="329" name="フローチャート: 判断 328"/>
        <xdr:cNvSpPr/>
      </xdr:nvSpPr>
      <xdr:spPr>
        <a:xfrm>
          <a:off x="7810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34925</xdr:rowOff>
    </xdr:from>
    <xdr:to>
      <xdr:col>55</xdr:col>
      <xdr:colOff>50800</xdr:colOff>
      <xdr:row>84</xdr:row>
      <xdr:rowOff>136525</xdr:rowOff>
    </xdr:to>
    <xdr:sp macro="" textlink="">
      <xdr:nvSpPr>
        <xdr:cNvPr id="335" name="楕円 334"/>
        <xdr:cNvSpPr/>
      </xdr:nvSpPr>
      <xdr:spPr>
        <a:xfrm>
          <a:off x="10426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13352</xdr:rowOff>
    </xdr:from>
    <xdr:ext cx="469744" cy="259045"/>
    <xdr:sp macro="" textlink="">
      <xdr:nvSpPr>
        <xdr:cNvPr id="336" name="【福祉施設】&#10;一人当たり面積該当値テキスト"/>
        <xdr:cNvSpPr txBox="1"/>
      </xdr:nvSpPr>
      <xdr:spPr>
        <a:xfrm>
          <a:off x="10515600" y="1441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37" name="楕円 336"/>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85725</xdr:rowOff>
    </xdr:to>
    <xdr:cxnSp macro="">
      <xdr:nvCxnSpPr>
        <xdr:cNvPr id="338" name="直線コネクタ 337"/>
        <xdr:cNvCxnSpPr/>
      </xdr:nvCxnSpPr>
      <xdr:spPr>
        <a:xfrm>
          <a:off x="9639300" y="144780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39" name="楕円 338"/>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76200</xdr:rowOff>
    </xdr:to>
    <xdr:cxnSp macro="">
      <xdr:nvCxnSpPr>
        <xdr:cNvPr id="340" name="直線コネクタ 339"/>
        <xdr:cNvCxnSpPr/>
      </xdr:nvCxnSpPr>
      <xdr:spPr>
        <a:xfrm>
          <a:off x="8750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41" name="楕円 340"/>
        <xdr:cNvSpPr/>
      </xdr:nvSpPr>
      <xdr:spPr>
        <a:xfrm>
          <a:off x="781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76200</xdr:rowOff>
    </xdr:to>
    <xdr:cxnSp macro="">
      <xdr:nvCxnSpPr>
        <xdr:cNvPr id="342" name="直線コネクタ 341"/>
        <xdr:cNvCxnSpPr/>
      </xdr:nvCxnSpPr>
      <xdr:spPr>
        <a:xfrm>
          <a:off x="7861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143527</xdr:rowOff>
    </xdr:from>
    <xdr:ext cx="469744" cy="259045"/>
    <xdr:sp macro="" textlink="">
      <xdr:nvSpPr>
        <xdr:cNvPr id="343"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44" name="n_2ave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134002</xdr:rowOff>
    </xdr:from>
    <xdr:ext cx="469744" cy="259045"/>
    <xdr:sp macro="" textlink="">
      <xdr:nvSpPr>
        <xdr:cNvPr id="345" name="n_3aveValue【福祉施設】&#10;一人当たり面積"/>
        <xdr:cNvSpPr txBox="1"/>
      </xdr:nvSpPr>
      <xdr:spPr>
        <a:xfrm>
          <a:off x="7626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46" name="n_1mainValue【福祉施設】&#10;一人当たり面積"/>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47" name="n_2mainValue【福祉施設】&#10;一人当たり面積"/>
        <xdr:cNvSpPr txBox="1"/>
      </xdr:nvSpPr>
      <xdr:spPr>
        <a:xfrm>
          <a:off x="8515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118127</xdr:rowOff>
    </xdr:from>
    <xdr:ext cx="469744" cy="259045"/>
    <xdr:sp macro="" textlink="">
      <xdr:nvSpPr>
        <xdr:cNvPr id="348" name="n_3mainValue【福祉施設】&#10;一人当たり面積"/>
        <xdr:cNvSpPr txBox="1"/>
      </xdr:nvSpPr>
      <xdr:spPr>
        <a:xfrm>
          <a:off x="7626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74" name="直線コネクタ 373"/>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5"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6" name="直線コネクタ 37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77"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78" name="直線コネクタ 377"/>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79"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80" name="フローチャート: 判断 37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81" name="フローチャート: 判断 38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154395</xdr:rowOff>
    </xdr:from>
    <xdr:to>
      <xdr:col>15</xdr:col>
      <xdr:colOff>101600</xdr:colOff>
      <xdr:row>104</xdr:row>
      <xdr:rowOff>84545</xdr:rowOff>
    </xdr:to>
    <xdr:sp macro="" textlink="">
      <xdr:nvSpPr>
        <xdr:cNvPr id="382" name="フローチャート: 判断 381"/>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3" name="フローチャート: 判断 382"/>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108676</xdr:rowOff>
    </xdr:from>
    <xdr:to>
      <xdr:col>24</xdr:col>
      <xdr:colOff>114300</xdr:colOff>
      <xdr:row>102</xdr:row>
      <xdr:rowOff>38826</xdr:rowOff>
    </xdr:to>
    <xdr:sp macro="" textlink="">
      <xdr:nvSpPr>
        <xdr:cNvPr id="389" name="楕円 388"/>
        <xdr:cNvSpPr/>
      </xdr:nvSpPr>
      <xdr:spPr>
        <a:xfrm>
          <a:off x="45847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131553</xdr:rowOff>
    </xdr:from>
    <xdr:ext cx="405111" cy="259045"/>
    <xdr:sp macro="" textlink="">
      <xdr:nvSpPr>
        <xdr:cNvPr id="390" name="【市民会館】&#10;有形固定資産減価償却率該当値テキスト"/>
        <xdr:cNvSpPr txBox="1"/>
      </xdr:nvSpPr>
      <xdr:spPr>
        <a:xfrm>
          <a:off x="4673600" y="172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139700</xdr:rowOff>
    </xdr:from>
    <xdr:to>
      <xdr:col>20</xdr:col>
      <xdr:colOff>38100</xdr:colOff>
      <xdr:row>102</xdr:row>
      <xdr:rowOff>69850</xdr:rowOff>
    </xdr:to>
    <xdr:sp macro="" textlink="">
      <xdr:nvSpPr>
        <xdr:cNvPr id="391" name="楕円 390"/>
        <xdr:cNvSpPr/>
      </xdr:nvSpPr>
      <xdr:spPr>
        <a:xfrm>
          <a:off x="3746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159476</xdr:rowOff>
    </xdr:from>
    <xdr:to>
      <xdr:col>24</xdr:col>
      <xdr:colOff>63500</xdr:colOff>
      <xdr:row>102</xdr:row>
      <xdr:rowOff>19050</xdr:rowOff>
    </xdr:to>
    <xdr:cxnSp macro="">
      <xdr:nvCxnSpPr>
        <xdr:cNvPr id="392" name="直線コネクタ 391"/>
        <xdr:cNvCxnSpPr/>
      </xdr:nvCxnSpPr>
      <xdr:spPr>
        <a:xfrm flipV="1">
          <a:off x="3797300" y="174759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907</xdr:rowOff>
    </xdr:from>
    <xdr:to>
      <xdr:col>15</xdr:col>
      <xdr:colOff>101600</xdr:colOff>
      <xdr:row>102</xdr:row>
      <xdr:rowOff>102507</xdr:rowOff>
    </xdr:to>
    <xdr:sp macro="" textlink="">
      <xdr:nvSpPr>
        <xdr:cNvPr id="393" name="楕円 392"/>
        <xdr:cNvSpPr/>
      </xdr:nvSpPr>
      <xdr:spPr>
        <a:xfrm>
          <a:off x="28575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19050</xdr:rowOff>
    </xdr:from>
    <xdr:to>
      <xdr:col>19</xdr:col>
      <xdr:colOff>177800</xdr:colOff>
      <xdr:row>102</xdr:row>
      <xdr:rowOff>51707</xdr:rowOff>
    </xdr:to>
    <xdr:cxnSp macro="">
      <xdr:nvCxnSpPr>
        <xdr:cNvPr id="394" name="直線コネクタ 393"/>
        <xdr:cNvCxnSpPr/>
      </xdr:nvCxnSpPr>
      <xdr:spPr>
        <a:xfrm flipV="1">
          <a:off x="2908300" y="175069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31931</xdr:rowOff>
    </xdr:from>
    <xdr:to>
      <xdr:col>10</xdr:col>
      <xdr:colOff>165100</xdr:colOff>
      <xdr:row>102</xdr:row>
      <xdr:rowOff>133531</xdr:rowOff>
    </xdr:to>
    <xdr:sp macro="" textlink="">
      <xdr:nvSpPr>
        <xdr:cNvPr id="395" name="楕円 394"/>
        <xdr:cNvSpPr/>
      </xdr:nvSpPr>
      <xdr:spPr>
        <a:xfrm>
          <a:off x="1968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51707</xdr:rowOff>
    </xdr:from>
    <xdr:to>
      <xdr:col>15</xdr:col>
      <xdr:colOff>50800</xdr:colOff>
      <xdr:row>102</xdr:row>
      <xdr:rowOff>82731</xdr:rowOff>
    </xdr:to>
    <xdr:cxnSp macro="">
      <xdr:nvCxnSpPr>
        <xdr:cNvPr id="396" name="直線コネクタ 395"/>
        <xdr:cNvCxnSpPr/>
      </xdr:nvCxnSpPr>
      <xdr:spPr>
        <a:xfrm flipV="1">
          <a:off x="2019300" y="175396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97"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75672</xdr:rowOff>
    </xdr:from>
    <xdr:ext cx="405111" cy="259045"/>
    <xdr:sp macro="" textlink="">
      <xdr:nvSpPr>
        <xdr:cNvPr id="398" name="n_2aveValue【市民会館】&#10;有形固定資産減価償却率"/>
        <xdr:cNvSpPr txBox="1"/>
      </xdr:nvSpPr>
      <xdr:spPr>
        <a:xfrm>
          <a:off x="2705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99"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86377</xdr:rowOff>
    </xdr:from>
    <xdr:ext cx="405111" cy="259045"/>
    <xdr:sp macro="" textlink="">
      <xdr:nvSpPr>
        <xdr:cNvPr id="400" name="n_1mainValue【市民会館】&#10;有形固定資産減価償却率"/>
        <xdr:cNvSpPr txBox="1"/>
      </xdr:nvSpPr>
      <xdr:spPr>
        <a:xfrm>
          <a:off x="3582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119034</xdr:rowOff>
    </xdr:from>
    <xdr:ext cx="405111" cy="259045"/>
    <xdr:sp macro="" textlink="">
      <xdr:nvSpPr>
        <xdr:cNvPr id="401" name="n_2mainValue【市民会館】&#10;有形固定資産減価償却率"/>
        <xdr:cNvSpPr txBox="1"/>
      </xdr:nvSpPr>
      <xdr:spPr>
        <a:xfrm>
          <a:off x="27057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150058</xdr:rowOff>
    </xdr:from>
    <xdr:ext cx="405111" cy="259045"/>
    <xdr:sp macro="" textlink="">
      <xdr:nvSpPr>
        <xdr:cNvPr id="402" name="n_3mainValue【市民会館】&#10;有形固定資産減価償却率"/>
        <xdr:cNvSpPr txBox="1"/>
      </xdr:nvSpPr>
      <xdr:spPr>
        <a:xfrm>
          <a:off x="1816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426" name="直線コネクタ 425"/>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427"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428" name="直線コネクタ 427"/>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429"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430" name="直線コネクタ 429"/>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154957</xdr:rowOff>
    </xdr:from>
    <xdr:ext cx="469744" cy="259045"/>
    <xdr:sp macro="" textlink="">
      <xdr:nvSpPr>
        <xdr:cNvPr id="431" name="【市民会館】&#10;一人当たり面積平均値テキスト"/>
        <xdr:cNvSpPr txBox="1"/>
      </xdr:nvSpPr>
      <xdr:spPr>
        <a:xfrm>
          <a:off x="10515600" y="1781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32" name="フローチャート: 判断 431"/>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3" name="フローチャート: 判断 432"/>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34" name="フローチャート: 判断 433"/>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35" name="フローチャート: 判断 434"/>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41" name="楕円 440"/>
        <xdr:cNvSpPr/>
      </xdr:nvSpPr>
      <xdr:spPr>
        <a:xfrm>
          <a:off x="10426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144797</xdr:rowOff>
    </xdr:from>
    <xdr:ext cx="469744" cy="259045"/>
    <xdr:sp macro="" textlink="">
      <xdr:nvSpPr>
        <xdr:cNvPr id="442" name="【市民会館】&#10;一人当たり面積該当値テキスト"/>
        <xdr:cNvSpPr txBox="1"/>
      </xdr:nvSpPr>
      <xdr:spPr>
        <a:xfrm>
          <a:off x="10515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443" name="楕円 442"/>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45720</xdr:rowOff>
    </xdr:from>
    <xdr:to>
      <xdr:col>55</xdr:col>
      <xdr:colOff>0</xdr:colOff>
      <xdr:row>106</xdr:row>
      <xdr:rowOff>45720</xdr:rowOff>
    </xdr:to>
    <xdr:cxnSp macro="">
      <xdr:nvCxnSpPr>
        <xdr:cNvPr id="444" name="直線コネクタ 443"/>
        <xdr:cNvCxnSpPr/>
      </xdr:nvCxnSpPr>
      <xdr:spPr>
        <a:xfrm>
          <a:off x="9639300" y="1821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445" name="楕円 444"/>
        <xdr:cNvSpPr/>
      </xdr:nvSpPr>
      <xdr:spPr>
        <a:xfrm>
          <a:off x="8699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106</xdr:row>
      <xdr:rowOff>45720</xdr:rowOff>
    </xdr:to>
    <xdr:cxnSp macro="">
      <xdr:nvCxnSpPr>
        <xdr:cNvPr id="446" name="直線コネクタ 445"/>
        <xdr:cNvCxnSpPr/>
      </xdr:nvCxnSpPr>
      <xdr:spPr>
        <a:xfrm>
          <a:off x="8750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166370</xdr:rowOff>
    </xdr:from>
    <xdr:to>
      <xdr:col>41</xdr:col>
      <xdr:colOff>101600</xdr:colOff>
      <xdr:row>106</xdr:row>
      <xdr:rowOff>96520</xdr:rowOff>
    </xdr:to>
    <xdr:sp macro="" textlink="">
      <xdr:nvSpPr>
        <xdr:cNvPr id="447" name="楕円 446"/>
        <xdr:cNvSpPr/>
      </xdr:nvSpPr>
      <xdr:spPr>
        <a:xfrm>
          <a:off x="781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45720</xdr:rowOff>
    </xdr:from>
    <xdr:to>
      <xdr:col>45</xdr:col>
      <xdr:colOff>177800</xdr:colOff>
      <xdr:row>106</xdr:row>
      <xdr:rowOff>45720</xdr:rowOff>
    </xdr:to>
    <xdr:cxnSp macro="">
      <xdr:nvCxnSpPr>
        <xdr:cNvPr id="448" name="直線コネクタ 447"/>
        <xdr:cNvCxnSpPr/>
      </xdr:nvCxnSpPr>
      <xdr:spPr>
        <a:xfrm>
          <a:off x="7861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9"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50"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78757</xdr:rowOff>
    </xdr:from>
    <xdr:ext cx="469744" cy="259045"/>
    <xdr:sp macro="" textlink="">
      <xdr:nvSpPr>
        <xdr:cNvPr id="451" name="n_3aveValue【市民会館】&#10;一人当たり面積"/>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87647</xdr:rowOff>
    </xdr:from>
    <xdr:ext cx="469744" cy="259045"/>
    <xdr:sp macro="" textlink="">
      <xdr:nvSpPr>
        <xdr:cNvPr id="452" name="n_1main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87647</xdr:rowOff>
    </xdr:from>
    <xdr:ext cx="469744" cy="259045"/>
    <xdr:sp macro="" textlink="">
      <xdr:nvSpPr>
        <xdr:cNvPr id="453" name="n_2mainValue【市民会館】&#10;一人当たり面積"/>
        <xdr:cNvSpPr txBox="1"/>
      </xdr:nvSpPr>
      <xdr:spPr>
        <a:xfrm>
          <a:off x="8515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87647</xdr:rowOff>
    </xdr:from>
    <xdr:ext cx="469744" cy="259045"/>
    <xdr:sp macro="" textlink="">
      <xdr:nvSpPr>
        <xdr:cNvPr id="454" name="n_3mainValue【市民会館】&#10;一人当たり面積"/>
        <xdr:cNvSpPr txBox="1"/>
      </xdr:nvSpPr>
      <xdr:spPr>
        <a:xfrm>
          <a:off x="7626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5" name="テキスト ボックス 46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66" name="直線コネクタ 46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7" name="テキスト ボックス 46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8" name="直線コネクタ 46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9" name="テキスト ボックス 46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70" name="直線コネクタ 46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71" name="テキスト ボックス 47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72" name="直線コネクタ 47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73" name="テキスト ボックス 47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55626</xdr:rowOff>
    </xdr:from>
    <xdr:to>
      <xdr:col>85</xdr:col>
      <xdr:colOff>126364</xdr:colOff>
      <xdr:row>42</xdr:row>
      <xdr:rowOff>76200</xdr:rowOff>
    </xdr:to>
    <xdr:cxnSp macro="">
      <xdr:nvCxnSpPr>
        <xdr:cNvPr id="477" name="直線コネクタ 476"/>
        <xdr:cNvCxnSpPr/>
      </xdr:nvCxnSpPr>
      <xdr:spPr>
        <a:xfrm flipV="1">
          <a:off x="16318864" y="588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78"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79" name="直線コネクタ 478"/>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2303</xdr:rowOff>
    </xdr:from>
    <xdr:ext cx="405111" cy="259045"/>
    <xdr:sp macro="" textlink="">
      <xdr:nvSpPr>
        <xdr:cNvPr id="480" name="【一般廃棄物処理施設】&#10;有形固定資産減価償却率最大値テキスト"/>
        <xdr:cNvSpPr txBox="1"/>
      </xdr:nvSpPr>
      <xdr:spPr>
        <a:xfrm>
          <a:off x="16357600" y="566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55626</xdr:rowOff>
    </xdr:from>
    <xdr:to>
      <xdr:col>86</xdr:col>
      <xdr:colOff>25400</xdr:colOff>
      <xdr:row>34</xdr:row>
      <xdr:rowOff>55626</xdr:rowOff>
    </xdr:to>
    <xdr:cxnSp macro="">
      <xdr:nvCxnSpPr>
        <xdr:cNvPr id="481" name="直線コネクタ 480"/>
        <xdr:cNvCxnSpPr/>
      </xdr:nvCxnSpPr>
      <xdr:spPr>
        <a:xfrm>
          <a:off x="16230600" y="588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119143</xdr:rowOff>
    </xdr:from>
    <xdr:ext cx="405111" cy="259045"/>
    <xdr:sp macro="" textlink="">
      <xdr:nvSpPr>
        <xdr:cNvPr id="482" name="【一般廃棄物処理施設】&#10;有形固定資産減価償却率平均値テキスト"/>
        <xdr:cNvSpPr txBox="1"/>
      </xdr:nvSpPr>
      <xdr:spPr>
        <a:xfrm>
          <a:off x="16357600" y="6634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96266</xdr:rowOff>
    </xdr:from>
    <xdr:to>
      <xdr:col>85</xdr:col>
      <xdr:colOff>177800</xdr:colOff>
      <xdr:row>40</xdr:row>
      <xdr:rowOff>26416</xdr:rowOff>
    </xdr:to>
    <xdr:sp macro="" textlink="">
      <xdr:nvSpPr>
        <xdr:cNvPr id="483" name="フローチャート: 判断 482"/>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135128</xdr:rowOff>
    </xdr:from>
    <xdr:to>
      <xdr:col>81</xdr:col>
      <xdr:colOff>101600</xdr:colOff>
      <xdr:row>40</xdr:row>
      <xdr:rowOff>65278</xdr:rowOff>
    </xdr:to>
    <xdr:sp macro="" textlink="">
      <xdr:nvSpPr>
        <xdr:cNvPr id="484" name="フローチャート: 判断 483"/>
        <xdr:cNvSpPr/>
      </xdr:nvSpPr>
      <xdr:spPr>
        <a:xfrm>
          <a:off x="15430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157988</xdr:rowOff>
    </xdr:from>
    <xdr:to>
      <xdr:col>76</xdr:col>
      <xdr:colOff>165100</xdr:colOff>
      <xdr:row>40</xdr:row>
      <xdr:rowOff>88138</xdr:rowOff>
    </xdr:to>
    <xdr:sp macro="" textlink="">
      <xdr:nvSpPr>
        <xdr:cNvPr id="485" name="フローチャート: 判断 484"/>
        <xdr:cNvSpPr/>
      </xdr:nvSpPr>
      <xdr:spPr>
        <a:xfrm>
          <a:off x="14541500" y="68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87122</xdr:rowOff>
    </xdr:from>
    <xdr:to>
      <xdr:col>72</xdr:col>
      <xdr:colOff>38100</xdr:colOff>
      <xdr:row>40</xdr:row>
      <xdr:rowOff>17272</xdr:rowOff>
    </xdr:to>
    <xdr:sp macro="" textlink="">
      <xdr:nvSpPr>
        <xdr:cNvPr id="486" name="フローチャート: 判断 485"/>
        <xdr:cNvSpPr/>
      </xdr:nvSpPr>
      <xdr:spPr>
        <a:xfrm>
          <a:off x="13652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77978</xdr:rowOff>
    </xdr:from>
    <xdr:to>
      <xdr:col>85</xdr:col>
      <xdr:colOff>177800</xdr:colOff>
      <xdr:row>41</xdr:row>
      <xdr:rowOff>8128</xdr:rowOff>
    </xdr:to>
    <xdr:sp macro="" textlink="">
      <xdr:nvSpPr>
        <xdr:cNvPr id="492" name="楕円 491"/>
        <xdr:cNvSpPr/>
      </xdr:nvSpPr>
      <xdr:spPr>
        <a:xfrm>
          <a:off x="162687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56405</xdr:rowOff>
    </xdr:from>
    <xdr:ext cx="405111" cy="259045"/>
    <xdr:sp macro="" textlink="">
      <xdr:nvSpPr>
        <xdr:cNvPr id="493" name="【一般廃棄物処理施設】&#10;有形固定資産減価償却率該当値テキスト"/>
        <xdr:cNvSpPr txBox="1"/>
      </xdr:nvSpPr>
      <xdr:spPr>
        <a:xfrm>
          <a:off x="16357600" y="691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137414</xdr:rowOff>
    </xdr:from>
    <xdr:to>
      <xdr:col>81</xdr:col>
      <xdr:colOff>101600</xdr:colOff>
      <xdr:row>41</xdr:row>
      <xdr:rowOff>67564</xdr:rowOff>
    </xdr:to>
    <xdr:sp macro="" textlink="">
      <xdr:nvSpPr>
        <xdr:cNvPr id="494" name="楕円 493"/>
        <xdr:cNvSpPr/>
      </xdr:nvSpPr>
      <xdr:spPr>
        <a:xfrm>
          <a:off x="15430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128778</xdr:rowOff>
    </xdr:from>
    <xdr:to>
      <xdr:col>85</xdr:col>
      <xdr:colOff>127000</xdr:colOff>
      <xdr:row>41</xdr:row>
      <xdr:rowOff>16764</xdr:rowOff>
    </xdr:to>
    <xdr:cxnSp macro="">
      <xdr:nvCxnSpPr>
        <xdr:cNvPr id="495" name="直線コネクタ 494"/>
        <xdr:cNvCxnSpPr/>
      </xdr:nvCxnSpPr>
      <xdr:spPr>
        <a:xfrm flipV="1">
          <a:off x="15481300" y="698677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25400</xdr:rowOff>
    </xdr:from>
    <xdr:to>
      <xdr:col>76</xdr:col>
      <xdr:colOff>165100</xdr:colOff>
      <xdr:row>41</xdr:row>
      <xdr:rowOff>127000</xdr:rowOff>
    </xdr:to>
    <xdr:sp macro="" textlink="">
      <xdr:nvSpPr>
        <xdr:cNvPr id="496" name="楕円 495"/>
        <xdr:cNvSpPr/>
      </xdr:nvSpPr>
      <xdr:spPr>
        <a:xfrm>
          <a:off x="1454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16764</xdr:rowOff>
    </xdr:from>
    <xdr:to>
      <xdr:col>81</xdr:col>
      <xdr:colOff>50800</xdr:colOff>
      <xdr:row>41</xdr:row>
      <xdr:rowOff>76200</xdr:rowOff>
    </xdr:to>
    <xdr:cxnSp macro="">
      <xdr:nvCxnSpPr>
        <xdr:cNvPr id="497" name="直線コネクタ 496"/>
        <xdr:cNvCxnSpPr/>
      </xdr:nvCxnSpPr>
      <xdr:spPr>
        <a:xfrm flipV="1">
          <a:off x="14592300" y="704621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82550</xdr:rowOff>
    </xdr:from>
    <xdr:to>
      <xdr:col>72</xdr:col>
      <xdr:colOff>38100</xdr:colOff>
      <xdr:row>42</xdr:row>
      <xdr:rowOff>12700</xdr:rowOff>
    </xdr:to>
    <xdr:sp macro="" textlink="">
      <xdr:nvSpPr>
        <xdr:cNvPr id="498" name="楕円 497"/>
        <xdr:cNvSpPr/>
      </xdr:nvSpPr>
      <xdr:spPr>
        <a:xfrm>
          <a:off x="1365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76200</xdr:rowOff>
    </xdr:from>
    <xdr:to>
      <xdr:col>76</xdr:col>
      <xdr:colOff>114300</xdr:colOff>
      <xdr:row>41</xdr:row>
      <xdr:rowOff>133350</xdr:rowOff>
    </xdr:to>
    <xdr:cxnSp macro="">
      <xdr:nvCxnSpPr>
        <xdr:cNvPr id="499" name="直線コネクタ 498"/>
        <xdr:cNvCxnSpPr/>
      </xdr:nvCxnSpPr>
      <xdr:spPr>
        <a:xfrm flipV="1">
          <a:off x="13703300" y="7105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81805</xdr:rowOff>
    </xdr:from>
    <xdr:ext cx="405111" cy="259045"/>
    <xdr:sp macro="" textlink="">
      <xdr:nvSpPr>
        <xdr:cNvPr id="500" name="n_1aveValue【一般廃棄物処理施設】&#10;有形固定資産減価償却率"/>
        <xdr:cNvSpPr txBox="1"/>
      </xdr:nvSpPr>
      <xdr:spPr>
        <a:xfrm>
          <a:off x="15266044" y="659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104665</xdr:rowOff>
    </xdr:from>
    <xdr:ext cx="405111" cy="259045"/>
    <xdr:sp macro="" textlink="">
      <xdr:nvSpPr>
        <xdr:cNvPr id="501" name="n_2aveValue【一般廃棄物処理施設】&#10;有形固定資産減価償却率"/>
        <xdr:cNvSpPr txBox="1"/>
      </xdr:nvSpPr>
      <xdr:spPr>
        <a:xfrm>
          <a:off x="14389744" y="661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33799</xdr:rowOff>
    </xdr:from>
    <xdr:ext cx="405111" cy="259045"/>
    <xdr:sp macro="" textlink="">
      <xdr:nvSpPr>
        <xdr:cNvPr id="502" name="n_3aveValue【一般廃棄物処理施設】&#10;有形固定資産減価償却率"/>
        <xdr:cNvSpPr txBox="1"/>
      </xdr:nvSpPr>
      <xdr:spPr>
        <a:xfrm>
          <a:off x="135007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58691</xdr:rowOff>
    </xdr:from>
    <xdr:ext cx="405111" cy="259045"/>
    <xdr:sp macro="" textlink="">
      <xdr:nvSpPr>
        <xdr:cNvPr id="503" name="n_1mainValue【一般廃棄物処理施設】&#10;有形固定資産減価償却率"/>
        <xdr:cNvSpPr txBox="1"/>
      </xdr:nvSpPr>
      <xdr:spPr>
        <a:xfrm>
          <a:off x="15266044" y="70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118127</xdr:rowOff>
    </xdr:from>
    <xdr:ext cx="405111" cy="259045"/>
    <xdr:sp macro="" textlink="">
      <xdr:nvSpPr>
        <xdr:cNvPr id="504" name="n_2mainValue【一般廃棄物処理施設】&#10;有形固定資産減価償却率"/>
        <xdr:cNvSpPr txBox="1"/>
      </xdr:nvSpPr>
      <xdr:spPr>
        <a:xfrm>
          <a:off x="14389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3827</xdr:rowOff>
    </xdr:from>
    <xdr:ext cx="405111" cy="259045"/>
    <xdr:sp macro="" textlink="">
      <xdr:nvSpPr>
        <xdr:cNvPr id="505" name="n_3mainValue【一般廃棄物処理施設】&#10;有形固定資産減価償却率"/>
        <xdr:cNvSpPr txBox="1"/>
      </xdr:nvSpPr>
      <xdr:spPr>
        <a:xfrm>
          <a:off x="13500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7" name="テキスト ボックス 51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9" name="テキスト ボックス 51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1" name="テキスト ボックス 52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3" name="テキスト ボックス 522"/>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5" name="テキスト ボックス 52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529" name="直線コネクタ 528"/>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530"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531" name="直線コネクタ 530"/>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532"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533" name="直線コネクタ 532"/>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906</xdr:rowOff>
    </xdr:from>
    <xdr:ext cx="534377" cy="259045"/>
    <xdr:sp macro="" textlink="">
      <xdr:nvSpPr>
        <xdr:cNvPr id="534" name="【一般廃棄物処理施設】&#10;一人当たり有形固定資産（償却資産）額平均値テキスト"/>
        <xdr:cNvSpPr txBox="1"/>
      </xdr:nvSpPr>
      <xdr:spPr>
        <a:xfrm>
          <a:off x="22199600" y="6173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535" name="フローチャート: 判断 534"/>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536" name="フローチャート: 判断 535"/>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135141</xdr:rowOff>
    </xdr:from>
    <xdr:to>
      <xdr:col>107</xdr:col>
      <xdr:colOff>101600</xdr:colOff>
      <xdr:row>37</xdr:row>
      <xdr:rowOff>65291</xdr:rowOff>
    </xdr:to>
    <xdr:sp macro="" textlink="">
      <xdr:nvSpPr>
        <xdr:cNvPr id="537" name="フローチャート: 判断 536"/>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43701</xdr:rowOff>
    </xdr:from>
    <xdr:to>
      <xdr:col>102</xdr:col>
      <xdr:colOff>165100</xdr:colOff>
      <xdr:row>37</xdr:row>
      <xdr:rowOff>145301</xdr:rowOff>
    </xdr:to>
    <xdr:sp macro="" textlink="">
      <xdr:nvSpPr>
        <xdr:cNvPr id="538" name="フローチャート: 判断 537"/>
        <xdr:cNvSpPr/>
      </xdr:nvSpPr>
      <xdr:spPr>
        <a:xfrm>
          <a:off x="19494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156578</xdr:rowOff>
    </xdr:from>
    <xdr:to>
      <xdr:col>116</xdr:col>
      <xdr:colOff>114300</xdr:colOff>
      <xdr:row>41</xdr:row>
      <xdr:rowOff>86728</xdr:rowOff>
    </xdr:to>
    <xdr:sp macro="" textlink="">
      <xdr:nvSpPr>
        <xdr:cNvPr id="544" name="楕円 543"/>
        <xdr:cNvSpPr/>
      </xdr:nvSpPr>
      <xdr:spPr>
        <a:xfrm>
          <a:off x="22110700" y="70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135005</xdr:rowOff>
    </xdr:from>
    <xdr:ext cx="534377" cy="259045"/>
    <xdr:sp macro="" textlink="">
      <xdr:nvSpPr>
        <xdr:cNvPr id="545" name="【一般廃棄物処理施設】&#10;一人当たり有形固定資産（償却資産）額該当値テキスト"/>
        <xdr:cNvSpPr txBox="1"/>
      </xdr:nvSpPr>
      <xdr:spPr>
        <a:xfrm>
          <a:off x="22199600" y="69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156197</xdr:rowOff>
    </xdr:from>
    <xdr:to>
      <xdr:col>112</xdr:col>
      <xdr:colOff>38100</xdr:colOff>
      <xdr:row>41</xdr:row>
      <xdr:rowOff>86347</xdr:rowOff>
    </xdr:to>
    <xdr:sp macro="" textlink="">
      <xdr:nvSpPr>
        <xdr:cNvPr id="546" name="楕円 545"/>
        <xdr:cNvSpPr/>
      </xdr:nvSpPr>
      <xdr:spPr>
        <a:xfrm>
          <a:off x="21272500" y="701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35547</xdr:rowOff>
    </xdr:from>
    <xdr:to>
      <xdr:col>116</xdr:col>
      <xdr:colOff>63500</xdr:colOff>
      <xdr:row>41</xdr:row>
      <xdr:rowOff>35928</xdr:rowOff>
    </xdr:to>
    <xdr:cxnSp macro="">
      <xdr:nvCxnSpPr>
        <xdr:cNvPr id="547" name="直線コネクタ 546"/>
        <xdr:cNvCxnSpPr/>
      </xdr:nvCxnSpPr>
      <xdr:spPr>
        <a:xfrm>
          <a:off x="21323300" y="706499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155499</xdr:rowOff>
    </xdr:from>
    <xdr:to>
      <xdr:col>107</xdr:col>
      <xdr:colOff>101600</xdr:colOff>
      <xdr:row>41</xdr:row>
      <xdr:rowOff>85649</xdr:rowOff>
    </xdr:to>
    <xdr:sp macro="" textlink="">
      <xdr:nvSpPr>
        <xdr:cNvPr id="548" name="楕円 547"/>
        <xdr:cNvSpPr/>
      </xdr:nvSpPr>
      <xdr:spPr>
        <a:xfrm>
          <a:off x="20383500" y="70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34849</xdr:rowOff>
    </xdr:from>
    <xdr:to>
      <xdr:col>111</xdr:col>
      <xdr:colOff>177800</xdr:colOff>
      <xdr:row>41</xdr:row>
      <xdr:rowOff>35547</xdr:rowOff>
    </xdr:to>
    <xdr:cxnSp macro="">
      <xdr:nvCxnSpPr>
        <xdr:cNvPr id="549" name="直線コネクタ 548"/>
        <xdr:cNvCxnSpPr/>
      </xdr:nvCxnSpPr>
      <xdr:spPr>
        <a:xfrm>
          <a:off x="20434300" y="7064299"/>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155016</xdr:rowOff>
    </xdr:from>
    <xdr:to>
      <xdr:col>102</xdr:col>
      <xdr:colOff>165100</xdr:colOff>
      <xdr:row>41</xdr:row>
      <xdr:rowOff>85166</xdr:rowOff>
    </xdr:to>
    <xdr:sp macro="" textlink="">
      <xdr:nvSpPr>
        <xdr:cNvPr id="550" name="楕円 549"/>
        <xdr:cNvSpPr/>
      </xdr:nvSpPr>
      <xdr:spPr>
        <a:xfrm>
          <a:off x="19494500" y="70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34366</xdr:rowOff>
    </xdr:from>
    <xdr:to>
      <xdr:col>107</xdr:col>
      <xdr:colOff>50800</xdr:colOff>
      <xdr:row>41</xdr:row>
      <xdr:rowOff>34849</xdr:rowOff>
    </xdr:to>
    <xdr:cxnSp macro="">
      <xdr:nvCxnSpPr>
        <xdr:cNvPr id="551" name="直線コネクタ 550"/>
        <xdr:cNvCxnSpPr/>
      </xdr:nvCxnSpPr>
      <xdr:spPr>
        <a:xfrm>
          <a:off x="19545300" y="7063816"/>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46156</xdr:rowOff>
    </xdr:from>
    <xdr:ext cx="534377" cy="259045"/>
    <xdr:sp macro="" textlink="">
      <xdr:nvSpPr>
        <xdr:cNvPr id="552" name="n_1aveValue【一般廃棄物処理施設】&#10;一人当たり有形固定資産（償却資産）額"/>
        <xdr:cNvSpPr txBox="1"/>
      </xdr:nvSpPr>
      <xdr:spPr>
        <a:xfrm>
          <a:off x="21043411" y="60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81818</xdr:rowOff>
    </xdr:from>
    <xdr:ext cx="534377" cy="259045"/>
    <xdr:sp macro="" textlink="">
      <xdr:nvSpPr>
        <xdr:cNvPr id="553" name="n_2aveValue【一般廃棄物処理施設】&#10;一人当たり有形固定資産（償却資産）額"/>
        <xdr:cNvSpPr txBox="1"/>
      </xdr:nvSpPr>
      <xdr:spPr>
        <a:xfrm>
          <a:off x="20167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161828</xdr:rowOff>
    </xdr:from>
    <xdr:ext cx="534377" cy="259045"/>
    <xdr:sp macro="" textlink="">
      <xdr:nvSpPr>
        <xdr:cNvPr id="554" name="n_3aveValue【一般廃棄物処理施設】&#10;一人当たり有形固定資産（償却資産）額"/>
        <xdr:cNvSpPr txBox="1"/>
      </xdr:nvSpPr>
      <xdr:spPr>
        <a:xfrm>
          <a:off x="19278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77474</xdr:rowOff>
    </xdr:from>
    <xdr:ext cx="534377" cy="259045"/>
    <xdr:sp macro="" textlink="">
      <xdr:nvSpPr>
        <xdr:cNvPr id="555" name="n_1mainValue【一般廃棄物処理施設】&#10;一人当たり有形固定資産（償却資産）額"/>
        <xdr:cNvSpPr txBox="1"/>
      </xdr:nvSpPr>
      <xdr:spPr>
        <a:xfrm>
          <a:off x="21043411" y="710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76776</xdr:rowOff>
    </xdr:from>
    <xdr:ext cx="534377" cy="259045"/>
    <xdr:sp macro="" textlink="">
      <xdr:nvSpPr>
        <xdr:cNvPr id="556" name="n_2mainValue【一般廃棄物処理施設】&#10;一人当たり有形固定資産（償却資産）額"/>
        <xdr:cNvSpPr txBox="1"/>
      </xdr:nvSpPr>
      <xdr:spPr>
        <a:xfrm>
          <a:off x="20167111" y="710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76293</xdr:rowOff>
    </xdr:from>
    <xdr:ext cx="534377" cy="259045"/>
    <xdr:sp macro="" textlink="">
      <xdr:nvSpPr>
        <xdr:cNvPr id="557" name="n_3mainValue【一般廃棄物処理施設】&#10;一人当たり有形固定資産（償却資産）額"/>
        <xdr:cNvSpPr txBox="1"/>
      </xdr:nvSpPr>
      <xdr:spPr>
        <a:xfrm>
          <a:off x="19278111" y="71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0" name="テキスト ボックス 5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0" name="テキスト ボックス 5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64</xdr:row>
      <xdr:rowOff>22860</xdr:rowOff>
    </xdr:to>
    <xdr:cxnSp macro="">
      <xdr:nvCxnSpPr>
        <xdr:cNvPr id="582" name="直線コネクタ 581"/>
        <xdr:cNvCxnSpPr/>
      </xdr:nvCxnSpPr>
      <xdr:spPr>
        <a:xfrm flipV="1">
          <a:off x="16318864" y="95783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583"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584" name="直線コネクタ 583"/>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85" name="【保健センター・保健所】&#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86" name="直線コネクタ 585"/>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140987</xdr:rowOff>
    </xdr:from>
    <xdr:ext cx="405111" cy="259045"/>
    <xdr:sp macro="" textlink="">
      <xdr:nvSpPr>
        <xdr:cNvPr id="587" name="【保健センター・保健所】&#10;有形固定資産減価償却率平均値テキスト"/>
        <xdr:cNvSpPr txBox="1"/>
      </xdr:nvSpPr>
      <xdr:spPr>
        <a:xfrm>
          <a:off x="163576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588" name="フローチャート: 判断 587"/>
        <xdr:cNvSpPr/>
      </xdr:nvSpPr>
      <xdr:spPr>
        <a:xfrm>
          <a:off x="16268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151130</xdr:rowOff>
    </xdr:from>
    <xdr:to>
      <xdr:col>81</xdr:col>
      <xdr:colOff>101600</xdr:colOff>
      <xdr:row>59</xdr:row>
      <xdr:rowOff>81280</xdr:rowOff>
    </xdr:to>
    <xdr:sp macro="" textlink="">
      <xdr:nvSpPr>
        <xdr:cNvPr id="589" name="フローチャート: 判断 588"/>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139700</xdr:rowOff>
    </xdr:from>
    <xdr:to>
      <xdr:col>76</xdr:col>
      <xdr:colOff>165100</xdr:colOff>
      <xdr:row>59</xdr:row>
      <xdr:rowOff>69850</xdr:rowOff>
    </xdr:to>
    <xdr:sp macro="" textlink="">
      <xdr:nvSpPr>
        <xdr:cNvPr id="590" name="フローチャート: 判断 589"/>
        <xdr:cNvSpPr/>
      </xdr:nvSpPr>
      <xdr:spPr>
        <a:xfrm>
          <a:off x="14541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116840</xdr:rowOff>
    </xdr:from>
    <xdr:to>
      <xdr:col>72</xdr:col>
      <xdr:colOff>38100</xdr:colOff>
      <xdr:row>57</xdr:row>
      <xdr:rowOff>46990</xdr:rowOff>
    </xdr:to>
    <xdr:sp macro="" textlink="">
      <xdr:nvSpPr>
        <xdr:cNvPr id="591" name="フローチャート: 判断 590"/>
        <xdr:cNvSpPr/>
      </xdr:nvSpPr>
      <xdr:spPr>
        <a:xfrm>
          <a:off x="13652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93980</xdr:rowOff>
    </xdr:from>
    <xdr:to>
      <xdr:col>85</xdr:col>
      <xdr:colOff>177800</xdr:colOff>
      <xdr:row>57</xdr:row>
      <xdr:rowOff>24130</xdr:rowOff>
    </xdr:to>
    <xdr:sp macro="" textlink="">
      <xdr:nvSpPr>
        <xdr:cNvPr id="597" name="楕円 596"/>
        <xdr:cNvSpPr/>
      </xdr:nvSpPr>
      <xdr:spPr>
        <a:xfrm>
          <a:off x="16268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116857</xdr:rowOff>
    </xdr:from>
    <xdr:ext cx="405111" cy="259045"/>
    <xdr:sp macro="" textlink="">
      <xdr:nvSpPr>
        <xdr:cNvPr id="598" name="【保健センター・保健所】&#10;有形固定資産減価償却率該当値テキスト"/>
        <xdr:cNvSpPr txBox="1"/>
      </xdr:nvSpPr>
      <xdr:spPr>
        <a:xfrm>
          <a:off x="16357600"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93980</xdr:rowOff>
    </xdr:from>
    <xdr:to>
      <xdr:col>81</xdr:col>
      <xdr:colOff>101600</xdr:colOff>
      <xdr:row>56</xdr:row>
      <xdr:rowOff>24130</xdr:rowOff>
    </xdr:to>
    <xdr:sp macro="" textlink="">
      <xdr:nvSpPr>
        <xdr:cNvPr id="599" name="楕円 598"/>
        <xdr:cNvSpPr/>
      </xdr:nvSpPr>
      <xdr:spPr>
        <a:xfrm>
          <a:off x="15430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144780</xdr:rowOff>
    </xdr:from>
    <xdr:to>
      <xdr:col>85</xdr:col>
      <xdr:colOff>127000</xdr:colOff>
      <xdr:row>56</xdr:row>
      <xdr:rowOff>144780</xdr:rowOff>
    </xdr:to>
    <xdr:cxnSp macro="">
      <xdr:nvCxnSpPr>
        <xdr:cNvPr id="600" name="直線コネクタ 599"/>
        <xdr:cNvCxnSpPr/>
      </xdr:nvCxnSpPr>
      <xdr:spPr>
        <a:xfrm>
          <a:off x="15481300" y="957453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2540</xdr:rowOff>
    </xdr:from>
    <xdr:to>
      <xdr:col>76</xdr:col>
      <xdr:colOff>165100</xdr:colOff>
      <xdr:row>56</xdr:row>
      <xdr:rowOff>104140</xdr:rowOff>
    </xdr:to>
    <xdr:sp macro="" textlink="">
      <xdr:nvSpPr>
        <xdr:cNvPr id="601" name="楕円 600"/>
        <xdr:cNvSpPr/>
      </xdr:nvSpPr>
      <xdr:spPr>
        <a:xfrm>
          <a:off x="14541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144780</xdr:rowOff>
    </xdr:from>
    <xdr:to>
      <xdr:col>81</xdr:col>
      <xdr:colOff>50800</xdr:colOff>
      <xdr:row>56</xdr:row>
      <xdr:rowOff>53340</xdr:rowOff>
    </xdr:to>
    <xdr:cxnSp macro="">
      <xdr:nvCxnSpPr>
        <xdr:cNvPr id="602" name="直線コネクタ 601"/>
        <xdr:cNvCxnSpPr/>
      </xdr:nvCxnSpPr>
      <xdr:spPr>
        <a:xfrm flipV="1">
          <a:off x="14592300" y="95745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86360</xdr:rowOff>
    </xdr:from>
    <xdr:to>
      <xdr:col>72</xdr:col>
      <xdr:colOff>38100</xdr:colOff>
      <xdr:row>57</xdr:row>
      <xdr:rowOff>16510</xdr:rowOff>
    </xdr:to>
    <xdr:sp macro="" textlink="">
      <xdr:nvSpPr>
        <xdr:cNvPr id="603" name="楕円 602"/>
        <xdr:cNvSpPr/>
      </xdr:nvSpPr>
      <xdr:spPr>
        <a:xfrm>
          <a:off x="1365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53340</xdr:rowOff>
    </xdr:from>
    <xdr:to>
      <xdr:col>76</xdr:col>
      <xdr:colOff>114300</xdr:colOff>
      <xdr:row>56</xdr:row>
      <xdr:rowOff>137160</xdr:rowOff>
    </xdr:to>
    <xdr:cxnSp macro="">
      <xdr:nvCxnSpPr>
        <xdr:cNvPr id="604" name="直線コネクタ 603"/>
        <xdr:cNvCxnSpPr/>
      </xdr:nvCxnSpPr>
      <xdr:spPr>
        <a:xfrm flipV="1">
          <a:off x="13703300" y="9654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72407</xdr:rowOff>
    </xdr:from>
    <xdr:ext cx="405111" cy="259045"/>
    <xdr:sp macro="" textlink="">
      <xdr:nvSpPr>
        <xdr:cNvPr id="605" name="n_1aveValue【保健センター・保健所】&#10;有形固定資産減価償却率"/>
        <xdr:cNvSpPr txBox="1"/>
      </xdr:nvSpPr>
      <xdr:spPr>
        <a:xfrm>
          <a:off x="15266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60977</xdr:rowOff>
    </xdr:from>
    <xdr:ext cx="405111" cy="259045"/>
    <xdr:sp macro="" textlink="">
      <xdr:nvSpPr>
        <xdr:cNvPr id="606" name="n_2aveValue【保健センター・保健所】&#10;有形固定資産減価償却率"/>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38117</xdr:rowOff>
    </xdr:from>
    <xdr:ext cx="405111" cy="259045"/>
    <xdr:sp macro="" textlink="">
      <xdr:nvSpPr>
        <xdr:cNvPr id="607" name="n_3aveValue【保健センター・保健所】&#10;有形固定資産減価償却率"/>
        <xdr:cNvSpPr txBox="1"/>
      </xdr:nvSpPr>
      <xdr:spPr>
        <a:xfrm>
          <a:off x="13500744"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40657</xdr:rowOff>
    </xdr:from>
    <xdr:ext cx="405111" cy="259045"/>
    <xdr:sp macro="" textlink="">
      <xdr:nvSpPr>
        <xdr:cNvPr id="608" name="n_1mainValue【保健センター・保健所】&#10;有形固定資産減価償却率"/>
        <xdr:cNvSpPr txBox="1"/>
      </xdr:nvSpPr>
      <xdr:spPr>
        <a:xfrm>
          <a:off x="1526604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120667</xdr:rowOff>
    </xdr:from>
    <xdr:ext cx="405111" cy="259045"/>
    <xdr:sp macro="" textlink="">
      <xdr:nvSpPr>
        <xdr:cNvPr id="609" name="n_2mainValue【保健センター・保健所】&#10;有形固定資産減価償却率"/>
        <xdr:cNvSpPr txBox="1"/>
      </xdr:nvSpPr>
      <xdr:spPr>
        <a:xfrm>
          <a:off x="1438974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33037</xdr:rowOff>
    </xdr:from>
    <xdr:ext cx="405111" cy="259045"/>
    <xdr:sp macro="" textlink="">
      <xdr:nvSpPr>
        <xdr:cNvPr id="610" name="n_3mainValue【保健センター・保健所】&#10;有形固定資産減価償却率"/>
        <xdr:cNvSpPr txBox="1"/>
      </xdr:nvSpPr>
      <xdr:spPr>
        <a:xfrm>
          <a:off x="13500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634" name="直線コネクタ 633"/>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3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36" name="直線コネクタ 63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637"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638" name="直線コネクタ 637"/>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39"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40" name="フローチャート: 判断 639"/>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41" name="フローチャート: 判断 640"/>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76200</xdr:rowOff>
    </xdr:from>
    <xdr:to>
      <xdr:col>107</xdr:col>
      <xdr:colOff>101600</xdr:colOff>
      <xdr:row>63</xdr:row>
      <xdr:rowOff>6350</xdr:rowOff>
    </xdr:to>
    <xdr:sp macro="" textlink="">
      <xdr:nvSpPr>
        <xdr:cNvPr id="642" name="フローチャート: 判断 641"/>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43" name="フローチャート: 判断 642"/>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107950</xdr:rowOff>
    </xdr:from>
    <xdr:to>
      <xdr:col>116</xdr:col>
      <xdr:colOff>114300</xdr:colOff>
      <xdr:row>62</xdr:row>
      <xdr:rowOff>38100</xdr:rowOff>
    </xdr:to>
    <xdr:sp macro="" textlink="">
      <xdr:nvSpPr>
        <xdr:cNvPr id="649" name="楕円 648"/>
        <xdr:cNvSpPr/>
      </xdr:nvSpPr>
      <xdr:spPr>
        <a:xfrm>
          <a:off x="221107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130827</xdr:rowOff>
    </xdr:from>
    <xdr:ext cx="469744" cy="259045"/>
    <xdr:sp macro="" textlink="">
      <xdr:nvSpPr>
        <xdr:cNvPr id="650" name="【保健センター・保健所】&#10;一人当たり面積該当値テキスト"/>
        <xdr:cNvSpPr txBox="1"/>
      </xdr:nvSpPr>
      <xdr:spPr>
        <a:xfrm>
          <a:off x="22199600"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165100</xdr:rowOff>
    </xdr:from>
    <xdr:to>
      <xdr:col>112</xdr:col>
      <xdr:colOff>38100</xdr:colOff>
      <xdr:row>61</xdr:row>
      <xdr:rowOff>95250</xdr:rowOff>
    </xdr:to>
    <xdr:sp macro="" textlink="">
      <xdr:nvSpPr>
        <xdr:cNvPr id="651" name="楕円 650"/>
        <xdr:cNvSpPr/>
      </xdr:nvSpPr>
      <xdr:spPr>
        <a:xfrm>
          <a:off x="212725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44450</xdr:rowOff>
    </xdr:from>
    <xdr:to>
      <xdr:col>116</xdr:col>
      <xdr:colOff>63500</xdr:colOff>
      <xdr:row>61</xdr:row>
      <xdr:rowOff>158750</xdr:rowOff>
    </xdr:to>
    <xdr:cxnSp macro="">
      <xdr:nvCxnSpPr>
        <xdr:cNvPr id="652" name="直線コネクタ 651"/>
        <xdr:cNvCxnSpPr/>
      </xdr:nvCxnSpPr>
      <xdr:spPr>
        <a:xfrm>
          <a:off x="21323300" y="10502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165100</xdr:rowOff>
    </xdr:from>
    <xdr:to>
      <xdr:col>107</xdr:col>
      <xdr:colOff>101600</xdr:colOff>
      <xdr:row>61</xdr:row>
      <xdr:rowOff>95250</xdr:rowOff>
    </xdr:to>
    <xdr:sp macro="" textlink="">
      <xdr:nvSpPr>
        <xdr:cNvPr id="653" name="楕円 652"/>
        <xdr:cNvSpPr/>
      </xdr:nvSpPr>
      <xdr:spPr>
        <a:xfrm>
          <a:off x="203835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44450</xdr:rowOff>
    </xdr:from>
    <xdr:to>
      <xdr:col>111</xdr:col>
      <xdr:colOff>177800</xdr:colOff>
      <xdr:row>61</xdr:row>
      <xdr:rowOff>44450</xdr:rowOff>
    </xdr:to>
    <xdr:cxnSp macro="">
      <xdr:nvCxnSpPr>
        <xdr:cNvPr id="654" name="直線コネクタ 653"/>
        <xdr:cNvCxnSpPr/>
      </xdr:nvCxnSpPr>
      <xdr:spPr>
        <a:xfrm>
          <a:off x="20434300" y="1050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655" name="楕円 654"/>
        <xdr:cNvSpPr/>
      </xdr:nvSpPr>
      <xdr:spPr>
        <a:xfrm>
          <a:off x="194945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44450</xdr:rowOff>
    </xdr:from>
    <xdr:to>
      <xdr:col>107</xdr:col>
      <xdr:colOff>50800</xdr:colOff>
      <xdr:row>61</xdr:row>
      <xdr:rowOff>44450</xdr:rowOff>
    </xdr:to>
    <xdr:cxnSp macro="">
      <xdr:nvCxnSpPr>
        <xdr:cNvPr id="656" name="直線コネクタ 655"/>
        <xdr:cNvCxnSpPr/>
      </xdr:nvCxnSpPr>
      <xdr:spPr>
        <a:xfrm>
          <a:off x="19545300" y="1050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57"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168927</xdr:rowOff>
    </xdr:from>
    <xdr:ext cx="469744" cy="259045"/>
    <xdr:sp macro="" textlink="">
      <xdr:nvSpPr>
        <xdr:cNvPr id="658" name="n_2aveValue【保健センター・保健所】&#10;一人当たり面積"/>
        <xdr:cNvSpPr txBox="1"/>
      </xdr:nvSpPr>
      <xdr:spPr>
        <a:xfrm>
          <a:off x="20199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59" name="n_3aveValue【保健センター・保健所】&#10;一人当たり面積"/>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111777</xdr:rowOff>
    </xdr:from>
    <xdr:ext cx="469744" cy="259045"/>
    <xdr:sp macro="" textlink="">
      <xdr:nvSpPr>
        <xdr:cNvPr id="660" name="n_1main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61" name="n_2main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111777</xdr:rowOff>
    </xdr:from>
    <xdr:ext cx="469744" cy="259045"/>
    <xdr:sp macro="" textlink="">
      <xdr:nvSpPr>
        <xdr:cNvPr id="662" name="n_3mainValue【保健センター・保健所】&#10;一人当たり面積"/>
        <xdr:cNvSpPr txBox="1"/>
      </xdr:nvSpPr>
      <xdr:spPr>
        <a:xfrm>
          <a:off x="19310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3" name="テキスト ボックス 67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4" name="直線コネクタ 6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75" name="テキスト ボックス 67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6" name="直線コネクタ 6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7" name="テキスト ボックス 6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8" name="直線コネクタ 6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9" name="テキスト ボックス 6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0" name="直線コネクタ 6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1" name="テキスト ボックス 6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2" name="直線コネクタ 6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3" name="テキスト ボックス 6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4" name="直線コネクタ 6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85" name="テキスト ボックス 68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7" name="テキスト ボックス 68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689" name="直線コネクタ 688"/>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90" name="【消防施設】&#10;有形固定資産減価償却率最小値テキスト"/>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91" name="直線コネクタ 690"/>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692" name="【消防施設】&#10;有形固定資産減価償却率最大値テキスト"/>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93" name="直線コネクタ 692"/>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27776</xdr:rowOff>
    </xdr:from>
    <xdr:ext cx="405111" cy="259045"/>
    <xdr:sp macro="" textlink="">
      <xdr:nvSpPr>
        <xdr:cNvPr id="694" name="【消防施設】&#10;有形固定資産減価償却率平均値テキスト"/>
        <xdr:cNvSpPr txBox="1"/>
      </xdr:nvSpPr>
      <xdr:spPr>
        <a:xfrm>
          <a:off x="16357600" y="1374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95" name="フローチャート: 判断 694"/>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96" name="フローチャート: 判断 695"/>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697" name="フローチャート: 判断 696"/>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96701</xdr:rowOff>
    </xdr:from>
    <xdr:to>
      <xdr:col>72</xdr:col>
      <xdr:colOff>38100</xdr:colOff>
      <xdr:row>84</xdr:row>
      <xdr:rowOff>26851</xdr:rowOff>
    </xdr:to>
    <xdr:sp macro="" textlink="">
      <xdr:nvSpPr>
        <xdr:cNvPr id="698" name="フローチャート: 判断 697"/>
        <xdr:cNvSpPr/>
      </xdr:nvSpPr>
      <xdr:spPr>
        <a:xfrm>
          <a:off x="13652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9" name="テキスト ボックス 6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57513</xdr:rowOff>
    </xdr:from>
    <xdr:to>
      <xdr:col>85</xdr:col>
      <xdr:colOff>177800</xdr:colOff>
      <xdr:row>79</xdr:row>
      <xdr:rowOff>159113</xdr:rowOff>
    </xdr:to>
    <xdr:sp macro="" textlink="">
      <xdr:nvSpPr>
        <xdr:cNvPr id="704" name="楕円 703"/>
        <xdr:cNvSpPr/>
      </xdr:nvSpPr>
      <xdr:spPr>
        <a:xfrm>
          <a:off x="162687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80390</xdr:rowOff>
    </xdr:from>
    <xdr:ext cx="405111" cy="259045"/>
    <xdr:sp macro="" textlink="">
      <xdr:nvSpPr>
        <xdr:cNvPr id="705" name="【消防施設】&#10;有形固定資産減価償却率該当値テキスト"/>
        <xdr:cNvSpPr txBox="1"/>
      </xdr:nvSpPr>
      <xdr:spPr>
        <a:xfrm>
          <a:off x="16357600" y="1345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109764</xdr:rowOff>
    </xdr:from>
    <xdr:to>
      <xdr:col>81</xdr:col>
      <xdr:colOff>101600</xdr:colOff>
      <xdr:row>80</xdr:row>
      <xdr:rowOff>39914</xdr:rowOff>
    </xdr:to>
    <xdr:sp macro="" textlink="">
      <xdr:nvSpPr>
        <xdr:cNvPr id="706" name="楕円 705"/>
        <xdr:cNvSpPr/>
      </xdr:nvSpPr>
      <xdr:spPr>
        <a:xfrm>
          <a:off x="15430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108313</xdr:rowOff>
    </xdr:from>
    <xdr:to>
      <xdr:col>85</xdr:col>
      <xdr:colOff>127000</xdr:colOff>
      <xdr:row>79</xdr:row>
      <xdr:rowOff>160564</xdr:rowOff>
    </xdr:to>
    <xdr:cxnSp macro="">
      <xdr:nvCxnSpPr>
        <xdr:cNvPr id="707" name="直線コネクタ 706"/>
        <xdr:cNvCxnSpPr/>
      </xdr:nvCxnSpPr>
      <xdr:spPr>
        <a:xfrm flipV="1">
          <a:off x="15481300" y="1365286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162016</xdr:rowOff>
    </xdr:from>
    <xdr:to>
      <xdr:col>76</xdr:col>
      <xdr:colOff>165100</xdr:colOff>
      <xdr:row>80</xdr:row>
      <xdr:rowOff>92166</xdr:rowOff>
    </xdr:to>
    <xdr:sp macro="" textlink="">
      <xdr:nvSpPr>
        <xdr:cNvPr id="708" name="楕円 707"/>
        <xdr:cNvSpPr/>
      </xdr:nvSpPr>
      <xdr:spPr>
        <a:xfrm>
          <a:off x="14541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160564</xdr:rowOff>
    </xdr:from>
    <xdr:to>
      <xdr:col>81</xdr:col>
      <xdr:colOff>50800</xdr:colOff>
      <xdr:row>80</xdr:row>
      <xdr:rowOff>41366</xdr:rowOff>
    </xdr:to>
    <xdr:cxnSp macro="">
      <xdr:nvCxnSpPr>
        <xdr:cNvPr id="709" name="直線コネクタ 708"/>
        <xdr:cNvCxnSpPr/>
      </xdr:nvCxnSpPr>
      <xdr:spPr>
        <a:xfrm flipV="1">
          <a:off x="14592300" y="137051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42818</xdr:rowOff>
    </xdr:from>
    <xdr:to>
      <xdr:col>72</xdr:col>
      <xdr:colOff>38100</xdr:colOff>
      <xdr:row>80</xdr:row>
      <xdr:rowOff>144418</xdr:rowOff>
    </xdr:to>
    <xdr:sp macro="" textlink="">
      <xdr:nvSpPr>
        <xdr:cNvPr id="710" name="楕円 709"/>
        <xdr:cNvSpPr/>
      </xdr:nvSpPr>
      <xdr:spPr>
        <a:xfrm>
          <a:off x="13652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41366</xdr:rowOff>
    </xdr:from>
    <xdr:to>
      <xdr:col>76</xdr:col>
      <xdr:colOff>114300</xdr:colOff>
      <xdr:row>80</xdr:row>
      <xdr:rowOff>93618</xdr:rowOff>
    </xdr:to>
    <xdr:cxnSp macro="">
      <xdr:nvCxnSpPr>
        <xdr:cNvPr id="711" name="直線コネクタ 710"/>
        <xdr:cNvCxnSpPr/>
      </xdr:nvCxnSpPr>
      <xdr:spPr>
        <a:xfrm flipV="1">
          <a:off x="13703300" y="137573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712" name="n_1aveValue【消防施設】&#10;有形固定資産減価償却率"/>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101254</xdr:rowOff>
    </xdr:from>
    <xdr:ext cx="405111" cy="259045"/>
    <xdr:sp macro="" textlink="">
      <xdr:nvSpPr>
        <xdr:cNvPr id="713" name="n_2aveValue【消防施設】&#10;有形固定資産減価償却率"/>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17978</xdr:rowOff>
    </xdr:from>
    <xdr:ext cx="405111" cy="259045"/>
    <xdr:sp macro="" textlink="">
      <xdr:nvSpPr>
        <xdr:cNvPr id="714" name="n_3aveValue【消防施設】&#10;有形固定資産減価償却率"/>
        <xdr:cNvSpPr txBox="1"/>
      </xdr:nvSpPr>
      <xdr:spPr>
        <a:xfrm>
          <a:off x="13500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56441</xdr:rowOff>
    </xdr:from>
    <xdr:ext cx="405111" cy="259045"/>
    <xdr:sp macro="" textlink="">
      <xdr:nvSpPr>
        <xdr:cNvPr id="715" name="n_1mainValue【消防施設】&#10;有形固定資産減価償却率"/>
        <xdr:cNvSpPr txBox="1"/>
      </xdr:nvSpPr>
      <xdr:spPr>
        <a:xfrm>
          <a:off x="152660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108693</xdr:rowOff>
    </xdr:from>
    <xdr:ext cx="405111" cy="259045"/>
    <xdr:sp macro="" textlink="">
      <xdr:nvSpPr>
        <xdr:cNvPr id="716" name="n_2mainValue【消防施設】&#10;有形固定資産減価償却率"/>
        <xdr:cNvSpPr txBox="1"/>
      </xdr:nvSpPr>
      <xdr:spPr>
        <a:xfrm>
          <a:off x="14389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160945</xdr:rowOff>
    </xdr:from>
    <xdr:ext cx="405111" cy="259045"/>
    <xdr:sp macro="" textlink="">
      <xdr:nvSpPr>
        <xdr:cNvPr id="717" name="n_3mainValue【消防施設】&#10;有形固定資産減価償却率"/>
        <xdr:cNvSpPr txBox="1"/>
      </xdr:nvSpPr>
      <xdr:spPr>
        <a:xfrm>
          <a:off x="13500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8" name="直線コネクタ 7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9" name="テキスト ボックス 7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0" name="直線コネクタ 7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1" name="テキスト ボックス 7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2" name="直線コネクタ 7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3" name="テキスト ボックス 7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4" name="直線コネクタ 7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5" name="テキスト ボックス 7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739" name="直線コネクタ 738"/>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40"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41" name="直線コネクタ 740"/>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42"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43" name="直線コネクタ 742"/>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131335</xdr:rowOff>
    </xdr:from>
    <xdr:ext cx="469744" cy="259045"/>
    <xdr:sp macro="" textlink="">
      <xdr:nvSpPr>
        <xdr:cNvPr id="744" name="【消防施設】&#10;一人当たり面積平均値テキスト"/>
        <xdr:cNvSpPr txBox="1"/>
      </xdr:nvSpPr>
      <xdr:spPr>
        <a:xfrm>
          <a:off x="22199600" y="1419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45" name="フローチャート: 判断 744"/>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746" name="フローチャート: 判断 745"/>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747" name="フローチャート: 判断 746"/>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48" name="フローチャート: 判断 747"/>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754" name="楕円 753"/>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21099</xdr:rowOff>
    </xdr:from>
    <xdr:ext cx="469744" cy="259045"/>
    <xdr:sp macro="" textlink="">
      <xdr:nvSpPr>
        <xdr:cNvPr id="755" name="【消防施設】&#10;一人当たり面積該当値テキスト"/>
        <xdr:cNvSpPr txBox="1"/>
      </xdr:nvSpPr>
      <xdr:spPr>
        <a:xfrm>
          <a:off x="22199600" y="1442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756" name="楕円 755"/>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757" name="直線コネクタ 756"/>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758" name="楕円 757"/>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759" name="直線コネクタ 758"/>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760" name="楕円 759"/>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761" name="直線コネクタ 760"/>
        <xdr:cNvCxnSpPr/>
      </xdr:nvCxnSpPr>
      <xdr:spPr>
        <a:xfrm>
          <a:off x="19545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68851</xdr:rowOff>
    </xdr:from>
    <xdr:ext cx="469744" cy="259045"/>
    <xdr:sp macro="" textlink="">
      <xdr:nvSpPr>
        <xdr:cNvPr id="762" name="n_1aveValue【消防施設】&#10;一人当たり面積"/>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763"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64"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765"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766" name="n_2main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767" name="n_3mainValue【消防施設】&#10;一人当たり面積"/>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8" name="直線コネクタ 77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9" name="テキスト ボックス 77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0" name="直線コネクタ 77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1" name="テキスト ボックス 78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2" name="直線コネクタ 78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3" name="テキスト ボックス 78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4" name="直線コネクタ 78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5" name="テキスト ボックス 78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6" name="直線コネクタ 78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7" name="テキスト ボックス 78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91" name="直線コネクタ 790"/>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92"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93" name="直線コネクタ 792"/>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94"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95" name="直線コネクタ 794"/>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6366</xdr:rowOff>
    </xdr:from>
    <xdr:ext cx="405111" cy="259045"/>
    <xdr:sp macro="" textlink="">
      <xdr:nvSpPr>
        <xdr:cNvPr id="796" name="【庁舎】&#10;有形固定資産減価償却率平均値テキスト"/>
        <xdr:cNvSpPr txBox="1"/>
      </xdr:nvSpPr>
      <xdr:spPr>
        <a:xfrm>
          <a:off x="16357600" y="1766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97" name="フローチャート: 判断 796"/>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798" name="フローチャート: 判断 797"/>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99" name="フローチャート: 判断 798"/>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120650</xdr:rowOff>
    </xdr:from>
    <xdr:to>
      <xdr:col>72</xdr:col>
      <xdr:colOff>38100</xdr:colOff>
      <xdr:row>103</xdr:row>
      <xdr:rowOff>50800</xdr:rowOff>
    </xdr:to>
    <xdr:sp macro="" textlink="">
      <xdr:nvSpPr>
        <xdr:cNvPr id="800" name="フローチャート: 判断 799"/>
        <xdr:cNvSpPr/>
      </xdr:nvSpPr>
      <xdr:spPr>
        <a:xfrm>
          <a:off x="1365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10161</xdr:rowOff>
    </xdr:from>
    <xdr:to>
      <xdr:col>85</xdr:col>
      <xdr:colOff>177800</xdr:colOff>
      <xdr:row>105</xdr:row>
      <xdr:rowOff>111761</xdr:rowOff>
    </xdr:to>
    <xdr:sp macro="" textlink="">
      <xdr:nvSpPr>
        <xdr:cNvPr id="806" name="楕円 805"/>
        <xdr:cNvSpPr/>
      </xdr:nvSpPr>
      <xdr:spPr>
        <a:xfrm>
          <a:off x="16268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160038</xdr:rowOff>
    </xdr:from>
    <xdr:ext cx="405111" cy="259045"/>
    <xdr:sp macro="" textlink="">
      <xdr:nvSpPr>
        <xdr:cNvPr id="807" name="【庁舎】&#10;有形固定資産減価償却率該当値テキスト"/>
        <xdr:cNvSpPr txBox="1"/>
      </xdr:nvSpPr>
      <xdr:spPr>
        <a:xfrm>
          <a:off x="1635760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808" name="楕円 807"/>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60961</xdr:rowOff>
    </xdr:from>
    <xdr:to>
      <xdr:col>85</xdr:col>
      <xdr:colOff>127000</xdr:colOff>
      <xdr:row>105</xdr:row>
      <xdr:rowOff>99061</xdr:rowOff>
    </xdr:to>
    <xdr:cxnSp macro="">
      <xdr:nvCxnSpPr>
        <xdr:cNvPr id="809" name="直線コネクタ 808"/>
        <xdr:cNvCxnSpPr/>
      </xdr:nvCxnSpPr>
      <xdr:spPr>
        <a:xfrm flipV="1">
          <a:off x="15481300" y="180632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10" name="楕円 809"/>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99061</xdr:rowOff>
    </xdr:to>
    <xdr:cxnSp macro="">
      <xdr:nvCxnSpPr>
        <xdr:cNvPr id="811" name="直線コネクタ 810"/>
        <xdr:cNvCxnSpPr/>
      </xdr:nvCxnSpPr>
      <xdr:spPr>
        <a:xfrm>
          <a:off x="14592300" y="179870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812" name="楕円 811"/>
        <xdr:cNvSpPr/>
      </xdr:nvSpPr>
      <xdr:spPr>
        <a:xfrm>
          <a:off x="1365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22861</xdr:rowOff>
    </xdr:to>
    <xdr:cxnSp macro="">
      <xdr:nvCxnSpPr>
        <xdr:cNvPr id="813" name="直線コネクタ 812"/>
        <xdr:cNvCxnSpPr/>
      </xdr:nvCxnSpPr>
      <xdr:spPr>
        <a:xfrm flipV="1">
          <a:off x="13703300" y="17987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4463</xdr:rowOff>
    </xdr:from>
    <xdr:ext cx="405111" cy="259045"/>
    <xdr:sp macro="" textlink="">
      <xdr:nvSpPr>
        <xdr:cNvPr id="814" name="n_1aveValue【庁舎】&#10;有形固定資産減価償却率"/>
        <xdr:cNvSpPr txBox="1"/>
      </xdr:nvSpPr>
      <xdr:spPr>
        <a:xfrm>
          <a:off x="152660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815" name="n_2aveValue【庁舎】&#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67327</xdr:rowOff>
    </xdr:from>
    <xdr:ext cx="405111" cy="259045"/>
    <xdr:sp macro="" textlink="">
      <xdr:nvSpPr>
        <xdr:cNvPr id="816" name="n_3aveValue【庁舎】&#10;有形固定資産減価償却率"/>
        <xdr:cNvSpPr txBox="1"/>
      </xdr:nvSpPr>
      <xdr:spPr>
        <a:xfrm>
          <a:off x="13500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817" name="n_1mainValue【庁舎】&#10;有形固定資産減価償却率"/>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18" name="n_2main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819" name="n_3mainValue【庁舎】&#10;有形固定資産減価償却率"/>
        <xdr:cNvSpPr txBox="1"/>
      </xdr:nvSpPr>
      <xdr:spPr>
        <a:xfrm>
          <a:off x="13500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0" name="テキスト ボックス 82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1" name="直線コネクタ 83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2" name="テキスト ボックス 83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3" name="直線コネクタ 8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4" name="テキスト ボックス 8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35" name="直線コネクタ 83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36" name="テキスト ボックス 83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127636</xdr:rowOff>
    </xdr:to>
    <xdr:cxnSp macro="">
      <xdr:nvCxnSpPr>
        <xdr:cNvPr id="840" name="直線コネクタ 839"/>
        <xdr:cNvCxnSpPr/>
      </xdr:nvCxnSpPr>
      <xdr:spPr>
        <a:xfrm flipV="1">
          <a:off x="22160864" y="17164050"/>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131463</xdr:rowOff>
    </xdr:from>
    <xdr:ext cx="469744" cy="259045"/>
    <xdr:sp macro="" textlink="">
      <xdr:nvSpPr>
        <xdr:cNvPr id="841" name="【庁舎】&#10;一人当たり面積最小値テキスト"/>
        <xdr:cNvSpPr txBox="1"/>
      </xdr:nvSpPr>
      <xdr:spPr>
        <a:xfrm>
          <a:off x="22199600"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127636</xdr:rowOff>
    </xdr:from>
    <xdr:to>
      <xdr:col>116</xdr:col>
      <xdr:colOff>152400</xdr:colOff>
      <xdr:row>107</xdr:row>
      <xdr:rowOff>127636</xdr:rowOff>
    </xdr:to>
    <xdr:cxnSp macro="">
      <xdr:nvCxnSpPr>
        <xdr:cNvPr id="842" name="直線コネクタ 841"/>
        <xdr:cNvCxnSpPr/>
      </xdr:nvCxnSpPr>
      <xdr:spPr>
        <a:xfrm>
          <a:off x="22072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43"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44" name="直線コネクタ 843"/>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122572</xdr:rowOff>
    </xdr:from>
    <xdr:ext cx="469744" cy="259045"/>
    <xdr:sp macro="" textlink="">
      <xdr:nvSpPr>
        <xdr:cNvPr id="845" name="【庁舎】&#10;一人当たり面積平均値テキスト"/>
        <xdr:cNvSpPr txBox="1"/>
      </xdr:nvSpPr>
      <xdr:spPr>
        <a:xfrm>
          <a:off x="22199600" y="1778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846" name="フローチャート: 判断 845"/>
        <xdr:cNvSpPr/>
      </xdr:nvSpPr>
      <xdr:spPr>
        <a:xfrm>
          <a:off x="22110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847" name="フローチャート: 判断 846"/>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168275</xdr:rowOff>
    </xdr:from>
    <xdr:to>
      <xdr:col>107</xdr:col>
      <xdr:colOff>101600</xdr:colOff>
      <xdr:row>105</xdr:row>
      <xdr:rowOff>98425</xdr:rowOff>
    </xdr:to>
    <xdr:sp macro="" textlink="">
      <xdr:nvSpPr>
        <xdr:cNvPr id="848" name="フローチャート: 判断 847"/>
        <xdr:cNvSpPr/>
      </xdr:nvSpPr>
      <xdr:spPr>
        <a:xfrm>
          <a:off x="2038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49" name="フローチャート: 判断 848"/>
        <xdr:cNvSpPr/>
      </xdr:nvSpPr>
      <xdr:spPr>
        <a:xfrm>
          <a:off x="19494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55" name="楕円 854"/>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856" name="【庁舎】&#10;一人当たり面積該当値テキスト"/>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57" name="楕円 856"/>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858" name="直線コネクタ 857"/>
        <xdr:cNvCxnSpPr/>
      </xdr:nvCxnSpPr>
      <xdr:spPr>
        <a:xfrm>
          <a:off x="21323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59" name="楕円 858"/>
        <xdr:cNvSpPr/>
      </xdr:nvSpPr>
      <xdr:spPr>
        <a:xfrm>
          <a:off x="20383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93345</xdr:rowOff>
    </xdr:from>
    <xdr:to>
      <xdr:col>111</xdr:col>
      <xdr:colOff>177800</xdr:colOff>
      <xdr:row>106</xdr:row>
      <xdr:rowOff>76200</xdr:rowOff>
    </xdr:to>
    <xdr:cxnSp macro="">
      <xdr:nvCxnSpPr>
        <xdr:cNvPr id="860" name="直線コネクタ 859"/>
        <xdr:cNvCxnSpPr/>
      </xdr:nvCxnSpPr>
      <xdr:spPr>
        <a:xfrm>
          <a:off x="20434300" y="1809559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861" name="楕円 860"/>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93345</xdr:rowOff>
    </xdr:to>
    <xdr:cxnSp macro="">
      <xdr:nvCxnSpPr>
        <xdr:cNvPr id="862" name="直線コネクタ 861"/>
        <xdr:cNvCxnSpPr/>
      </xdr:nvCxnSpPr>
      <xdr:spPr>
        <a:xfrm>
          <a:off x="19545300" y="18089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63516</xdr:rowOff>
    </xdr:from>
    <xdr:ext cx="469744" cy="259045"/>
    <xdr:sp macro="" textlink="">
      <xdr:nvSpPr>
        <xdr:cNvPr id="863"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114952</xdr:rowOff>
    </xdr:from>
    <xdr:ext cx="469744" cy="259045"/>
    <xdr:sp macro="" textlink="">
      <xdr:nvSpPr>
        <xdr:cNvPr id="864" name="n_2aveValue【庁舎】&#10;一人当たり面積"/>
        <xdr:cNvSpPr txBox="1"/>
      </xdr:nvSpPr>
      <xdr:spPr>
        <a:xfrm>
          <a:off x="20199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865" name="n_3aveValue【庁舎】&#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866" name="n_1mainValue【庁舎】&#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867" name="n_2main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868" name="n_3mainValue【庁舎】&#10;一人当たり面積"/>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9" name="正方形/長方形 8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0" name="正方形/長方形 8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1" name="テキスト ボックス 8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お</a:t>
          </a:r>
          <a:r>
            <a:rPr kumimoji="1" lang="ja-JP" altLang="ja-JP" sz="1100">
              <a:solidFill>
                <a:schemeClr val="dk1"/>
              </a:solidFill>
              <a:effectLst/>
              <a:latin typeface="+mn-lt"/>
              <a:ea typeface="+mn-ea"/>
              <a:cs typeface="+mn-cs"/>
            </a:rPr>
            <a:t>いて類似団体と比較し特に有形固定資産減価償却率が高くなっている施設は図書館、市民会館であり、低くなっている施設は庁舎である。</a:t>
          </a:r>
          <a:endParaRPr lang="ja-JP" altLang="ja-JP" sz="1400">
            <a:effectLst/>
          </a:endParaRPr>
        </a:p>
        <a:p>
          <a:r>
            <a:rPr kumimoji="1" lang="ja-JP" altLang="ja-JP" sz="1100">
              <a:solidFill>
                <a:schemeClr val="dk1"/>
              </a:solidFill>
              <a:effectLst/>
              <a:latin typeface="+mn-lt"/>
              <a:ea typeface="+mn-ea"/>
              <a:cs typeface="+mn-cs"/>
            </a:rPr>
            <a:t>　図書館については、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館中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館が築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年度に公共施設再配置事業において一色地区</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館の大規模改修を実施したが、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個別施設計画を策定</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計画的に老朽化対策を実施していく</a:t>
          </a:r>
          <a:r>
            <a:rPr kumimoji="1" lang="ja-JP" altLang="en-US" sz="1100">
              <a:solidFill>
                <a:schemeClr val="dk1"/>
              </a:solidFill>
              <a:effectLst/>
              <a:latin typeface="+mn-lt"/>
              <a:ea typeface="+mn-ea"/>
              <a:cs typeface="+mn-cs"/>
            </a:rPr>
            <a:t>予定である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市民会館については、昭和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年建設の文化会館の老朽化が課題になって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個別施設計画を策定し、</a:t>
          </a:r>
          <a:r>
            <a:rPr kumimoji="1" lang="ja-JP" altLang="en-US" sz="1100">
              <a:solidFill>
                <a:schemeClr val="dk1"/>
              </a:solidFill>
              <a:effectLst/>
              <a:latin typeface="+mn-lt"/>
              <a:ea typeface="+mn-ea"/>
              <a:cs typeface="+mn-cs"/>
            </a:rPr>
            <a:t>大規模改修を行ったうえで、更新</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検討していく必要がある。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庁舎については、平成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年度に本庁舎を建替えたことにより、有形固定資産減価償却率が低くなっているが、今後付帯設備の老朽化により修繕・更新が見込まれることから、令和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年度に個別施設計画を策定し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計画的に老朽化対策を実施していく予定である。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172,278
162,862
161.22
56,663,707
53,907,421
2,643,839
36,343,969
30,790,481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類似団体の平均を</a:t>
          </a:r>
          <a:r>
            <a:rPr kumimoji="1" lang="en-US" altLang="ja-JP" sz="1100">
              <a:latin typeface="ＭＳ Ｐゴシック" panose="020B0600070205080204" pitchFamily="50" charset="-128"/>
              <a:ea typeface="ＭＳ Ｐゴシック" panose="020B0600070205080204" pitchFamily="50" charset="-128"/>
            </a:rPr>
            <a:t>0.14</a:t>
          </a:r>
          <a:r>
            <a:rPr kumimoji="1" lang="ja-JP" altLang="en-US" sz="1100">
              <a:latin typeface="ＭＳ Ｐゴシック" panose="020B0600070205080204" pitchFamily="50" charset="-128"/>
              <a:ea typeface="ＭＳ Ｐゴシック" panose="020B0600070205080204" pitchFamily="50" charset="-128"/>
            </a:rPr>
            <a:t>ポイント上回っており、前年度と比べ</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ポイント減となった。</a:t>
          </a:r>
          <a:r>
            <a:rPr kumimoji="1" lang="ja-JP" altLang="ja-JP" sz="1100">
              <a:solidFill>
                <a:schemeClr val="dk1"/>
              </a:solidFill>
              <a:effectLst/>
              <a:latin typeface="+mn-lt"/>
              <a:ea typeface="+mn-ea"/>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収入額は景気回復等により所得割、固定資産税償却資産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は増となったものの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市民税法人税割が減額となった。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また、需要額については障害児保育に関する補正項目の追加や単位費用の増により社会福祉費等が増額した事などによる。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今後は、企業誘致の推進等による歳入確保に努めつつ、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安易な前年度踏襲に拠らずに個々の事業の精査を徹底し、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更なる財政の健全化に努める。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6350</xdr:rowOff>
    </xdr:to>
    <xdr:cxnSp macro="">
      <xdr:nvCxnSpPr>
        <xdr:cNvPr id="71" name="直線コネクタ 70"/>
        <xdr:cNvCxnSpPr/>
      </xdr:nvCxnSpPr>
      <xdr:spPr>
        <a:xfrm>
          <a:off x="4114800" y="68471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4" name="直線コネクタ 73"/>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7" name="直線コネクタ 76"/>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6350</xdr:rowOff>
    </xdr:to>
    <xdr:cxnSp macro="">
      <xdr:nvCxnSpPr>
        <xdr:cNvPr id="80" name="直線コネクタ 79"/>
        <xdr:cNvCxnSpPr/>
      </xdr:nvCxnSpPr>
      <xdr:spPr>
        <a:xfrm flipV="1">
          <a:off x="1447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3" name="フローチャート: 判断 82"/>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84" name="テキスト ボックス 83"/>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41927</xdr:rowOff>
    </xdr:from>
    <xdr:ext cx="762000" cy="259045"/>
    <xdr:sp macro="" textlink="">
      <xdr:nvSpPr>
        <xdr:cNvPr id="99" name="テキスト ボックス 98"/>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上回っており、昨年度に比べ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主な要因としては、地方税の増により、経常一般財源収入が増となったためである。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後年度の過重な負担とならないよう、可能な限り借入れの抑制を行いながら、税収入の確保（企業誘致の推進、収納率の向上）、受益と負担の適正化、ランニングコストの縮減を進め、経常経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63</xdr:row>
      <xdr:rowOff>33867</xdr:rowOff>
    </xdr:to>
    <xdr:cxnSp macro="">
      <xdr:nvCxnSpPr>
        <xdr:cNvPr id="134" name="直線コネクタ 133"/>
        <xdr:cNvCxnSpPr/>
      </xdr:nvCxnSpPr>
      <xdr:spPr>
        <a:xfrm flipV="1">
          <a:off x="4114800" y="10553700"/>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57167</xdr:rowOff>
    </xdr:from>
    <xdr:ext cx="762000" cy="259045"/>
    <xdr:sp macro="" textlink="">
      <xdr:nvSpPr>
        <xdr:cNvPr id="135" name="財政構造の弾力性平均値テキスト"/>
        <xdr:cNvSpPr txBox="1"/>
      </xdr:nvSpPr>
      <xdr:spPr>
        <a:xfrm>
          <a:off x="5041900" y="1102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41910</xdr:rowOff>
    </xdr:to>
    <xdr:cxnSp macro="">
      <xdr:nvCxnSpPr>
        <xdr:cNvPr id="137" name="直線コネクタ 136"/>
        <xdr:cNvCxnSpPr/>
      </xdr:nvCxnSpPr>
      <xdr:spPr>
        <a:xfrm flipV="1">
          <a:off x="3225800" y="1083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39" name="テキスト ボックス 138"/>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79587</xdr:rowOff>
    </xdr:to>
    <xdr:cxnSp macro="">
      <xdr:nvCxnSpPr>
        <xdr:cNvPr id="140" name="直線コネクタ 139"/>
        <xdr:cNvCxnSpPr/>
      </xdr:nvCxnSpPr>
      <xdr:spPr>
        <a:xfrm flipV="1">
          <a:off x="2336800" y="1084326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42" name="テキスト ボックス 141"/>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64</xdr:row>
      <xdr:rowOff>79587</xdr:rowOff>
    </xdr:to>
    <xdr:cxnSp macro="">
      <xdr:nvCxnSpPr>
        <xdr:cNvPr id="143" name="直線コネクタ 142"/>
        <xdr:cNvCxnSpPr/>
      </xdr:nvCxnSpPr>
      <xdr:spPr>
        <a:xfrm>
          <a:off x="1447800" y="1104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6" name="フローチャート: 判断 145"/>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7" name="テキスト ボックス 146"/>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3" name="楕円 152"/>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4"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5" name="楕円 154"/>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56" name="テキスト ボックス 155"/>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7" name="楕円 156"/>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8" name="テキスト ボックス 157"/>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28787</xdr:rowOff>
    </xdr:from>
    <xdr:to>
      <xdr:col>11</xdr:col>
      <xdr:colOff>82550</xdr:colOff>
      <xdr:row>64</xdr:row>
      <xdr:rowOff>130387</xdr:rowOff>
    </xdr:to>
    <xdr:sp macro="" textlink="">
      <xdr:nvSpPr>
        <xdr:cNvPr id="159" name="楕円 158"/>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60" name="テキスト ボックス 159"/>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61" name="楕円 160"/>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107121</xdr:rowOff>
    </xdr:from>
    <xdr:ext cx="762000" cy="259045"/>
    <xdr:sp macro="" textlink="">
      <xdr:nvSpPr>
        <xdr:cNvPr id="162" name="テキスト ボックス 161"/>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人当たり人件費については、地域手当の支給率の変更に伴う増加要因があったものの、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市議会議員の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日特例など</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公共施再配置設第１次プロジェクト事業に係る各種委託料の増により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また、維持補修費については、公共施設再配置第１次プロジェクト事業に係る支所棟生涯学習施設分の増により、前年度に比べ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今後も人員や給与の適正化に努めるとともに、個々の事業の精査を徹底し、物件費の抑制に努める。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142072</xdr:rowOff>
    </xdr:from>
    <xdr:to>
      <xdr:col>23</xdr:col>
      <xdr:colOff>133350</xdr:colOff>
      <xdr:row>86</xdr:row>
      <xdr:rowOff>18159</xdr:rowOff>
    </xdr:to>
    <xdr:cxnSp macro="">
      <xdr:nvCxnSpPr>
        <xdr:cNvPr id="195" name="直線コネクタ 194"/>
        <xdr:cNvCxnSpPr/>
      </xdr:nvCxnSpPr>
      <xdr:spPr>
        <a:xfrm>
          <a:off x="4114800" y="14715322"/>
          <a:ext cx="838200" cy="4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43637</xdr:rowOff>
    </xdr:from>
    <xdr:ext cx="762000" cy="259045"/>
    <xdr:sp macro="" textlink="">
      <xdr:nvSpPr>
        <xdr:cNvPr id="196" name="人件費・物件費等の状況平均値テキスト"/>
        <xdr:cNvSpPr txBox="1"/>
      </xdr:nvSpPr>
      <xdr:spPr>
        <a:xfrm>
          <a:off x="5041900" y="1444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142072</xdr:rowOff>
    </xdr:from>
    <xdr:to>
      <xdr:col>19</xdr:col>
      <xdr:colOff>133350</xdr:colOff>
      <xdr:row>86</xdr:row>
      <xdr:rowOff>18134</xdr:rowOff>
    </xdr:to>
    <xdr:cxnSp macro="">
      <xdr:nvCxnSpPr>
        <xdr:cNvPr id="198" name="直線コネクタ 197"/>
        <xdr:cNvCxnSpPr/>
      </xdr:nvCxnSpPr>
      <xdr:spPr>
        <a:xfrm flipV="1">
          <a:off x="3225800" y="14715322"/>
          <a:ext cx="889000" cy="4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129501</xdr:rowOff>
    </xdr:from>
    <xdr:ext cx="736600" cy="259045"/>
    <xdr:sp macro="" textlink="">
      <xdr:nvSpPr>
        <xdr:cNvPr id="200" name="テキスト ボックス 199"/>
        <xdr:cNvSpPr txBox="1"/>
      </xdr:nvSpPr>
      <xdr:spPr>
        <a:xfrm>
          <a:off x="3733800" y="1435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18134</xdr:rowOff>
    </xdr:from>
    <xdr:to>
      <xdr:col>15</xdr:col>
      <xdr:colOff>82550</xdr:colOff>
      <xdr:row>86</xdr:row>
      <xdr:rowOff>40962</xdr:rowOff>
    </xdr:to>
    <xdr:cxnSp macro="">
      <xdr:nvCxnSpPr>
        <xdr:cNvPr id="201" name="直線コネクタ 200"/>
        <xdr:cNvCxnSpPr/>
      </xdr:nvCxnSpPr>
      <xdr:spPr>
        <a:xfrm flipV="1">
          <a:off x="2336800" y="14762834"/>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110510</xdr:rowOff>
    </xdr:from>
    <xdr:ext cx="762000" cy="259045"/>
    <xdr:sp macro="" textlink="">
      <xdr:nvSpPr>
        <xdr:cNvPr id="203" name="テキスト ボックス 202"/>
        <xdr:cNvSpPr txBox="1"/>
      </xdr:nvSpPr>
      <xdr:spPr>
        <a:xfrm>
          <a:off x="2844800" y="1434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166492</xdr:rowOff>
    </xdr:from>
    <xdr:to>
      <xdr:col>11</xdr:col>
      <xdr:colOff>31750</xdr:colOff>
      <xdr:row>86</xdr:row>
      <xdr:rowOff>40962</xdr:rowOff>
    </xdr:to>
    <xdr:cxnSp macro="">
      <xdr:nvCxnSpPr>
        <xdr:cNvPr id="204" name="直線コネクタ 203"/>
        <xdr:cNvCxnSpPr/>
      </xdr:nvCxnSpPr>
      <xdr:spPr>
        <a:xfrm>
          <a:off x="1447800" y="14739742"/>
          <a:ext cx="8890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121369</xdr:rowOff>
    </xdr:from>
    <xdr:to>
      <xdr:col>11</xdr:col>
      <xdr:colOff>82550</xdr:colOff>
      <xdr:row>85</xdr:row>
      <xdr:rowOff>51519</xdr:rowOff>
    </xdr:to>
    <xdr:sp macro="" textlink="">
      <xdr:nvSpPr>
        <xdr:cNvPr id="205" name="フローチャート: 判断 204"/>
        <xdr:cNvSpPr/>
      </xdr:nvSpPr>
      <xdr:spPr>
        <a:xfrm>
          <a:off x="2286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61696</xdr:rowOff>
    </xdr:from>
    <xdr:ext cx="762000" cy="259045"/>
    <xdr:sp macro="" textlink="">
      <xdr:nvSpPr>
        <xdr:cNvPr id="206" name="テキスト ボックス 205"/>
        <xdr:cNvSpPr txBox="1"/>
      </xdr:nvSpPr>
      <xdr:spPr>
        <a:xfrm>
          <a:off x="1955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107494</xdr:rowOff>
    </xdr:from>
    <xdr:to>
      <xdr:col>7</xdr:col>
      <xdr:colOff>31750</xdr:colOff>
      <xdr:row>85</xdr:row>
      <xdr:rowOff>37644</xdr:rowOff>
    </xdr:to>
    <xdr:sp macro="" textlink="">
      <xdr:nvSpPr>
        <xdr:cNvPr id="207" name="フローチャート: 判断 206"/>
        <xdr:cNvSpPr/>
      </xdr:nvSpPr>
      <xdr:spPr>
        <a:xfrm>
          <a:off x="1397000" y="145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47821</xdr:rowOff>
    </xdr:from>
    <xdr:ext cx="762000" cy="259045"/>
    <xdr:sp macro="" textlink="">
      <xdr:nvSpPr>
        <xdr:cNvPr id="208" name="テキスト ボックス 207"/>
        <xdr:cNvSpPr txBox="1"/>
      </xdr:nvSpPr>
      <xdr:spPr>
        <a:xfrm>
          <a:off x="1066800" y="1427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138809</xdr:rowOff>
    </xdr:from>
    <xdr:to>
      <xdr:col>23</xdr:col>
      <xdr:colOff>184150</xdr:colOff>
      <xdr:row>86</xdr:row>
      <xdr:rowOff>68959</xdr:rowOff>
    </xdr:to>
    <xdr:sp macro="" textlink="">
      <xdr:nvSpPr>
        <xdr:cNvPr id="214" name="楕円 213"/>
        <xdr:cNvSpPr/>
      </xdr:nvSpPr>
      <xdr:spPr>
        <a:xfrm>
          <a:off x="4902200" y="147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110886</xdr:rowOff>
    </xdr:from>
    <xdr:ext cx="762000" cy="259045"/>
    <xdr:sp macro="" textlink="">
      <xdr:nvSpPr>
        <xdr:cNvPr id="215" name="人件費・物件費等の状況該当値テキスト"/>
        <xdr:cNvSpPr txBox="1"/>
      </xdr:nvSpPr>
      <xdr:spPr>
        <a:xfrm>
          <a:off x="5041900" y="1468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91272</xdr:rowOff>
    </xdr:from>
    <xdr:to>
      <xdr:col>19</xdr:col>
      <xdr:colOff>184150</xdr:colOff>
      <xdr:row>86</xdr:row>
      <xdr:rowOff>21422</xdr:rowOff>
    </xdr:to>
    <xdr:sp macro="" textlink="">
      <xdr:nvSpPr>
        <xdr:cNvPr id="216" name="楕円 215"/>
        <xdr:cNvSpPr/>
      </xdr:nvSpPr>
      <xdr:spPr>
        <a:xfrm>
          <a:off x="4064000" y="146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6199</xdr:rowOff>
    </xdr:from>
    <xdr:ext cx="736600" cy="259045"/>
    <xdr:sp macro="" textlink="">
      <xdr:nvSpPr>
        <xdr:cNvPr id="217" name="テキスト ボックス 216"/>
        <xdr:cNvSpPr txBox="1"/>
      </xdr:nvSpPr>
      <xdr:spPr>
        <a:xfrm>
          <a:off x="3733800" y="1475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138784</xdr:rowOff>
    </xdr:from>
    <xdr:to>
      <xdr:col>15</xdr:col>
      <xdr:colOff>133350</xdr:colOff>
      <xdr:row>86</xdr:row>
      <xdr:rowOff>68934</xdr:rowOff>
    </xdr:to>
    <xdr:sp macro="" textlink="">
      <xdr:nvSpPr>
        <xdr:cNvPr id="218" name="楕円 217"/>
        <xdr:cNvSpPr/>
      </xdr:nvSpPr>
      <xdr:spPr>
        <a:xfrm>
          <a:off x="3175000" y="147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53711</xdr:rowOff>
    </xdr:from>
    <xdr:ext cx="762000" cy="259045"/>
    <xdr:sp macro="" textlink="">
      <xdr:nvSpPr>
        <xdr:cNvPr id="219" name="テキスト ボックス 218"/>
        <xdr:cNvSpPr txBox="1"/>
      </xdr:nvSpPr>
      <xdr:spPr>
        <a:xfrm>
          <a:off x="2844800" y="1479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161612</xdr:rowOff>
    </xdr:from>
    <xdr:to>
      <xdr:col>11</xdr:col>
      <xdr:colOff>82550</xdr:colOff>
      <xdr:row>86</xdr:row>
      <xdr:rowOff>91762</xdr:rowOff>
    </xdr:to>
    <xdr:sp macro="" textlink="">
      <xdr:nvSpPr>
        <xdr:cNvPr id="220" name="楕円 219"/>
        <xdr:cNvSpPr/>
      </xdr:nvSpPr>
      <xdr:spPr>
        <a:xfrm>
          <a:off x="2286000" y="147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76539</xdr:rowOff>
    </xdr:from>
    <xdr:ext cx="762000" cy="259045"/>
    <xdr:sp macro="" textlink="">
      <xdr:nvSpPr>
        <xdr:cNvPr id="221" name="テキスト ボックス 220"/>
        <xdr:cNvSpPr txBox="1"/>
      </xdr:nvSpPr>
      <xdr:spPr>
        <a:xfrm>
          <a:off x="1955800" y="1482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115692</xdr:rowOff>
    </xdr:from>
    <xdr:to>
      <xdr:col>7</xdr:col>
      <xdr:colOff>31750</xdr:colOff>
      <xdr:row>86</xdr:row>
      <xdr:rowOff>45842</xdr:rowOff>
    </xdr:to>
    <xdr:sp macro="" textlink="">
      <xdr:nvSpPr>
        <xdr:cNvPr id="222" name="楕円 221"/>
        <xdr:cNvSpPr/>
      </xdr:nvSpPr>
      <xdr:spPr>
        <a:xfrm>
          <a:off x="1397000" y="1468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30619</xdr:rowOff>
    </xdr:from>
    <xdr:ext cx="762000" cy="259045"/>
    <xdr:sp macro="" textlink="">
      <xdr:nvSpPr>
        <xdr:cNvPr id="223" name="テキスト ボックス 222"/>
        <xdr:cNvSpPr txBox="1"/>
      </xdr:nvSpPr>
      <xdr:spPr>
        <a:xfrm>
          <a:off x="1066800" y="1477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今後も国の給与構造改革や人事院勧告に準じて改正を行い、近隣市町との均衡を保ちつつ給与の適正化に努める。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111125</xdr:rowOff>
    </xdr:to>
    <xdr:cxnSp macro="">
      <xdr:nvCxnSpPr>
        <xdr:cNvPr id="257" name="直線コネクタ 256"/>
        <xdr:cNvCxnSpPr/>
      </xdr:nvCxnSpPr>
      <xdr:spPr>
        <a:xfrm flipV="1">
          <a:off x="16179800" y="14926734"/>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87436</xdr:rowOff>
    </xdr:from>
    <xdr:ext cx="762000" cy="259045"/>
    <xdr:sp macro="" textlink="">
      <xdr:nvSpPr>
        <xdr:cNvPr id="258" name="給与水準   （国との比較）平均値テキスト"/>
        <xdr:cNvSpPr txBox="1"/>
      </xdr:nvSpPr>
      <xdr:spPr>
        <a:xfrm>
          <a:off x="17106900" y="1466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111125</xdr:rowOff>
    </xdr:to>
    <xdr:cxnSp macro="">
      <xdr:nvCxnSpPr>
        <xdr:cNvPr id="260" name="直線コネクタ 259"/>
        <xdr:cNvCxnSpPr/>
      </xdr:nvCxnSpPr>
      <xdr:spPr>
        <a:xfrm>
          <a:off x="15290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30691</xdr:rowOff>
    </xdr:to>
    <xdr:cxnSp macro="">
      <xdr:nvCxnSpPr>
        <xdr:cNvPr id="263" name="直線コネクタ 262"/>
        <xdr:cNvCxnSpPr/>
      </xdr:nvCxnSpPr>
      <xdr:spPr>
        <a:xfrm>
          <a:off x="14401800" y="149066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65" name="テキスト ボックス 264"/>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161925</xdr:rowOff>
    </xdr:to>
    <xdr:cxnSp macro="">
      <xdr:nvCxnSpPr>
        <xdr:cNvPr id="266" name="直線コネクタ 265"/>
        <xdr:cNvCxnSpPr/>
      </xdr:nvCxnSpPr>
      <xdr:spPr>
        <a:xfrm>
          <a:off x="13512800" y="1468543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7" name="フローチャート: 判断 266"/>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68" name="テキスト ボックス 267"/>
        <xdr:cNvSpPr txBox="1"/>
      </xdr:nvSpPr>
      <xdr:spPr>
        <a:xfrm>
          <a:off x="14020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9" name="フローチャート: 判断 268"/>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0" name="テキスト ボックス 269"/>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6" name="楕円 275"/>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7"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8" name="楕円 277"/>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9" name="テキスト ボックス 278"/>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80" name="楕円 279"/>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81" name="テキスト ボックス 280"/>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2" name="楕円 281"/>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3" name="テキスト ボックス 282"/>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4" name="楕円 283"/>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5" name="テキスト ボックス 28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a:t>
          </a:r>
          <a:r>
            <a:rPr kumimoji="1" lang="en-US" altLang="ja-JP" sz="1100">
              <a:latin typeface="ＭＳ Ｐゴシック" panose="020B0600070205080204" pitchFamily="50" charset="-128"/>
              <a:ea typeface="ＭＳ Ｐゴシック" panose="020B0600070205080204" pitchFamily="50" charset="-128"/>
            </a:rPr>
            <a:t>0.15</a:t>
          </a:r>
          <a:r>
            <a:rPr kumimoji="1" lang="ja-JP" altLang="en-US" sz="1100">
              <a:latin typeface="ＭＳ Ｐゴシック" panose="020B0600070205080204" pitchFamily="50" charset="-128"/>
              <a:ea typeface="ＭＳ Ｐゴシック" panose="020B0600070205080204" pitchFamily="50" charset="-128"/>
            </a:rPr>
            <a:t>人上回っているが、職員定員適正化の推進により、前年度と比べ</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人の減となっている。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今後も引き続き西尾市職員定員適正化計画に基づき、一層の人員の適正化に努める。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123952</xdr:rowOff>
    </xdr:from>
    <xdr:to>
      <xdr:col>81</xdr:col>
      <xdr:colOff>44450</xdr:colOff>
      <xdr:row>63</xdr:row>
      <xdr:rowOff>128778</xdr:rowOff>
    </xdr:to>
    <xdr:cxnSp macro="">
      <xdr:nvCxnSpPr>
        <xdr:cNvPr id="318" name="直線コネクタ 317"/>
        <xdr:cNvCxnSpPr/>
      </xdr:nvCxnSpPr>
      <xdr:spPr>
        <a:xfrm flipV="1">
          <a:off x="16179800" y="1092530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17289</xdr:rowOff>
    </xdr:from>
    <xdr:ext cx="762000" cy="259045"/>
    <xdr:sp macro="" textlink="">
      <xdr:nvSpPr>
        <xdr:cNvPr id="319" name="定員管理の状況平均値テキスト"/>
        <xdr:cNvSpPr txBox="1"/>
      </xdr:nvSpPr>
      <xdr:spPr>
        <a:xfrm>
          <a:off x="17106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99822</xdr:rowOff>
    </xdr:from>
    <xdr:to>
      <xdr:col>77</xdr:col>
      <xdr:colOff>44450</xdr:colOff>
      <xdr:row>63</xdr:row>
      <xdr:rowOff>128778</xdr:rowOff>
    </xdr:to>
    <xdr:cxnSp macro="">
      <xdr:nvCxnSpPr>
        <xdr:cNvPr id="321" name="直線コネクタ 320"/>
        <xdr:cNvCxnSpPr/>
      </xdr:nvCxnSpPr>
      <xdr:spPr>
        <a:xfrm>
          <a:off x="15290800" y="1090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98061</xdr:rowOff>
    </xdr:from>
    <xdr:ext cx="736600" cy="259045"/>
    <xdr:sp macro="" textlink="">
      <xdr:nvSpPr>
        <xdr:cNvPr id="323" name="テキスト ボックス 322"/>
        <xdr:cNvSpPr txBox="1"/>
      </xdr:nvSpPr>
      <xdr:spPr>
        <a:xfrm>
          <a:off x="15798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90170</xdr:rowOff>
    </xdr:from>
    <xdr:to>
      <xdr:col>72</xdr:col>
      <xdr:colOff>203200</xdr:colOff>
      <xdr:row>63</xdr:row>
      <xdr:rowOff>99822</xdr:rowOff>
    </xdr:to>
    <xdr:cxnSp macro="">
      <xdr:nvCxnSpPr>
        <xdr:cNvPr id="324" name="直線コネクタ 323"/>
        <xdr:cNvCxnSpPr/>
      </xdr:nvCxnSpPr>
      <xdr:spPr>
        <a:xfrm>
          <a:off x="14401800" y="108915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93235</xdr:rowOff>
    </xdr:from>
    <xdr:ext cx="762000" cy="259045"/>
    <xdr:sp macro="" textlink="">
      <xdr:nvSpPr>
        <xdr:cNvPr id="326" name="テキスト ボックス 325"/>
        <xdr:cNvSpPr txBox="1"/>
      </xdr:nvSpPr>
      <xdr:spPr>
        <a:xfrm>
          <a:off x="14909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90170</xdr:rowOff>
    </xdr:from>
    <xdr:to>
      <xdr:col>68</xdr:col>
      <xdr:colOff>152400</xdr:colOff>
      <xdr:row>63</xdr:row>
      <xdr:rowOff>133604</xdr:rowOff>
    </xdr:to>
    <xdr:cxnSp macro="">
      <xdr:nvCxnSpPr>
        <xdr:cNvPr id="327" name="直線コネクタ 326"/>
        <xdr:cNvCxnSpPr/>
      </xdr:nvCxnSpPr>
      <xdr:spPr>
        <a:xfrm flipV="1">
          <a:off x="13512800" y="108915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104648</xdr:rowOff>
    </xdr:from>
    <xdr:to>
      <xdr:col>68</xdr:col>
      <xdr:colOff>203200</xdr:colOff>
      <xdr:row>63</xdr:row>
      <xdr:rowOff>34798</xdr:rowOff>
    </xdr:to>
    <xdr:sp macro="" textlink="">
      <xdr:nvSpPr>
        <xdr:cNvPr id="328" name="フローチャート: 判断 327"/>
        <xdr:cNvSpPr/>
      </xdr:nvSpPr>
      <xdr:spPr>
        <a:xfrm>
          <a:off x="14351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44975</xdr:rowOff>
    </xdr:from>
    <xdr:ext cx="762000" cy="259045"/>
    <xdr:sp macro="" textlink="">
      <xdr:nvSpPr>
        <xdr:cNvPr id="329" name="テキスト ボックス 328"/>
        <xdr:cNvSpPr txBox="1"/>
      </xdr:nvSpPr>
      <xdr:spPr>
        <a:xfrm>
          <a:off x="14020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25146</xdr:rowOff>
    </xdr:from>
    <xdr:to>
      <xdr:col>64</xdr:col>
      <xdr:colOff>152400</xdr:colOff>
      <xdr:row>61</xdr:row>
      <xdr:rowOff>126746</xdr:rowOff>
    </xdr:to>
    <xdr:sp macro="" textlink="">
      <xdr:nvSpPr>
        <xdr:cNvPr id="330" name="フローチャート: 判断 329"/>
        <xdr:cNvSpPr/>
      </xdr:nvSpPr>
      <xdr:spPr>
        <a:xfrm>
          <a:off x="13462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136923</xdr:rowOff>
    </xdr:from>
    <xdr:ext cx="762000" cy="259045"/>
    <xdr:sp macro="" textlink="">
      <xdr:nvSpPr>
        <xdr:cNvPr id="331" name="テキスト ボックス 330"/>
        <xdr:cNvSpPr txBox="1"/>
      </xdr:nvSpPr>
      <xdr:spPr>
        <a:xfrm>
          <a:off x="13131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73152</xdr:rowOff>
    </xdr:from>
    <xdr:to>
      <xdr:col>81</xdr:col>
      <xdr:colOff>95250</xdr:colOff>
      <xdr:row>64</xdr:row>
      <xdr:rowOff>3302</xdr:rowOff>
    </xdr:to>
    <xdr:sp macro="" textlink="">
      <xdr:nvSpPr>
        <xdr:cNvPr id="337" name="楕円 336"/>
        <xdr:cNvSpPr/>
      </xdr:nvSpPr>
      <xdr:spPr>
        <a:xfrm>
          <a:off x="16967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45229</xdr:rowOff>
    </xdr:from>
    <xdr:ext cx="762000" cy="259045"/>
    <xdr:sp macro="" textlink="">
      <xdr:nvSpPr>
        <xdr:cNvPr id="338" name="定員管理の状況該当値テキスト"/>
        <xdr:cNvSpPr txBox="1"/>
      </xdr:nvSpPr>
      <xdr:spPr>
        <a:xfrm>
          <a:off x="17106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77978</xdr:rowOff>
    </xdr:from>
    <xdr:to>
      <xdr:col>77</xdr:col>
      <xdr:colOff>95250</xdr:colOff>
      <xdr:row>64</xdr:row>
      <xdr:rowOff>8128</xdr:rowOff>
    </xdr:to>
    <xdr:sp macro="" textlink="">
      <xdr:nvSpPr>
        <xdr:cNvPr id="339" name="楕円 338"/>
        <xdr:cNvSpPr/>
      </xdr:nvSpPr>
      <xdr:spPr>
        <a:xfrm>
          <a:off x="16129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164355</xdr:rowOff>
    </xdr:from>
    <xdr:ext cx="736600" cy="259045"/>
    <xdr:sp macro="" textlink="">
      <xdr:nvSpPr>
        <xdr:cNvPr id="340" name="テキスト ボックス 339"/>
        <xdr:cNvSpPr txBox="1"/>
      </xdr:nvSpPr>
      <xdr:spPr>
        <a:xfrm>
          <a:off x="15798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49022</xdr:rowOff>
    </xdr:from>
    <xdr:to>
      <xdr:col>73</xdr:col>
      <xdr:colOff>44450</xdr:colOff>
      <xdr:row>63</xdr:row>
      <xdr:rowOff>150622</xdr:rowOff>
    </xdr:to>
    <xdr:sp macro="" textlink="">
      <xdr:nvSpPr>
        <xdr:cNvPr id="341" name="楕円 340"/>
        <xdr:cNvSpPr/>
      </xdr:nvSpPr>
      <xdr:spPr>
        <a:xfrm>
          <a:off x="15240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135399</xdr:rowOff>
    </xdr:from>
    <xdr:ext cx="762000" cy="259045"/>
    <xdr:sp macro="" textlink="">
      <xdr:nvSpPr>
        <xdr:cNvPr id="342" name="テキスト ボックス 341"/>
        <xdr:cNvSpPr txBox="1"/>
      </xdr:nvSpPr>
      <xdr:spPr>
        <a:xfrm>
          <a:off x="14909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39370</xdr:rowOff>
    </xdr:from>
    <xdr:to>
      <xdr:col>68</xdr:col>
      <xdr:colOff>203200</xdr:colOff>
      <xdr:row>63</xdr:row>
      <xdr:rowOff>140970</xdr:rowOff>
    </xdr:to>
    <xdr:sp macro="" textlink="">
      <xdr:nvSpPr>
        <xdr:cNvPr id="343" name="楕円 342"/>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125747</xdr:rowOff>
    </xdr:from>
    <xdr:ext cx="762000" cy="259045"/>
    <xdr:sp macro="" textlink="">
      <xdr:nvSpPr>
        <xdr:cNvPr id="344" name="テキスト ボックス 343"/>
        <xdr:cNvSpPr txBox="1"/>
      </xdr:nvSpPr>
      <xdr:spPr>
        <a:xfrm>
          <a:off x="14020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82804</xdr:rowOff>
    </xdr:from>
    <xdr:to>
      <xdr:col>64</xdr:col>
      <xdr:colOff>152400</xdr:colOff>
      <xdr:row>64</xdr:row>
      <xdr:rowOff>12954</xdr:rowOff>
    </xdr:to>
    <xdr:sp macro="" textlink="">
      <xdr:nvSpPr>
        <xdr:cNvPr id="345" name="楕円 344"/>
        <xdr:cNvSpPr/>
      </xdr:nvSpPr>
      <xdr:spPr>
        <a:xfrm>
          <a:off x="13462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169181</xdr:rowOff>
    </xdr:from>
    <xdr:ext cx="762000" cy="259045"/>
    <xdr:sp macro="" textlink="">
      <xdr:nvSpPr>
        <xdr:cNvPr id="346" name="テキスト ボックス 345"/>
        <xdr:cNvSpPr txBox="1"/>
      </xdr:nvSpPr>
      <xdr:spPr>
        <a:xfrm>
          <a:off x="13131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類似団体の平均を</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ポイント下回っており、前年度に比べ</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主な要因としては、法人税割の減による標準税収入額等の減及び、償還終了による元利償還金の減によるものである。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今後も市債の発行にあたっては世代間負担の公平性に配慮しながら、後年度の過重な負担とならないよう、適債事業への有効活用に努める。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3" name="直線コネクタ 372"/>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6"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7" name="直線コネクタ 376"/>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149098</xdr:rowOff>
    </xdr:from>
    <xdr:to>
      <xdr:col>81</xdr:col>
      <xdr:colOff>44450</xdr:colOff>
      <xdr:row>37</xdr:row>
      <xdr:rowOff>158750</xdr:rowOff>
    </xdr:to>
    <xdr:cxnSp macro="">
      <xdr:nvCxnSpPr>
        <xdr:cNvPr id="378" name="直線コネクタ 377"/>
        <xdr:cNvCxnSpPr/>
      </xdr:nvCxnSpPr>
      <xdr:spPr>
        <a:xfrm flipV="1">
          <a:off x="16179800" y="64927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7383</xdr:rowOff>
    </xdr:from>
    <xdr:ext cx="762000" cy="259045"/>
    <xdr:sp macro="" textlink="">
      <xdr:nvSpPr>
        <xdr:cNvPr id="379" name="公債費負担の状況平均値テキスト"/>
        <xdr:cNvSpPr txBox="1"/>
      </xdr:nvSpPr>
      <xdr:spPr>
        <a:xfrm>
          <a:off x="17106900" y="6693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0" name="フローチャート: 判断 379"/>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25908</xdr:rowOff>
    </xdr:to>
    <xdr:cxnSp macro="">
      <xdr:nvCxnSpPr>
        <xdr:cNvPr id="381" name="直線コネクタ 380"/>
        <xdr:cNvCxnSpPr/>
      </xdr:nvCxnSpPr>
      <xdr:spPr>
        <a:xfrm flipV="1">
          <a:off x="15290800" y="65024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2" name="フローチャート: 判断 381"/>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169943</xdr:rowOff>
    </xdr:from>
    <xdr:ext cx="736600" cy="259045"/>
    <xdr:sp macro="" textlink="">
      <xdr:nvSpPr>
        <xdr:cNvPr id="383" name="テキスト ボックス 382"/>
        <xdr:cNvSpPr txBox="1"/>
      </xdr:nvSpPr>
      <xdr:spPr>
        <a:xfrm>
          <a:off x="15798800" y="685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25908</xdr:rowOff>
    </xdr:from>
    <xdr:to>
      <xdr:col>72</xdr:col>
      <xdr:colOff>203200</xdr:colOff>
      <xdr:row>38</xdr:row>
      <xdr:rowOff>132080</xdr:rowOff>
    </xdr:to>
    <xdr:cxnSp macro="">
      <xdr:nvCxnSpPr>
        <xdr:cNvPr id="384" name="直線コネクタ 383"/>
        <xdr:cNvCxnSpPr/>
      </xdr:nvCxnSpPr>
      <xdr:spPr>
        <a:xfrm flipV="1">
          <a:off x="14401800" y="65410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5" name="フローチャート: 判断 38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86" name="テキスト ボックス 38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18542</xdr:rowOff>
    </xdr:to>
    <xdr:cxnSp macro="">
      <xdr:nvCxnSpPr>
        <xdr:cNvPr id="387" name="直線コネクタ 386"/>
        <xdr:cNvCxnSpPr/>
      </xdr:nvCxnSpPr>
      <xdr:spPr>
        <a:xfrm flipV="1">
          <a:off x="13512800" y="66471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88" name="フローチャート: 判断 387"/>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169943</xdr:rowOff>
    </xdr:from>
    <xdr:ext cx="762000" cy="259045"/>
    <xdr:sp macro="" textlink="">
      <xdr:nvSpPr>
        <xdr:cNvPr id="389" name="テキスト ボックス 388"/>
        <xdr:cNvSpPr txBox="1"/>
      </xdr:nvSpPr>
      <xdr:spPr>
        <a:xfrm>
          <a:off x="14020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390" name="フローチャート: 判断 389"/>
        <xdr:cNvSpPr/>
      </xdr:nvSpPr>
      <xdr:spPr>
        <a:xfrm>
          <a:off x="13462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92727</xdr:rowOff>
    </xdr:from>
    <xdr:ext cx="762000" cy="259045"/>
    <xdr:sp macro="" textlink="">
      <xdr:nvSpPr>
        <xdr:cNvPr id="391" name="テキスト ボックス 390"/>
        <xdr:cNvSpPr txBox="1"/>
      </xdr:nvSpPr>
      <xdr:spPr>
        <a:xfrm>
          <a:off x="1313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98298</xdr:rowOff>
    </xdr:from>
    <xdr:to>
      <xdr:col>81</xdr:col>
      <xdr:colOff>95250</xdr:colOff>
      <xdr:row>38</xdr:row>
      <xdr:rowOff>28448</xdr:rowOff>
    </xdr:to>
    <xdr:sp macro="" textlink="">
      <xdr:nvSpPr>
        <xdr:cNvPr id="397" name="楕円 396"/>
        <xdr:cNvSpPr/>
      </xdr:nvSpPr>
      <xdr:spPr>
        <a:xfrm>
          <a:off x="169672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114825</xdr:rowOff>
    </xdr:from>
    <xdr:ext cx="762000" cy="259045"/>
    <xdr:sp macro="" textlink="">
      <xdr:nvSpPr>
        <xdr:cNvPr id="398" name="公債費負担の状況該当値テキスト"/>
        <xdr:cNvSpPr txBox="1"/>
      </xdr:nvSpPr>
      <xdr:spPr>
        <a:xfrm>
          <a:off x="17106900" y="62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399" name="楕円 398"/>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0" name="テキスト ボックス 399"/>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146558</xdr:rowOff>
    </xdr:from>
    <xdr:to>
      <xdr:col>73</xdr:col>
      <xdr:colOff>44450</xdr:colOff>
      <xdr:row>38</xdr:row>
      <xdr:rowOff>76708</xdr:rowOff>
    </xdr:to>
    <xdr:sp macro="" textlink="">
      <xdr:nvSpPr>
        <xdr:cNvPr id="401" name="楕円 400"/>
        <xdr:cNvSpPr/>
      </xdr:nvSpPr>
      <xdr:spPr>
        <a:xfrm>
          <a:off x="15240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86885</xdr:rowOff>
    </xdr:from>
    <xdr:ext cx="762000" cy="259045"/>
    <xdr:sp macro="" textlink="">
      <xdr:nvSpPr>
        <xdr:cNvPr id="402" name="テキスト ボックス 401"/>
        <xdr:cNvSpPr txBox="1"/>
      </xdr:nvSpPr>
      <xdr:spPr>
        <a:xfrm>
          <a:off x="14909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3" name="楕円 402"/>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4" name="テキスト ボックス 403"/>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139192</xdr:rowOff>
    </xdr:from>
    <xdr:to>
      <xdr:col>64</xdr:col>
      <xdr:colOff>152400</xdr:colOff>
      <xdr:row>39</xdr:row>
      <xdr:rowOff>69342</xdr:rowOff>
    </xdr:to>
    <xdr:sp macro="" textlink="">
      <xdr:nvSpPr>
        <xdr:cNvPr id="405" name="楕円 404"/>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79519</xdr:rowOff>
    </xdr:from>
    <xdr:ext cx="762000" cy="259045"/>
    <xdr:sp macro="" textlink="">
      <xdr:nvSpPr>
        <xdr:cNvPr id="406" name="テキスト ボックス 405"/>
        <xdr:cNvSpPr txBox="1"/>
      </xdr:nvSpPr>
      <xdr:spPr>
        <a:xfrm>
          <a:off x="13131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16.0</a:t>
          </a:r>
          <a:r>
            <a:rPr kumimoji="1" lang="ja-JP" altLang="en-US" sz="1100">
              <a:latin typeface="ＭＳ Ｐゴシック" panose="020B0600070205080204" pitchFamily="50" charset="-128"/>
              <a:ea typeface="ＭＳ Ｐゴシック" panose="020B0600070205080204" pitchFamily="50" charset="-128"/>
            </a:rPr>
            <a:t>ポイント下回っており、前年度に比べ</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ポイントの減となりました。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主な要因は公営企業債等に係る繰入見込額の減によるものや、起債の借入額が償還元金を大きく下回ったことなどによるものである。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今後も行政改革推進計画に基づき、新たな歳入確保に努め、財政の健全化を図る。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5" name="直線コネクタ 434"/>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6"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7" name="直線コネクタ 436"/>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16214</xdr:rowOff>
    </xdr:from>
    <xdr:to>
      <xdr:col>77</xdr:col>
      <xdr:colOff>44450</xdr:colOff>
      <xdr:row>15</xdr:row>
      <xdr:rowOff>61129</xdr:rowOff>
    </xdr:to>
    <xdr:cxnSp macro="">
      <xdr:nvCxnSpPr>
        <xdr:cNvPr id="440" name="直線コネクタ 439"/>
        <xdr:cNvCxnSpPr/>
      </xdr:nvCxnSpPr>
      <xdr:spPr>
        <a:xfrm flipV="1">
          <a:off x="15290800" y="2416514"/>
          <a:ext cx="889000" cy="2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20337</xdr:rowOff>
    </xdr:from>
    <xdr:ext cx="762000" cy="259045"/>
    <xdr:sp macro="" textlink="">
      <xdr:nvSpPr>
        <xdr:cNvPr id="441" name="将来負担の状況平均値テキスト"/>
        <xdr:cNvSpPr txBox="1"/>
      </xdr:nvSpPr>
      <xdr:spPr>
        <a:xfrm>
          <a:off x="17106900" y="242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2" name="フローチャート: 判断 441"/>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93430</xdr:rowOff>
    </xdr:from>
    <xdr:to>
      <xdr:col>72</xdr:col>
      <xdr:colOff>203200</xdr:colOff>
      <xdr:row>15</xdr:row>
      <xdr:rowOff>61129</xdr:rowOff>
    </xdr:to>
    <xdr:cxnSp macro="">
      <xdr:nvCxnSpPr>
        <xdr:cNvPr id="443" name="直線コネクタ 442"/>
        <xdr:cNvCxnSpPr/>
      </xdr:nvCxnSpPr>
      <xdr:spPr>
        <a:xfrm>
          <a:off x="14401800" y="2493730"/>
          <a:ext cx="889000" cy="1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4" name="フローチャート: 判断 443"/>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167615</xdr:rowOff>
    </xdr:from>
    <xdr:ext cx="736600" cy="259045"/>
    <xdr:sp macro="" textlink="">
      <xdr:nvSpPr>
        <xdr:cNvPr id="445" name="テキスト ボックス 444"/>
        <xdr:cNvSpPr txBox="1"/>
      </xdr:nvSpPr>
      <xdr:spPr>
        <a:xfrm>
          <a:off x="15798800" y="256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93430</xdr:rowOff>
    </xdr:from>
    <xdr:to>
      <xdr:col>68</xdr:col>
      <xdr:colOff>152400</xdr:colOff>
      <xdr:row>15</xdr:row>
      <xdr:rowOff>1609</xdr:rowOff>
    </xdr:to>
    <xdr:cxnSp macro="">
      <xdr:nvCxnSpPr>
        <xdr:cNvPr id="446" name="直線コネクタ 445"/>
        <xdr:cNvCxnSpPr/>
      </xdr:nvCxnSpPr>
      <xdr:spPr>
        <a:xfrm flipV="1">
          <a:off x="13512800" y="2493730"/>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113411</xdr:rowOff>
    </xdr:from>
    <xdr:to>
      <xdr:col>73</xdr:col>
      <xdr:colOff>44450</xdr:colOff>
      <xdr:row>15</xdr:row>
      <xdr:rowOff>43561</xdr:rowOff>
    </xdr:to>
    <xdr:sp macro="" textlink="">
      <xdr:nvSpPr>
        <xdr:cNvPr id="447" name="フローチャート: 判断 446"/>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53738</xdr:rowOff>
    </xdr:from>
    <xdr:ext cx="762000" cy="259045"/>
    <xdr:sp macro="" textlink="">
      <xdr:nvSpPr>
        <xdr:cNvPr id="448" name="テキスト ボックス 447"/>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29760</xdr:rowOff>
    </xdr:from>
    <xdr:to>
      <xdr:col>68</xdr:col>
      <xdr:colOff>203200</xdr:colOff>
      <xdr:row>14</xdr:row>
      <xdr:rowOff>131360</xdr:rowOff>
    </xdr:to>
    <xdr:sp macro="" textlink="">
      <xdr:nvSpPr>
        <xdr:cNvPr id="449" name="フローチャート: 判断 448"/>
        <xdr:cNvSpPr/>
      </xdr:nvSpPr>
      <xdr:spPr>
        <a:xfrm>
          <a:off x="14351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50" name="テキスト ボックス 449"/>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136864</xdr:rowOff>
    </xdr:from>
    <xdr:to>
      <xdr:col>77</xdr:col>
      <xdr:colOff>95250</xdr:colOff>
      <xdr:row>14</xdr:row>
      <xdr:rowOff>67014</xdr:rowOff>
    </xdr:to>
    <xdr:sp macro="" textlink="">
      <xdr:nvSpPr>
        <xdr:cNvPr id="458" name="楕円 457"/>
        <xdr:cNvSpPr/>
      </xdr:nvSpPr>
      <xdr:spPr>
        <a:xfrm>
          <a:off x="161290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77191</xdr:rowOff>
    </xdr:from>
    <xdr:ext cx="736600" cy="259045"/>
    <xdr:sp macro="" textlink="">
      <xdr:nvSpPr>
        <xdr:cNvPr id="459" name="テキスト ボックス 458"/>
        <xdr:cNvSpPr txBox="1"/>
      </xdr:nvSpPr>
      <xdr:spPr>
        <a:xfrm>
          <a:off x="15798800" y="213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10329</xdr:rowOff>
    </xdr:from>
    <xdr:to>
      <xdr:col>73</xdr:col>
      <xdr:colOff>44450</xdr:colOff>
      <xdr:row>15</xdr:row>
      <xdr:rowOff>111929</xdr:rowOff>
    </xdr:to>
    <xdr:sp macro="" textlink="">
      <xdr:nvSpPr>
        <xdr:cNvPr id="460" name="楕円 459"/>
        <xdr:cNvSpPr/>
      </xdr:nvSpPr>
      <xdr:spPr>
        <a:xfrm>
          <a:off x="152400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96706</xdr:rowOff>
    </xdr:from>
    <xdr:ext cx="762000" cy="259045"/>
    <xdr:sp macro="" textlink="">
      <xdr:nvSpPr>
        <xdr:cNvPr id="461" name="テキスト ボックス 460"/>
        <xdr:cNvSpPr txBox="1"/>
      </xdr:nvSpPr>
      <xdr:spPr>
        <a:xfrm>
          <a:off x="14909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42630</xdr:rowOff>
    </xdr:from>
    <xdr:to>
      <xdr:col>68</xdr:col>
      <xdr:colOff>203200</xdr:colOff>
      <xdr:row>14</xdr:row>
      <xdr:rowOff>144230</xdr:rowOff>
    </xdr:to>
    <xdr:sp macro="" textlink="">
      <xdr:nvSpPr>
        <xdr:cNvPr id="462" name="楕円 461"/>
        <xdr:cNvSpPr/>
      </xdr:nvSpPr>
      <xdr:spPr>
        <a:xfrm>
          <a:off x="14351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129007</xdr:rowOff>
    </xdr:from>
    <xdr:ext cx="762000" cy="259045"/>
    <xdr:sp macro="" textlink="">
      <xdr:nvSpPr>
        <xdr:cNvPr id="463" name="テキスト ボックス 462"/>
        <xdr:cNvSpPr txBox="1"/>
      </xdr:nvSpPr>
      <xdr:spPr>
        <a:xfrm>
          <a:off x="14020800" y="252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122259</xdr:rowOff>
    </xdr:from>
    <xdr:to>
      <xdr:col>64</xdr:col>
      <xdr:colOff>152400</xdr:colOff>
      <xdr:row>15</xdr:row>
      <xdr:rowOff>52409</xdr:rowOff>
    </xdr:to>
    <xdr:sp macro="" textlink="">
      <xdr:nvSpPr>
        <xdr:cNvPr id="464" name="楕円 463"/>
        <xdr:cNvSpPr/>
      </xdr:nvSpPr>
      <xdr:spPr>
        <a:xfrm>
          <a:off x="13462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37186</xdr:rowOff>
    </xdr:from>
    <xdr:ext cx="762000" cy="259045"/>
    <xdr:sp macro="" textlink="">
      <xdr:nvSpPr>
        <xdr:cNvPr id="465" name="テキスト ボックス 464"/>
        <xdr:cNvSpPr txBox="1"/>
      </xdr:nvSpPr>
      <xdr:spPr>
        <a:xfrm>
          <a:off x="13131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172,278
162,862
161.22
56,663,707
53,907,421
2,643,839
36,343,969
30,790,481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全国平均及び類似団体平均ともに下回っており、前年度に比べ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減となった主な要因としては、税収の増などにより経常一般財源総額が増加したことによるものであるが、人件費についても給与改定の影響などにより増加している。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今後も西尾市職員定員適正化計画に基づき、一層の人員の適正化を推進し、人件費の抑制に努める。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76200</xdr:rowOff>
    </xdr:from>
    <xdr:to>
      <xdr:col>24</xdr:col>
      <xdr:colOff>25400</xdr:colOff>
      <xdr:row>36</xdr:row>
      <xdr:rowOff>127000</xdr:rowOff>
    </xdr:to>
    <xdr:cxnSp macro="">
      <xdr:nvCxnSpPr>
        <xdr:cNvPr id="66" name="直線コネクタ 65"/>
        <xdr:cNvCxnSpPr/>
      </xdr:nvCxnSpPr>
      <xdr:spPr>
        <a:xfrm flipV="1">
          <a:off x="3987800" y="6248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67" name="人件費平均値テキスト"/>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152400</xdr:rowOff>
    </xdr:to>
    <xdr:cxnSp macro="">
      <xdr:nvCxnSpPr>
        <xdr:cNvPr id="69" name="直線コネクタ 68"/>
        <xdr:cNvCxnSpPr/>
      </xdr:nvCxnSpPr>
      <xdr:spPr>
        <a:xfrm flipV="1">
          <a:off x="3098800" y="629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152400</xdr:rowOff>
    </xdr:from>
    <xdr:to>
      <xdr:col>15</xdr:col>
      <xdr:colOff>98425</xdr:colOff>
      <xdr:row>37</xdr:row>
      <xdr:rowOff>95250</xdr:rowOff>
    </xdr:to>
    <xdr:cxnSp macro="">
      <xdr:nvCxnSpPr>
        <xdr:cNvPr id="72" name="直線コネクタ 71"/>
        <xdr:cNvCxnSpPr/>
      </xdr:nvCxnSpPr>
      <xdr:spPr>
        <a:xfrm flipV="1">
          <a:off x="2209800" y="6324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74" name="テキスト ボックス 73"/>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95250</xdr:rowOff>
    </xdr:from>
    <xdr:to>
      <xdr:col>11</xdr:col>
      <xdr:colOff>9525</xdr:colOff>
      <xdr:row>37</xdr:row>
      <xdr:rowOff>95250</xdr:rowOff>
    </xdr:to>
    <xdr:cxnSp macro="">
      <xdr:nvCxnSpPr>
        <xdr:cNvPr id="75" name="直線コネクタ 74"/>
        <xdr:cNvCxnSpPr/>
      </xdr:nvCxnSpPr>
      <xdr:spPr>
        <a:xfrm>
          <a:off x="1320800" y="643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79" name="テキスト ボックス 78"/>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25400</xdr:rowOff>
    </xdr:from>
    <xdr:to>
      <xdr:col>24</xdr:col>
      <xdr:colOff>76200</xdr:colOff>
      <xdr:row>36</xdr:row>
      <xdr:rowOff>127000</xdr:rowOff>
    </xdr:to>
    <xdr:sp macro="" textlink="">
      <xdr:nvSpPr>
        <xdr:cNvPr id="85" name="楕円 84"/>
        <xdr:cNvSpPr/>
      </xdr:nvSpPr>
      <xdr:spPr>
        <a:xfrm>
          <a:off x="4775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41927</xdr:rowOff>
    </xdr:from>
    <xdr:ext cx="762000" cy="259045"/>
    <xdr:sp macro="" textlink="">
      <xdr:nvSpPr>
        <xdr:cNvPr id="86" name="人件費該当値テキスト"/>
        <xdr:cNvSpPr txBox="1"/>
      </xdr:nvSpPr>
      <xdr:spPr>
        <a:xfrm>
          <a:off x="4914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101600</xdr:rowOff>
    </xdr:from>
    <xdr:to>
      <xdr:col>15</xdr:col>
      <xdr:colOff>149225</xdr:colOff>
      <xdr:row>37</xdr:row>
      <xdr:rowOff>31750</xdr:rowOff>
    </xdr:to>
    <xdr:sp macro="" textlink="">
      <xdr:nvSpPr>
        <xdr:cNvPr id="89" name="楕円 88"/>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41927</xdr:rowOff>
    </xdr:from>
    <xdr:ext cx="762000" cy="259045"/>
    <xdr:sp macro="" textlink="">
      <xdr:nvSpPr>
        <xdr:cNvPr id="90" name="テキスト ボックス 89"/>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44450</xdr:rowOff>
    </xdr:from>
    <xdr:to>
      <xdr:col>11</xdr:col>
      <xdr:colOff>60325</xdr:colOff>
      <xdr:row>37</xdr:row>
      <xdr:rowOff>146050</xdr:rowOff>
    </xdr:to>
    <xdr:sp macro="" textlink="">
      <xdr:nvSpPr>
        <xdr:cNvPr id="91" name="楕円 90"/>
        <xdr:cNvSpPr/>
      </xdr:nvSpPr>
      <xdr:spPr>
        <a:xfrm>
          <a:off x="2159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92" name="テキスト ボックス 91"/>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93" name="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94" name="テキスト ボックス 93"/>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全国平均及び類似団体平均ともに上回っており、前年度に比べ</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ポイントの減となっている。</a:t>
          </a:r>
          <a:endParaRPr lang="ja-JP" altLang="ja-JP" sz="1000">
            <a:effectLst/>
          </a:endParaRPr>
        </a:p>
        <a:p>
          <a:r>
            <a:rPr kumimoji="1" lang="ja-JP" altLang="ja-JP" sz="1000">
              <a:solidFill>
                <a:schemeClr val="dk1"/>
              </a:solidFill>
              <a:effectLst/>
              <a:latin typeface="+mn-lt"/>
              <a:ea typeface="+mn-ea"/>
              <a:cs typeface="+mn-cs"/>
            </a:rPr>
            <a:t>　減となった主な要因としては、税収の増などにより経常一般財源総額が増加したことによるものであるが、公共施設の運営業務委託料の影響などにより物件費の総額も増加している。</a:t>
          </a:r>
          <a:endParaRPr lang="ja-JP" altLang="ja-JP" sz="1000">
            <a:effectLst/>
          </a:endParaRPr>
        </a:p>
        <a:p>
          <a:r>
            <a:rPr kumimoji="1" lang="ja-JP" altLang="ja-JP" sz="1000">
              <a:solidFill>
                <a:schemeClr val="dk1"/>
              </a:solidFill>
              <a:effectLst/>
              <a:latin typeface="+mn-lt"/>
              <a:ea typeface="+mn-ea"/>
              <a:cs typeface="+mn-cs"/>
            </a:rPr>
            <a:t>　また、本市では公立保育園が多いため、臨時職員賃金が多く、全国平均及び類似団体平均に比べ物件費の割合が高止まりしている要因となっている。</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53522</xdr:rowOff>
    </xdr:from>
    <xdr:to>
      <xdr:col>82</xdr:col>
      <xdr:colOff>107950</xdr:colOff>
      <xdr:row>19</xdr:row>
      <xdr:rowOff>118836</xdr:rowOff>
    </xdr:to>
    <xdr:cxnSp macro="">
      <xdr:nvCxnSpPr>
        <xdr:cNvPr id="129" name="直線コネクタ 128"/>
        <xdr:cNvCxnSpPr/>
      </xdr:nvCxnSpPr>
      <xdr:spPr>
        <a:xfrm flipV="1">
          <a:off x="15671800" y="33110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0"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118836</xdr:rowOff>
    </xdr:from>
    <xdr:to>
      <xdr:col>78</xdr:col>
      <xdr:colOff>69850</xdr:colOff>
      <xdr:row>19</xdr:row>
      <xdr:rowOff>118836</xdr:rowOff>
    </xdr:to>
    <xdr:cxnSp macro="">
      <xdr:nvCxnSpPr>
        <xdr:cNvPr id="132" name="直線コネクタ 131"/>
        <xdr:cNvCxnSpPr/>
      </xdr:nvCxnSpPr>
      <xdr:spPr>
        <a:xfrm>
          <a:off x="14782800" y="3376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20</xdr:row>
      <xdr:rowOff>143328</xdr:rowOff>
    </xdr:to>
    <xdr:cxnSp macro="">
      <xdr:nvCxnSpPr>
        <xdr:cNvPr id="135" name="直線コネクタ 134"/>
        <xdr:cNvCxnSpPr/>
      </xdr:nvCxnSpPr>
      <xdr:spPr>
        <a:xfrm flipV="1">
          <a:off x="13893800" y="33763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110672</xdr:rowOff>
    </xdr:from>
    <xdr:to>
      <xdr:col>69</xdr:col>
      <xdr:colOff>92075</xdr:colOff>
      <xdr:row>20</xdr:row>
      <xdr:rowOff>143328</xdr:rowOff>
    </xdr:to>
    <xdr:cxnSp macro="">
      <xdr:nvCxnSpPr>
        <xdr:cNvPr id="138" name="直線コネクタ 137"/>
        <xdr:cNvCxnSpPr/>
      </xdr:nvCxnSpPr>
      <xdr:spPr>
        <a:xfrm>
          <a:off x="13004800" y="3539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39" name="フローチャート: 判断 138"/>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147156</xdr:rowOff>
    </xdr:from>
    <xdr:ext cx="762000" cy="259045"/>
    <xdr:sp macro="" textlink="">
      <xdr:nvSpPr>
        <xdr:cNvPr id="140" name="テキスト ボックス 139"/>
        <xdr:cNvSpPr txBox="1"/>
      </xdr:nvSpPr>
      <xdr:spPr>
        <a:xfrm>
          <a:off x="13512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92529</xdr:rowOff>
    </xdr:from>
    <xdr:to>
      <xdr:col>65</xdr:col>
      <xdr:colOff>53975</xdr:colOff>
      <xdr:row>19</xdr:row>
      <xdr:rowOff>22678</xdr:rowOff>
    </xdr:to>
    <xdr:sp macro="" textlink="">
      <xdr:nvSpPr>
        <xdr:cNvPr id="141" name="フローチャート: 判断 140"/>
        <xdr:cNvSpPr/>
      </xdr:nvSpPr>
      <xdr:spPr>
        <a:xfrm>
          <a:off x="12954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32856</xdr:rowOff>
    </xdr:from>
    <xdr:ext cx="762000" cy="259045"/>
    <xdr:sp macro="" textlink="">
      <xdr:nvSpPr>
        <xdr:cNvPr id="142" name="テキスト ボックス 141"/>
        <xdr:cNvSpPr txBox="1"/>
      </xdr:nvSpPr>
      <xdr:spPr>
        <a:xfrm>
          <a:off x="12623800" y="294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2722</xdr:rowOff>
    </xdr:from>
    <xdr:to>
      <xdr:col>82</xdr:col>
      <xdr:colOff>158750</xdr:colOff>
      <xdr:row>19</xdr:row>
      <xdr:rowOff>104322</xdr:rowOff>
    </xdr:to>
    <xdr:sp macro="" textlink="">
      <xdr:nvSpPr>
        <xdr:cNvPr id="148" name="楕円 147"/>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146249</xdr:rowOff>
    </xdr:from>
    <xdr:ext cx="762000" cy="259045"/>
    <xdr:sp macro="" textlink="">
      <xdr:nvSpPr>
        <xdr:cNvPr id="149" name="物件費該当値テキスト"/>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68036</xdr:rowOff>
    </xdr:from>
    <xdr:to>
      <xdr:col>78</xdr:col>
      <xdr:colOff>120650</xdr:colOff>
      <xdr:row>19</xdr:row>
      <xdr:rowOff>169636</xdr:rowOff>
    </xdr:to>
    <xdr:sp macro="" textlink="">
      <xdr:nvSpPr>
        <xdr:cNvPr id="150" name="楕円 149"/>
        <xdr:cNvSpPr/>
      </xdr:nvSpPr>
      <xdr:spPr>
        <a:xfrm>
          <a:off x="15621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154413</xdr:rowOff>
    </xdr:from>
    <xdr:ext cx="736600" cy="259045"/>
    <xdr:sp macro="" textlink="">
      <xdr:nvSpPr>
        <xdr:cNvPr id="151" name="テキスト ボックス 150"/>
        <xdr:cNvSpPr txBox="1"/>
      </xdr:nvSpPr>
      <xdr:spPr>
        <a:xfrm>
          <a:off x="15290800" y="341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2" name="楕円 151"/>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3" name="テキスト ボックス 152"/>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92528</xdr:rowOff>
    </xdr:from>
    <xdr:to>
      <xdr:col>69</xdr:col>
      <xdr:colOff>142875</xdr:colOff>
      <xdr:row>21</xdr:row>
      <xdr:rowOff>22678</xdr:rowOff>
    </xdr:to>
    <xdr:sp macro="" textlink="">
      <xdr:nvSpPr>
        <xdr:cNvPr id="154" name="楕円 153"/>
        <xdr:cNvSpPr/>
      </xdr:nvSpPr>
      <xdr:spPr>
        <a:xfrm>
          <a:off x="13843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7455</xdr:rowOff>
    </xdr:from>
    <xdr:ext cx="762000" cy="259045"/>
    <xdr:sp macro="" textlink="">
      <xdr:nvSpPr>
        <xdr:cNvPr id="155" name="テキスト ボックス 154"/>
        <xdr:cNvSpPr txBox="1"/>
      </xdr:nvSpPr>
      <xdr:spPr>
        <a:xfrm>
          <a:off x="13512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59872</xdr:rowOff>
    </xdr:from>
    <xdr:to>
      <xdr:col>65</xdr:col>
      <xdr:colOff>53975</xdr:colOff>
      <xdr:row>20</xdr:row>
      <xdr:rowOff>161472</xdr:rowOff>
    </xdr:to>
    <xdr:sp macro="" textlink="">
      <xdr:nvSpPr>
        <xdr:cNvPr id="156" name="楕円 155"/>
        <xdr:cNvSpPr/>
      </xdr:nvSpPr>
      <xdr:spPr>
        <a:xfrm>
          <a:off x="12954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146249</xdr:rowOff>
    </xdr:from>
    <xdr:ext cx="762000" cy="259045"/>
    <xdr:sp macro="" textlink="">
      <xdr:nvSpPr>
        <xdr:cNvPr id="157" name="テキスト ボックス 156"/>
        <xdr:cNvSpPr txBox="1"/>
      </xdr:nvSpPr>
      <xdr:spPr>
        <a:xfrm>
          <a:off x="12623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全国平均を下回っており、類似団体平均と同じ水準である。前年度に比べ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減となった主な要因としては、児童手当や生活保護費が減少となるなど、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扶助費総額が減と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しかしながら、高齢化の進展などにより社会保障関係経費が年々増加することが見込まれるため、絶えず内容の見直しを行うなど、限られた財源を効果的に活用できるよう努める。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50800</xdr:rowOff>
    </xdr:to>
    <xdr:cxnSp macro="">
      <xdr:nvCxnSpPr>
        <xdr:cNvPr id="190" name="直線コネクタ 189"/>
        <xdr:cNvCxnSpPr/>
      </xdr:nvCxnSpPr>
      <xdr:spPr>
        <a:xfrm flipV="1">
          <a:off x="3987800" y="9747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88900</xdr:rowOff>
    </xdr:to>
    <xdr:cxnSp macro="">
      <xdr:nvCxnSpPr>
        <xdr:cNvPr id="193" name="直線コネクタ 192"/>
        <xdr:cNvCxnSpPr/>
      </xdr:nvCxnSpPr>
      <xdr:spPr>
        <a:xfrm flipV="1">
          <a:off x="3098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107950</xdr:rowOff>
    </xdr:to>
    <xdr:cxnSp macro="">
      <xdr:nvCxnSpPr>
        <xdr:cNvPr id="196" name="直線コネクタ 195"/>
        <xdr:cNvCxnSpPr/>
      </xdr:nvCxnSpPr>
      <xdr:spPr>
        <a:xfrm flipV="1">
          <a:off x="2209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107950</xdr:rowOff>
    </xdr:to>
    <xdr:cxnSp macro="">
      <xdr:nvCxnSpPr>
        <xdr:cNvPr id="199" name="直線コネクタ 198"/>
        <xdr:cNvCxnSpPr/>
      </xdr:nvCxnSpPr>
      <xdr:spPr>
        <a:xfrm>
          <a:off x="1320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2" name="フローチャート: 判断 201"/>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03" name="テキスト ボックス 202"/>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9" name="楕円 208"/>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10"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2" name="テキスト ボックス 211"/>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13" name="楕円 212"/>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4" name="テキスト ボックス 21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6" name="テキスト ボックス 21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8" name="テキスト ボックス 21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全国平均及び類似団体平均ともに上回っており、前年度に比べ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減となった主な要因としては、市民病院運営費出資金の経常分が減となったことによるものである。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今後も行財政改革推進計画（第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次実行計画）に基づき、更なる経費削減を図る。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41275</xdr:rowOff>
    </xdr:from>
    <xdr:to>
      <xdr:col>82</xdr:col>
      <xdr:colOff>107950</xdr:colOff>
      <xdr:row>58</xdr:row>
      <xdr:rowOff>155575</xdr:rowOff>
    </xdr:to>
    <xdr:cxnSp macro="">
      <xdr:nvCxnSpPr>
        <xdr:cNvPr id="255" name="直線コネクタ 254"/>
        <xdr:cNvCxnSpPr/>
      </xdr:nvCxnSpPr>
      <xdr:spPr>
        <a:xfrm flipV="1">
          <a:off x="15671800" y="99853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164165</xdr:rowOff>
    </xdr:from>
    <xdr:ext cx="762000" cy="259045"/>
    <xdr:sp macro="" textlink="">
      <xdr:nvSpPr>
        <xdr:cNvPr id="256" name="その他平均値テキスト"/>
        <xdr:cNvSpPr txBox="1"/>
      </xdr:nvSpPr>
      <xdr:spPr>
        <a:xfrm>
          <a:off x="16598900" y="9593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84138</xdr:rowOff>
    </xdr:from>
    <xdr:to>
      <xdr:col>78</xdr:col>
      <xdr:colOff>69850</xdr:colOff>
      <xdr:row>58</xdr:row>
      <xdr:rowOff>155575</xdr:rowOff>
    </xdr:to>
    <xdr:cxnSp macro="">
      <xdr:nvCxnSpPr>
        <xdr:cNvPr id="258" name="直線コネクタ 257"/>
        <xdr:cNvCxnSpPr/>
      </xdr:nvCxnSpPr>
      <xdr:spPr>
        <a:xfrm>
          <a:off x="14782800" y="100282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2240</xdr:rowOff>
    </xdr:from>
    <xdr:ext cx="736600" cy="259045"/>
    <xdr:sp macro="" textlink="">
      <xdr:nvSpPr>
        <xdr:cNvPr id="260" name="テキスト ボックス 259"/>
        <xdr:cNvSpPr txBox="1"/>
      </xdr:nvSpPr>
      <xdr:spPr>
        <a:xfrm>
          <a:off x="15290800" y="96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84138</xdr:rowOff>
    </xdr:from>
    <xdr:to>
      <xdr:col>73</xdr:col>
      <xdr:colOff>180975</xdr:colOff>
      <xdr:row>58</xdr:row>
      <xdr:rowOff>155575</xdr:rowOff>
    </xdr:to>
    <xdr:cxnSp macro="">
      <xdr:nvCxnSpPr>
        <xdr:cNvPr id="261" name="直線コネクタ 260"/>
        <xdr:cNvCxnSpPr/>
      </xdr:nvCxnSpPr>
      <xdr:spPr>
        <a:xfrm flipV="1">
          <a:off x="13893800" y="100282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63" name="テキスト ボックス 262"/>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55563</xdr:rowOff>
    </xdr:from>
    <xdr:to>
      <xdr:col>69</xdr:col>
      <xdr:colOff>92075</xdr:colOff>
      <xdr:row>58</xdr:row>
      <xdr:rowOff>155575</xdr:rowOff>
    </xdr:to>
    <xdr:cxnSp macro="">
      <xdr:nvCxnSpPr>
        <xdr:cNvPr id="264" name="直線コネクタ 263"/>
        <xdr:cNvCxnSpPr/>
      </xdr:nvCxnSpPr>
      <xdr:spPr>
        <a:xfrm>
          <a:off x="13004800" y="982821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5" name="フローチャート: 判断 264"/>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6" name="テキスト ボックス 265"/>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104775</xdr:rowOff>
    </xdr:from>
    <xdr:to>
      <xdr:col>65</xdr:col>
      <xdr:colOff>53975</xdr:colOff>
      <xdr:row>56</xdr:row>
      <xdr:rowOff>34925</xdr:rowOff>
    </xdr:to>
    <xdr:sp macro="" textlink="">
      <xdr:nvSpPr>
        <xdr:cNvPr id="267" name="フローチャート: 判断 266"/>
        <xdr:cNvSpPr/>
      </xdr:nvSpPr>
      <xdr:spPr>
        <a:xfrm>
          <a:off x="12954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45102</xdr:rowOff>
    </xdr:from>
    <xdr:ext cx="762000" cy="259045"/>
    <xdr:sp macro="" textlink="">
      <xdr:nvSpPr>
        <xdr:cNvPr id="268" name="テキスト ボックス 267"/>
        <xdr:cNvSpPr txBox="1"/>
      </xdr:nvSpPr>
      <xdr:spPr>
        <a:xfrm>
          <a:off x="12623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161925</xdr:rowOff>
    </xdr:from>
    <xdr:to>
      <xdr:col>82</xdr:col>
      <xdr:colOff>158750</xdr:colOff>
      <xdr:row>58</xdr:row>
      <xdr:rowOff>92075</xdr:rowOff>
    </xdr:to>
    <xdr:sp macro="" textlink="">
      <xdr:nvSpPr>
        <xdr:cNvPr id="274" name="楕円 273"/>
        <xdr:cNvSpPr/>
      </xdr:nvSpPr>
      <xdr:spPr>
        <a:xfrm>
          <a:off x="164592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134002</xdr:rowOff>
    </xdr:from>
    <xdr:ext cx="762000" cy="259045"/>
    <xdr:sp macro="" textlink="">
      <xdr:nvSpPr>
        <xdr:cNvPr id="275" name="その他該当値テキスト"/>
        <xdr:cNvSpPr txBox="1"/>
      </xdr:nvSpPr>
      <xdr:spPr>
        <a:xfrm>
          <a:off x="165989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104775</xdr:rowOff>
    </xdr:from>
    <xdr:to>
      <xdr:col>78</xdr:col>
      <xdr:colOff>120650</xdr:colOff>
      <xdr:row>59</xdr:row>
      <xdr:rowOff>34925</xdr:rowOff>
    </xdr:to>
    <xdr:sp macro="" textlink="">
      <xdr:nvSpPr>
        <xdr:cNvPr id="276" name="楕円 275"/>
        <xdr:cNvSpPr/>
      </xdr:nvSpPr>
      <xdr:spPr>
        <a:xfrm>
          <a:off x="15621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19702</xdr:rowOff>
    </xdr:from>
    <xdr:ext cx="736600" cy="259045"/>
    <xdr:sp macro="" textlink="">
      <xdr:nvSpPr>
        <xdr:cNvPr id="277" name="テキスト ボックス 276"/>
        <xdr:cNvSpPr txBox="1"/>
      </xdr:nvSpPr>
      <xdr:spPr>
        <a:xfrm>
          <a:off x="15290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33338</xdr:rowOff>
    </xdr:from>
    <xdr:to>
      <xdr:col>74</xdr:col>
      <xdr:colOff>31750</xdr:colOff>
      <xdr:row>58</xdr:row>
      <xdr:rowOff>134938</xdr:rowOff>
    </xdr:to>
    <xdr:sp macro="" textlink="">
      <xdr:nvSpPr>
        <xdr:cNvPr id="278" name="楕円 277"/>
        <xdr:cNvSpPr/>
      </xdr:nvSpPr>
      <xdr:spPr>
        <a:xfrm>
          <a:off x="147320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119715</xdr:rowOff>
    </xdr:from>
    <xdr:ext cx="762000" cy="259045"/>
    <xdr:sp macro="" textlink="">
      <xdr:nvSpPr>
        <xdr:cNvPr id="279" name="テキスト ボックス 278"/>
        <xdr:cNvSpPr txBox="1"/>
      </xdr:nvSpPr>
      <xdr:spPr>
        <a:xfrm>
          <a:off x="14401800" y="1006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104775</xdr:rowOff>
    </xdr:from>
    <xdr:to>
      <xdr:col>69</xdr:col>
      <xdr:colOff>142875</xdr:colOff>
      <xdr:row>59</xdr:row>
      <xdr:rowOff>34925</xdr:rowOff>
    </xdr:to>
    <xdr:sp macro="" textlink="">
      <xdr:nvSpPr>
        <xdr:cNvPr id="280" name="楕円 279"/>
        <xdr:cNvSpPr/>
      </xdr:nvSpPr>
      <xdr:spPr>
        <a:xfrm>
          <a:off x="13843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19702</xdr:rowOff>
    </xdr:from>
    <xdr:ext cx="762000" cy="259045"/>
    <xdr:sp macro="" textlink="">
      <xdr:nvSpPr>
        <xdr:cNvPr id="281" name="テキスト ボックス 280"/>
        <xdr:cNvSpPr txBox="1"/>
      </xdr:nvSpPr>
      <xdr:spPr>
        <a:xfrm>
          <a:off x="13512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4763</xdr:rowOff>
    </xdr:from>
    <xdr:to>
      <xdr:col>65</xdr:col>
      <xdr:colOff>53975</xdr:colOff>
      <xdr:row>57</xdr:row>
      <xdr:rowOff>106363</xdr:rowOff>
    </xdr:to>
    <xdr:sp macro="" textlink="">
      <xdr:nvSpPr>
        <xdr:cNvPr id="282" name="楕円 281"/>
        <xdr:cNvSpPr/>
      </xdr:nvSpPr>
      <xdr:spPr>
        <a:xfrm>
          <a:off x="12954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91140</xdr:rowOff>
    </xdr:from>
    <xdr:ext cx="762000" cy="259045"/>
    <xdr:sp macro="" textlink="">
      <xdr:nvSpPr>
        <xdr:cNvPr id="283" name="テキスト ボックス 282"/>
        <xdr:cNvSpPr txBox="1"/>
      </xdr:nvSpPr>
      <xdr:spPr>
        <a:xfrm>
          <a:off x="12623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全国平均及び類似団体平均ともに下回っており、前年度に比べ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減となった主な要因は、企業再投資促進補助金や法人市民税過年度還付金の減によるものである。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今後も行財政改革推進計画（第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次実行計画）により補助金の必要性や金額の見直しを行い、抑制に努める。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9978</xdr:rowOff>
    </xdr:from>
    <xdr:to>
      <xdr:col>82</xdr:col>
      <xdr:colOff>107950</xdr:colOff>
      <xdr:row>35</xdr:row>
      <xdr:rowOff>75293</xdr:rowOff>
    </xdr:to>
    <xdr:cxnSp macro="">
      <xdr:nvCxnSpPr>
        <xdr:cNvPr id="318" name="直線コネクタ 317"/>
        <xdr:cNvCxnSpPr/>
      </xdr:nvCxnSpPr>
      <xdr:spPr>
        <a:xfrm flipV="1">
          <a:off x="15671800" y="6010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105427</xdr:rowOff>
    </xdr:from>
    <xdr:ext cx="762000" cy="259045"/>
    <xdr:sp macro="" textlink="">
      <xdr:nvSpPr>
        <xdr:cNvPr id="319"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75293</xdr:rowOff>
    </xdr:to>
    <xdr:cxnSp macro="">
      <xdr:nvCxnSpPr>
        <xdr:cNvPr id="321" name="直線コネクタ 320"/>
        <xdr:cNvCxnSpPr/>
      </xdr:nvCxnSpPr>
      <xdr:spPr>
        <a:xfrm>
          <a:off x="14782800" y="603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23" name="テキスト ボックス 322"/>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31750</xdr:rowOff>
    </xdr:to>
    <xdr:cxnSp macro="">
      <xdr:nvCxnSpPr>
        <xdr:cNvPr id="324" name="直線コネクタ 323"/>
        <xdr:cNvCxnSpPr/>
      </xdr:nvCxnSpPr>
      <xdr:spPr>
        <a:xfrm>
          <a:off x="13893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6" name="テキスト ボックス 325"/>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53522</xdr:rowOff>
    </xdr:to>
    <xdr:cxnSp macro="">
      <xdr:nvCxnSpPr>
        <xdr:cNvPr id="327" name="直線コネクタ 326"/>
        <xdr:cNvCxnSpPr/>
      </xdr:nvCxnSpPr>
      <xdr:spPr>
        <a:xfrm flipV="1">
          <a:off x="13004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30" name="フローチャート: 判断 329"/>
        <xdr:cNvSpPr/>
      </xdr:nvSpPr>
      <xdr:spPr>
        <a:xfrm>
          <a:off x="12954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7455</xdr:rowOff>
    </xdr:from>
    <xdr:ext cx="762000" cy="259045"/>
    <xdr:sp macro="" textlink="">
      <xdr:nvSpPr>
        <xdr:cNvPr id="331" name="テキスト ボックス 330"/>
        <xdr:cNvSpPr txBox="1"/>
      </xdr:nvSpPr>
      <xdr:spPr>
        <a:xfrm>
          <a:off x="12623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130628</xdr:rowOff>
    </xdr:from>
    <xdr:to>
      <xdr:col>82</xdr:col>
      <xdr:colOff>158750</xdr:colOff>
      <xdr:row>35</xdr:row>
      <xdr:rowOff>60778</xdr:rowOff>
    </xdr:to>
    <xdr:sp macro="" textlink="">
      <xdr:nvSpPr>
        <xdr:cNvPr id="337" name="楕円 336"/>
        <xdr:cNvSpPr/>
      </xdr:nvSpPr>
      <xdr:spPr>
        <a:xfrm>
          <a:off x="16459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147155</xdr:rowOff>
    </xdr:from>
    <xdr:ext cx="762000" cy="259045"/>
    <xdr:sp macro="" textlink="">
      <xdr:nvSpPr>
        <xdr:cNvPr id="338" name="補助費等該当値テキスト"/>
        <xdr:cNvSpPr txBox="1"/>
      </xdr:nvSpPr>
      <xdr:spPr>
        <a:xfrm>
          <a:off x="16598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24493</xdr:rowOff>
    </xdr:from>
    <xdr:to>
      <xdr:col>78</xdr:col>
      <xdr:colOff>120650</xdr:colOff>
      <xdr:row>35</xdr:row>
      <xdr:rowOff>126093</xdr:rowOff>
    </xdr:to>
    <xdr:sp macro="" textlink="">
      <xdr:nvSpPr>
        <xdr:cNvPr id="339" name="楕円 338"/>
        <xdr:cNvSpPr/>
      </xdr:nvSpPr>
      <xdr:spPr>
        <a:xfrm>
          <a:off x="15621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136270</xdr:rowOff>
    </xdr:from>
    <xdr:ext cx="736600" cy="259045"/>
    <xdr:sp macro="" textlink="">
      <xdr:nvSpPr>
        <xdr:cNvPr id="340" name="テキスト ボックス 339"/>
        <xdr:cNvSpPr txBox="1"/>
      </xdr:nvSpPr>
      <xdr:spPr>
        <a:xfrm>
          <a:off x="15290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41" name="楕円 340"/>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42" name="テキスト ボックス 341"/>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43" name="楕円 342"/>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44" name="テキスト ボックス 343"/>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45" name="楕円 344"/>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46" name="テキスト ボックス 345"/>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全国平均及び類似団体平均ともに大きく下回っており、前年度に比べ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減となった主な要因としては、平坂幼稚園移転新築事業に係る起債や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市民税等減税補てん債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の償還が終了したことなどによる地方債残高の減少によるものである。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今後も市債の発行にあたっては世代間負担の公平性に配慮しながら、後年度の過重な負担とならないよう、適債事業への有効活用に努める。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4" name="直線コネクタ 373"/>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8" name="直線コネクタ 37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75</xdr:row>
      <xdr:rowOff>24130</xdr:rowOff>
    </xdr:to>
    <xdr:cxnSp macro="">
      <xdr:nvCxnSpPr>
        <xdr:cNvPr id="379" name="直線コネクタ 378"/>
        <xdr:cNvCxnSpPr/>
      </xdr:nvCxnSpPr>
      <xdr:spPr>
        <a:xfrm flipV="1">
          <a:off x="3987800" y="12814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80"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フローチャート: 判断 380"/>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69850</xdr:rowOff>
    </xdr:to>
    <xdr:cxnSp macro="">
      <xdr:nvCxnSpPr>
        <xdr:cNvPr id="382" name="直線コネクタ 381"/>
        <xdr:cNvCxnSpPr/>
      </xdr:nvCxnSpPr>
      <xdr:spPr>
        <a:xfrm flipV="1">
          <a:off x="3098800" y="12882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3" name="フローチャート: 判断 382"/>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4" name="テキスト ボックス 383"/>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69850</xdr:rowOff>
    </xdr:to>
    <xdr:cxnSp macro="">
      <xdr:nvCxnSpPr>
        <xdr:cNvPr id="385" name="直線コネクタ 384"/>
        <xdr:cNvCxnSpPr/>
      </xdr:nvCxnSpPr>
      <xdr:spPr>
        <a:xfrm>
          <a:off x="2209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6" name="フローチャート: 判断 38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7" name="テキスト ボックス 38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76</xdr:row>
      <xdr:rowOff>58420</xdr:rowOff>
    </xdr:to>
    <xdr:cxnSp macro="">
      <xdr:nvCxnSpPr>
        <xdr:cNvPr id="388" name="直線コネクタ 387"/>
        <xdr:cNvCxnSpPr/>
      </xdr:nvCxnSpPr>
      <xdr:spPr>
        <a:xfrm flipV="1">
          <a:off x="1320800" y="12920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0" name="テキスト ボックス 389"/>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1" name="フローチャート: 判断 390"/>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92" name="テキスト ボックス 391"/>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98" name="楕円 397"/>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99"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400" name="楕円 399"/>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401" name="テキスト ボックス 400"/>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402" name="楕円 401"/>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403" name="テキスト ボックス 402"/>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404" name="楕円 403"/>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405" name="テキスト ボックス 404"/>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406" name="楕円 405"/>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407" name="テキスト ボックス 406"/>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全国平均及び類似団体平均ともに下回っており、前年度に比べ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経常一般財源総額が増加したことによるものであり、各経費区分それぞれで減となっている。加えて、経常経費充当一般財源総額についても前年度に比べて減となっており、引き続き行財政改革推進計画（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次実行計画）の取り組みを推進し、健全な財政運営を維持できるよう努める。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5" name="直線コネクタ 434"/>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6"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7" name="直線コネクタ 436"/>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38"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39" name="直線コネクタ 438"/>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77</xdr:row>
      <xdr:rowOff>115570</xdr:rowOff>
    </xdr:to>
    <xdr:cxnSp macro="">
      <xdr:nvCxnSpPr>
        <xdr:cNvPr id="440" name="直線コネクタ 439"/>
        <xdr:cNvCxnSpPr/>
      </xdr:nvCxnSpPr>
      <xdr:spPr>
        <a:xfrm flipV="1">
          <a:off x="15671800" y="131191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41"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フローチャート: 判断 44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77</xdr:row>
      <xdr:rowOff>115570</xdr:rowOff>
    </xdr:to>
    <xdr:cxnSp macro="">
      <xdr:nvCxnSpPr>
        <xdr:cNvPr id="443" name="直線コネクタ 442"/>
        <xdr:cNvCxnSpPr/>
      </xdr:nvCxnSpPr>
      <xdr:spPr>
        <a:xfrm>
          <a:off x="14782800" y="1327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4" name="フローチャート: 判断 443"/>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5" name="テキスト ボックス 444"/>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78</xdr:row>
      <xdr:rowOff>111761</xdr:rowOff>
    </xdr:to>
    <xdr:cxnSp macro="">
      <xdr:nvCxnSpPr>
        <xdr:cNvPr id="446" name="直線コネクタ 445"/>
        <xdr:cNvCxnSpPr/>
      </xdr:nvCxnSpPr>
      <xdr:spPr>
        <a:xfrm flipV="1">
          <a:off x="13893800" y="132791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7" name="フローチャート: 判断 44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8" name="テキスト ボックス 44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78</xdr:row>
      <xdr:rowOff>111761</xdr:rowOff>
    </xdr:to>
    <xdr:cxnSp macro="">
      <xdr:nvCxnSpPr>
        <xdr:cNvPr id="449" name="直線コネクタ 448"/>
        <xdr:cNvCxnSpPr/>
      </xdr:nvCxnSpPr>
      <xdr:spPr>
        <a:xfrm>
          <a:off x="13004800" y="133096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49530</xdr:rowOff>
    </xdr:from>
    <xdr:to>
      <xdr:col>69</xdr:col>
      <xdr:colOff>142875</xdr:colOff>
      <xdr:row>75</xdr:row>
      <xdr:rowOff>151130</xdr:rowOff>
    </xdr:to>
    <xdr:sp macro="" textlink="">
      <xdr:nvSpPr>
        <xdr:cNvPr id="450" name="フローチャート: 判断 449"/>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1" name="テキスト ボックス 450"/>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26670</xdr:rowOff>
    </xdr:from>
    <xdr:to>
      <xdr:col>65</xdr:col>
      <xdr:colOff>53975</xdr:colOff>
      <xdr:row>75</xdr:row>
      <xdr:rowOff>128270</xdr:rowOff>
    </xdr:to>
    <xdr:sp macro="" textlink="">
      <xdr:nvSpPr>
        <xdr:cNvPr id="452" name="フローチャート: 判断 451"/>
        <xdr:cNvSpPr/>
      </xdr:nvSpPr>
      <xdr:spPr>
        <a:xfrm>
          <a:off x="12954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138447</xdr:rowOff>
    </xdr:from>
    <xdr:ext cx="762000" cy="259045"/>
    <xdr:sp macro="" textlink="">
      <xdr:nvSpPr>
        <xdr:cNvPr id="453" name="テキスト ボックス 452"/>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9" name="楕円 458"/>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60"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61" name="楕円 460"/>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62" name="テキスト ボックス 461"/>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63" name="楕円 462"/>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64" name="テキスト ボックス 463"/>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65" name="楕円 464"/>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66" name="テキスト ボックス 465"/>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67" name="楕円 466"/>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68" name="テキスト ボックス 467"/>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104353</xdr:rowOff>
    </xdr:from>
    <xdr:to>
      <xdr:col>29</xdr:col>
      <xdr:colOff>127000</xdr:colOff>
      <xdr:row>16</xdr:row>
      <xdr:rowOff>112217</xdr:rowOff>
    </xdr:to>
    <xdr:cxnSp macro="">
      <xdr:nvCxnSpPr>
        <xdr:cNvPr id="48" name="直線コネクタ 47"/>
        <xdr:cNvCxnSpPr/>
      </xdr:nvCxnSpPr>
      <xdr:spPr bwMode="auto">
        <a:xfrm flipV="1">
          <a:off x="5003800" y="2895178"/>
          <a:ext cx="647700" cy="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147119</xdr:rowOff>
    </xdr:from>
    <xdr:ext cx="762000" cy="259045"/>
    <xdr:sp macro="" textlink="">
      <xdr:nvSpPr>
        <xdr:cNvPr id="49" name="人口1人当たり決算額の推移平均値テキスト130"/>
        <xdr:cNvSpPr txBox="1"/>
      </xdr:nvSpPr>
      <xdr:spPr>
        <a:xfrm>
          <a:off x="5740400" y="2595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112217</xdr:rowOff>
    </xdr:from>
    <xdr:to>
      <xdr:col>26</xdr:col>
      <xdr:colOff>50800</xdr:colOff>
      <xdr:row>16</xdr:row>
      <xdr:rowOff>131145</xdr:rowOff>
    </xdr:to>
    <xdr:cxnSp macro="">
      <xdr:nvCxnSpPr>
        <xdr:cNvPr id="51" name="直線コネクタ 50"/>
        <xdr:cNvCxnSpPr/>
      </xdr:nvCxnSpPr>
      <xdr:spPr bwMode="auto">
        <a:xfrm flipV="1">
          <a:off x="4305300" y="2903042"/>
          <a:ext cx="698500" cy="1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84269</xdr:rowOff>
    </xdr:from>
    <xdr:ext cx="736600" cy="259045"/>
    <xdr:sp macro="" textlink="">
      <xdr:nvSpPr>
        <xdr:cNvPr id="53" name="テキスト ボックス 52"/>
        <xdr:cNvSpPr txBox="1"/>
      </xdr:nvSpPr>
      <xdr:spPr>
        <a:xfrm>
          <a:off x="4622800" y="253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98364</xdr:rowOff>
    </xdr:from>
    <xdr:to>
      <xdr:col>22</xdr:col>
      <xdr:colOff>114300</xdr:colOff>
      <xdr:row>16</xdr:row>
      <xdr:rowOff>131145</xdr:rowOff>
    </xdr:to>
    <xdr:cxnSp macro="">
      <xdr:nvCxnSpPr>
        <xdr:cNvPr id="54" name="直線コネクタ 53"/>
        <xdr:cNvCxnSpPr/>
      </xdr:nvCxnSpPr>
      <xdr:spPr bwMode="auto">
        <a:xfrm>
          <a:off x="3606800" y="2889189"/>
          <a:ext cx="698500" cy="3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122536</xdr:rowOff>
    </xdr:from>
    <xdr:ext cx="762000" cy="259045"/>
    <xdr:sp macro="" textlink="">
      <xdr:nvSpPr>
        <xdr:cNvPr id="56" name="テキスト ボックス 55"/>
        <xdr:cNvSpPr txBox="1"/>
      </xdr:nvSpPr>
      <xdr:spPr>
        <a:xfrm>
          <a:off x="39243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98364</xdr:rowOff>
    </xdr:from>
    <xdr:to>
      <xdr:col>18</xdr:col>
      <xdr:colOff>177800</xdr:colOff>
      <xdr:row>16</xdr:row>
      <xdr:rowOff>134711</xdr:rowOff>
    </xdr:to>
    <xdr:cxnSp macro="">
      <xdr:nvCxnSpPr>
        <xdr:cNvPr id="57" name="直線コネクタ 56"/>
        <xdr:cNvCxnSpPr/>
      </xdr:nvCxnSpPr>
      <xdr:spPr bwMode="auto">
        <a:xfrm flipV="1">
          <a:off x="2908300" y="2889189"/>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164379</xdr:rowOff>
    </xdr:from>
    <xdr:to>
      <xdr:col>19</xdr:col>
      <xdr:colOff>38100</xdr:colOff>
      <xdr:row>16</xdr:row>
      <xdr:rowOff>94529</xdr:rowOff>
    </xdr:to>
    <xdr:sp macro="" textlink="">
      <xdr:nvSpPr>
        <xdr:cNvPr id="58" name="フローチャート: 判断 57"/>
        <xdr:cNvSpPr/>
      </xdr:nvSpPr>
      <xdr:spPr bwMode="auto">
        <a:xfrm>
          <a:off x="3556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104706</xdr:rowOff>
    </xdr:from>
    <xdr:ext cx="762000" cy="259045"/>
    <xdr:sp macro="" textlink="">
      <xdr:nvSpPr>
        <xdr:cNvPr id="59" name="テキスト ボックス 58"/>
        <xdr:cNvSpPr txBox="1"/>
      </xdr:nvSpPr>
      <xdr:spPr>
        <a:xfrm>
          <a:off x="32258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105857</xdr:rowOff>
    </xdr:from>
    <xdr:to>
      <xdr:col>15</xdr:col>
      <xdr:colOff>101600</xdr:colOff>
      <xdr:row>18</xdr:row>
      <xdr:rowOff>36007</xdr:rowOff>
    </xdr:to>
    <xdr:sp macro="" textlink="">
      <xdr:nvSpPr>
        <xdr:cNvPr id="60" name="フローチャート: 判断 59"/>
        <xdr:cNvSpPr/>
      </xdr:nvSpPr>
      <xdr:spPr bwMode="auto">
        <a:xfrm>
          <a:off x="2857500" y="306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20784</xdr:rowOff>
    </xdr:from>
    <xdr:ext cx="762000" cy="259045"/>
    <xdr:sp macro="" textlink="">
      <xdr:nvSpPr>
        <xdr:cNvPr id="61" name="テキスト ボックス 60"/>
        <xdr:cNvSpPr txBox="1"/>
      </xdr:nvSpPr>
      <xdr:spPr>
        <a:xfrm>
          <a:off x="2527300" y="31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53553</xdr:rowOff>
    </xdr:from>
    <xdr:to>
      <xdr:col>29</xdr:col>
      <xdr:colOff>177800</xdr:colOff>
      <xdr:row>16</xdr:row>
      <xdr:rowOff>155153</xdr:rowOff>
    </xdr:to>
    <xdr:sp macro="" textlink="">
      <xdr:nvSpPr>
        <xdr:cNvPr id="67" name="楕円 66"/>
        <xdr:cNvSpPr/>
      </xdr:nvSpPr>
      <xdr:spPr bwMode="auto">
        <a:xfrm>
          <a:off x="5600700" y="2844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25630</xdr:rowOff>
    </xdr:from>
    <xdr:ext cx="762000" cy="259045"/>
    <xdr:sp macro="" textlink="">
      <xdr:nvSpPr>
        <xdr:cNvPr id="68" name="人口1人当たり決算額の推移該当値テキスト130"/>
        <xdr:cNvSpPr txBox="1"/>
      </xdr:nvSpPr>
      <xdr:spPr>
        <a:xfrm>
          <a:off x="5740400" y="281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61417</xdr:rowOff>
    </xdr:from>
    <xdr:to>
      <xdr:col>26</xdr:col>
      <xdr:colOff>101600</xdr:colOff>
      <xdr:row>16</xdr:row>
      <xdr:rowOff>163017</xdr:rowOff>
    </xdr:to>
    <xdr:sp macro="" textlink="">
      <xdr:nvSpPr>
        <xdr:cNvPr id="69" name="楕円 68"/>
        <xdr:cNvSpPr/>
      </xdr:nvSpPr>
      <xdr:spPr bwMode="auto">
        <a:xfrm>
          <a:off x="4953000" y="285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147794</xdr:rowOff>
    </xdr:from>
    <xdr:ext cx="736600" cy="259045"/>
    <xdr:sp macro="" textlink="">
      <xdr:nvSpPr>
        <xdr:cNvPr id="70" name="テキスト ボックス 69"/>
        <xdr:cNvSpPr txBox="1"/>
      </xdr:nvSpPr>
      <xdr:spPr>
        <a:xfrm>
          <a:off x="4622800" y="2938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80345</xdr:rowOff>
    </xdr:from>
    <xdr:to>
      <xdr:col>22</xdr:col>
      <xdr:colOff>165100</xdr:colOff>
      <xdr:row>17</xdr:row>
      <xdr:rowOff>10495</xdr:rowOff>
    </xdr:to>
    <xdr:sp macro="" textlink="">
      <xdr:nvSpPr>
        <xdr:cNvPr id="71" name="楕円 70"/>
        <xdr:cNvSpPr/>
      </xdr:nvSpPr>
      <xdr:spPr bwMode="auto">
        <a:xfrm>
          <a:off x="4254500" y="287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166722</xdr:rowOff>
    </xdr:from>
    <xdr:ext cx="762000" cy="259045"/>
    <xdr:sp macro="" textlink="">
      <xdr:nvSpPr>
        <xdr:cNvPr id="72" name="テキスト ボックス 71"/>
        <xdr:cNvSpPr txBox="1"/>
      </xdr:nvSpPr>
      <xdr:spPr>
        <a:xfrm>
          <a:off x="3924300" y="29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47564</xdr:rowOff>
    </xdr:from>
    <xdr:to>
      <xdr:col>19</xdr:col>
      <xdr:colOff>38100</xdr:colOff>
      <xdr:row>16</xdr:row>
      <xdr:rowOff>149164</xdr:rowOff>
    </xdr:to>
    <xdr:sp macro="" textlink="">
      <xdr:nvSpPr>
        <xdr:cNvPr id="73" name="楕円 72"/>
        <xdr:cNvSpPr/>
      </xdr:nvSpPr>
      <xdr:spPr bwMode="auto">
        <a:xfrm>
          <a:off x="3556000" y="283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133941</xdr:rowOff>
    </xdr:from>
    <xdr:ext cx="762000" cy="259045"/>
    <xdr:sp macro="" textlink="">
      <xdr:nvSpPr>
        <xdr:cNvPr id="74" name="テキスト ボックス 73"/>
        <xdr:cNvSpPr txBox="1"/>
      </xdr:nvSpPr>
      <xdr:spPr>
        <a:xfrm>
          <a:off x="3225800" y="29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83911</xdr:rowOff>
    </xdr:from>
    <xdr:to>
      <xdr:col>15</xdr:col>
      <xdr:colOff>101600</xdr:colOff>
      <xdr:row>17</xdr:row>
      <xdr:rowOff>14061</xdr:rowOff>
    </xdr:to>
    <xdr:sp macro="" textlink="">
      <xdr:nvSpPr>
        <xdr:cNvPr id="75" name="楕円 74"/>
        <xdr:cNvSpPr/>
      </xdr:nvSpPr>
      <xdr:spPr bwMode="auto">
        <a:xfrm>
          <a:off x="2857500" y="287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24238</xdr:rowOff>
    </xdr:from>
    <xdr:ext cx="762000" cy="259045"/>
    <xdr:sp macro="" textlink="">
      <xdr:nvSpPr>
        <xdr:cNvPr id="76" name="テキスト ボックス 75"/>
        <xdr:cNvSpPr txBox="1"/>
      </xdr:nvSpPr>
      <xdr:spPr>
        <a:xfrm>
          <a:off x="2527300" y="264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37312</xdr:rowOff>
    </xdr:from>
    <xdr:to>
      <xdr:col>29</xdr:col>
      <xdr:colOff>127000</xdr:colOff>
      <xdr:row>36</xdr:row>
      <xdr:rowOff>47371</xdr:rowOff>
    </xdr:to>
    <xdr:cxnSp macro="">
      <xdr:nvCxnSpPr>
        <xdr:cNvPr id="109" name="直線コネクタ 108"/>
        <xdr:cNvCxnSpPr/>
      </xdr:nvCxnSpPr>
      <xdr:spPr bwMode="auto">
        <a:xfrm flipV="1">
          <a:off x="5003800" y="6990562"/>
          <a:ext cx="647700" cy="10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16489</xdr:rowOff>
    </xdr:from>
    <xdr:ext cx="762000" cy="259045"/>
    <xdr:sp macro="" textlink="">
      <xdr:nvSpPr>
        <xdr:cNvPr id="110" name="人口1人当たり決算額の推移平均値テキスト445"/>
        <xdr:cNvSpPr txBox="1"/>
      </xdr:nvSpPr>
      <xdr:spPr>
        <a:xfrm>
          <a:off x="5740400" y="6626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47371</xdr:rowOff>
    </xdr:from>
    <xdr:to>
      <xdr:col>26</xdr:col>
      <xdr:colOff>50800</xdr:colOff>
      <xdr:row>36</xdr:row>
      <xdr:rowOff>57086</xdr:rowOff>
    </xdr:to>
    <xdr:cxnSp macro="">
      <xdr:nvCxnSpPr>
        <xdr:cNvPr id="112" name="直線コネクタ 111"/>
        <xdr:cNvCxnSpPr/>
      </xdr:nvCxnSpPr>
      <xdr:spPr bwMode="auto">
        <a:xfrm flipV="1">
          <a:off x="4305300" y="7000621"/>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233849</xdr:rowOff>
    </xdr:from>
    <xdr:ext cx="736600" cy="259045"/>
    <xdr:sp macro="" textlink="">
      <xdr:nvSpPr>
        <xdr:cNvPr id="114" name="テキスト ボックス 113"/>
        <xdr:cNvSpPr txBox="1"/>
      </xdr:nvSpPr>
      <xdr:spPr>
        <a:xfrm>
          <a:off x="4622800" y="6501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339103</xdr:rowOff>
    </xdr:from>
    <xdr:to>
      <xdr:col>22</xdr:col>
      <xdr:colOff>114300</xdr:colOff>
      <xdr:row>36</xdr:row>
      <xdr:rowOff>57086</xdr:rowOff>
    </xdr:to>
    <xdr:cxnSp macro="">
      <xdr:nvCxnSpPr>
        <xdr:cNvPr id="115" name="直線コネクタ 114"/>
        <xdr:cNvCxnSpPr/>
      </xdr:nvCxnSpPr>
      <xdr:spPr bwMode="auto">
        <a:xfrm>
          <a:off x="3606800" y="6949453"/>
          <a:ext cx="698500" cy="60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222190</xdr:rowOff>
    </xdr:from>
    <xdr:ext cx="762000" cy="259045"/>
    <xdr:sp macro="" textlink="">
      <xdr:nvSpPr>
        <xdr:cNvPr id="117" name="テキスト ボックス 116"/>
        <xdr:cNvSpPr txBox="1"/>
      </xdr:nvSpPr>
      <xdr:spPr>
        <a:xfrm>
          <a:off x="3924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306642</xdr:rowOff>
    </xdr:from>
    <xdr:to>
      <xdr:col>18</xdr:col>
      <xdr:colOff>177800</xdr:colOff>
      <xdr:row>35</xdr:row>
      <xdr:rowOff>339103</xdr:rowOff>
    </xdr:to>
    <xdr:cxnSp macro="">
      <xdr:nvCxnSpPr>
        <xdr:cNvPr id="118" name="直線コネクタ 117"/>
        <xdr:cNvCxnSpPr/>
      </xdr:nvCxnSpPr>
      <xdr:spPr bwMode="auto">
        <a:xfrm>
          <a:off x="2908300" y="6916992"/>
          <a:ext cx="6985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96050</xdr:rowOff>
    </xdr:from>
    <xdr:to>
      <xdr:col>19</xdr:col>
      <xdr:colOff>38100</xdr:colOff>
      <xdr:row>35</xdr:row>
      <xdr:rowOff>197650</xdr:rowOff>
    </xdr:to>
    <xdr:sp macro="" textlink="">
      <xdr:nvSpPr>
        <xdr:cNvPr id="119" name="フローチャート: 判断 118"/>
        <xdr:cNvSpPr/>
      </xdr:nvSpPr>
      <xdr:spPr bwMode="auto">
        <a:xfrm>
          <a:off x="35560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207827</xdr:rowOff>
    </xdr:from>
    <xdr:ext cx="762000" cy="259045"/>
    <xdr:sp macro="" textlink="">
      <xdr:nvSpPr>
        <xdr:cNvPr id="120" name="テキスト ボックス 119"/>
        <xdr:cNvSpPr txBox="1"/>
      </xdr:nvSpPr>
      <xdr:spPr>
        <a:xfrm>
          <a:off x="32258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298552</xdr:rowOff>
    </xdr:from>
    <xdr:to>
      <xdr:col>15</xdr:col>
      <xdr:colOff>101600</xdr:colOff>
      <xdr:row>36</xdr:row>
      <xdr:rowOff>57252</xdr:rowOff>
    </xdr:to>
    <xdr:sp macro="" textlink="">
      <xdr:nvSpPr>
        <xdr:cNvPr id="121" name="フローチャート: 判断 120"/>
        <xdr:cNvSpPr/>
      </xdr:nvSpPr>
      <xdr:spPr bwMode="auto">
        <a:xfrm>
          <a:off x="2857500" y="690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42029</xdr:rowOff>
    </xdr:from>
    <xdr:ext cx="762000" cy="259045"/>
    <xdr:sp macro="" textlink="">
      <xdr:nvSpPr>
        <xdr:cNvPr id="122" name="テキスト ボックス 121"/>
        <xdr:cNvSpPr txBox="1"/>
      </xdr:nvSpPr>
      <xdr:spPr>
        <a:xfrm>
          <a:off x="2527300" y="699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329412</xdr:rowOff>
    </xdr:from>
    <xdr:to>
      <xdr:col>29</xdr:col>
      <xdr:colOff>177800</xdr:colOff>
      <xdr:row>36</xdr:row>
      <xdr:rowOff>88112</xdr:rowOff>
    </xdr:to>
    <xdr:sp macro="" textlink="">
      <xdr:nvSpPr>
        <xdr:cNvPr id="128" name="楕円 127"/>
        <xdr:cNvSpPr/>
      </xdr:nvSpPr>
      <xdr:spPr bwMode="auto">
        <a:xfrm>
          <a:off x="5600700" y="693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301489</xdr:rowOff>
    </xdr:from>
    <xdr:ext cx="762000" cy="259045"/>
    <xdr:sp macro="" textlink="">
      <xdr:nvSpPr>
        <xdr:cNvPr id="129" name="人口1人当たり決算額の推移該当値テキスト445"/>
        <xdr:cNvSpPr txBox="1"/>
      </xdr:nvSpPr>
      <xdr:spPr>
        <a:xfrm>
          <a:off x="5740400" y="691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339471</xdr:rowOff>
    </xdr:from>
    <xdr:to>
      <xdr:col>26</xdr:col>
      <xdr:colOff>101600</xdr:colOff>
      <xdr:row>36</xdr:row>
      <xdr:rowOff>98171</xdr:rowOff>
    </xdr:to>
    <xdr:sp macro="" textlink="">
      <xdr:nvSpPr>
        <xdr:cNvPr id="130" name="楕円 129"/>
        <xdr:cNvSpPr/>
      </xdr:nvSpPr>
      <xdr:spPr bwMode="auto">
        <a:xfrm>
          <a:off x="4953000" y="694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82948</xdr:rowOff>
    </xdr:from>
    <xdr:ext cx="736600" cy="259045"/>
    <xdr:sp macro="" textlink="">
      <xdr:nvSpPr>
        <xdr:cNvPr id="131" name="テキスト ボックス 130"/>
        <xdr:cNvSpPr txBox="1"/>
      </xdr:nvSpPr>
      <xdr:spPr>
        <a:xfrm>
          <a:off x="4622800" y="7036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6286</xdr:rowOff>
    </xdr:from>
    <xdr:to>
      <xdr:col>22</xdr:col>
      <xdr:colOff>165100</xdr:colOff>
      <xdr:row>36</xdr:row>
      <xdr:rowOff>107886</xdr:rowOff>
    </xdr:to>
    <xdr:sp macro="" textlink="">
      <xdr:nvSpPr>
        <xdr:cNvPr id="132" name="楕円 131"/>
        <xdr:cNvSpPr/>
      </xdr:nvSpPr>
      <xdr:spPr bwMode="auto">
        <a:xfrm>
          <a:off x="4254500" y="695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92663</xdr:rowOff>
    </xdr:from>
    <xdr:ext cx="762000" cy="259045"/>
    <xdr:sp macro="" textlink="">
      <xdr:nvSpPr>
        <xdr:cNvPr id="133" name="テキスト ボックス 132"/>
        <xdr:cNvSpPr txBox="1"/>
      </xdr:nvSpPr>
      <xdr:spPr>
        <a:xfrm>
          <a:off x="3924300" y="704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288303</xdr:rowOff>
    </xdr:from>
    <xdr:to>
      <xdr:col>19</xdr:col>
      <xdr:colOff>38100</xdr:colOff>
      <xdr:row>36</xdr:row>
      <xdr:rowOff>47003</xdr:rowOff>
    </xdr:to>
    <xdr:sp macro="" textlink="">
      <xdr:nvSpPr>
        <xdr:cNvPr id="134" name="楕円 133"/>
        <xdr:cNvSpPr/>
      </xdr:nvSpPr>
      <xdr:spPr bwMode="auto">
        <a:xfrm>
          <a:off x="3556000" y="689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31780</xdr:rowOff>
    </xdr:from>
    <xdr:ext cx="762000" cy="259045"/>
    <xdr:sp macro="" textlink="">
      <xdr:nvSpPr>
        <xdr:cNvPr id="135" name="テキスト ボックス 134"/>
        <xdr:cNvSpPr txBox="1"/>
      </xdr:nvSpPr>
      <xdr:spPr>
        <a:xfrm>
          <a:off x="3225800" y="698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255842</xdr:rowOff>
    </xdr:from>
    <xdr:to>
      <xdr:col>15</xdr:col>
      <xdr:colOff>101600</xdr:colOff>
      <xdr:row>36</xdr:row>
      <xdr:rowOff>14542</xdr:rowOff>
    </xdr:to>
    <xdr:sp macro="" textlink="">
      <xdr:nvSpPr>
        <xdr:cNvPr id="136" name="楕円 135"/>
        <xdr:cNvSpPr/>
      </xdr:nvSpPr>
      <xdr:spPr bwMode="auto">
        <a:xfrm>
          <a:off x="2857500" y="686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24719</xdr:rowOff>
    </xdr:from>
    <xdr:ext cx="762000" cy="259045"/>
    <xdr:sp macro="" textlink="">
      <xdr:nvSpPr>
        <xdr:cNvPr id="137" name="テキスト ボックス 136"/>
        <xdr:cNvSpPr txBox="1"/>
      </xdr:nvSpPr>
      <xdr:spPr>
        <a:xfrm>
          <a:off x="2527300" y="663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172,278
162,862
161.22
56,663,707
53,907,421
2,643,839
36,343,969
30,790,481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123622</xdr:rowOff>
    </xdr:from>
    <xdr:to>
      <xdr:col>24</xdr:col>
      <xdr:colOff>63500</xdr:colOff>
      <xdr:row>35</xdr:row>
      <xdr:rowOff>126708</xdr:rowOff>
    </xdr:to>
    <xdr:cxnSp macro="">
      <xdr:nvCxnSpPr>
        <xdr:cNvPr id="61" name="直線コネクタ 60"/>
        <xdr:cNvCxnSpPr/>
      </xdr:nvCxnSpPr>
      <xdr:spPr>
        <a:xfrm flipV="1">
          <a:off x="3797300" y="6124372"/>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122826</xdr:rowOff>
    </xdr:from>
    <xdr:ext cx="534377" cy="259045"/>
    <xdr:sp macro="" textlink="">
      <xdr:nvSpPr>
        <xdr:cNvPr id="62" name="人件費平均値テキスト"/>
        <xdr:cNvSpPr txBox="1"/>
      </xdr:nvSpPr>
      <xdr:spPr>
        <a:xfrm>
          <a:off x="4686300" y="5780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126708</xdr:rowOff>
    </xdr:from>
    <xdr:to>
      <xdr:col>19</xdr:col>
      <xdr:colOff>177800</xdr:colOff>
      <xdr:row>35</xdr:row>
      <xdr:rowOff>128460</xdr:rowOff>
    </xdr:to>
    <xdr:cxnSp macro="">
      <xdr:nvCxnSpPr>
        <xdr:cNvPr id="64" name="直線コネクタ 63"/>
        <xdr:cNvCxnSpPr/>
      </xdr:nvCxnSpPr>
      <xdr:spPr>
        <a:xfrm flipV="1">
          <a:off x="2908300" y="612745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58399</xdr:rowOff>
    </xdr:from>
    <xdr:ext cx="534377" cy="259045"/>
    <xdr:sp macro="" textlink="">
      <xdr:nvSpPr>
        <xdr:cNvPr id="66" name="テキスト ボックス 65"/>
        <xdr:cNvSpPr txBox="1"/>
      </xdr:nvSpPr>
      <xdr:spPr>
        <a:xfrm>
          <a:off x="3530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46888</xdr:rowOff>
    </xdr:from>
    <xdr:to>
      <xdr:col>15</xdr:col>
      <xdr:colOff>50800</xdr:colOff>
      <xdr:row>35</xdr:row>
      <xdr:rowOff>128460</xdr:rowOff>
    </xdr:to>
    <xdr:cxnSp macro="">
      <xdr:nvCxnSpPr>
        <xdr:cNvPr id="67" name="直線コネクタ 66"/>
        <xdr:cNvCxnSpPr/>
      </xdr:nvCxnSpPr>
      <xdr:spPr>
        <a:xfrm>
          <a:off x="2019300" y="6047638"/>
          <a:ext cx="8890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68991</xdr:rowOff>
    </xdr:from>
    <xdr:ext cx="534377" cy="259045"/>
    <xdr:sp macro="" textlink="">
      <xdr:nvSpPr>
        <xdr:cNvPr id="69" name="テキスト ボックス 68"/>
        <xdr:cNvSpPr txBox="1"/>
      </xdr:nvSpPr>
      <xdr:spPr>
        <a:xfrm>
          <a:off x="2641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46888</xdr:rowOff>
    </xdr:from>
    <xdr:to>
      <xdr:col>10</xdr:col>
      <xdr:colOff>114300</xdr:colOff>
      <xdr:row>35</xdr:row>
      <xdr:rowOff>67691</xdr:rowOff>
    </xdr:to>
    <xdr:cxnSp macro="">
      <xdr:nvCxnSpPr>
        <xdr:cNvPr id="70" name="直線コネクタ 69"/>
        <xdr:cNvCxnSpPr/>
      </xdr:nvCxnSpPr>
      <xdr:spPr>
        <a:xfrm flipV="1">
          <a:off x="1130300" y="6047638"/>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146507</xdr:rowOff>
    </xdr:from>
    <xdr:to>
      <xdr:col>10</xdr:col>
      <xdr:colOff>165100</xdr:colOff>
      <xdr:row>35</xdr:row>
      <xdr:rowOff>76657</xdr:rowOff>
    </xdr:to>
    <xdr:sp macro="" textlink="">
      <xdr:nvSpPr>
        <xdr:cNvPr id="71" name="フローチャート: 判断 70"/>
        <xdr:cNvSpPr/>
      </xdr:nvSpPr>
      <xdr:spPr>
        <a:xfrm>
          <a:off x="196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93184</xdr:rowOff>
    </xdr:from>
    <xdr:ext cx="534377" cy="259045"/>
    <xdr:sp macro="" textlink="">
      <xdr:nvSpPr>
        <xdr:cNvPr id="72" name="テキスト ボックス 71"/>
        <xdr:cNvSpPr txBox="1"/>
      </xdr:nvSpPr>
      <xdr:spPr>
        <a:xfrm>
          <a:off x="1752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25768</xdr:rowOff>
    </xdr:from>
    <xdr:to>
      <xdr:col>6</xdr:col>
      <xdr:colOff>38100</xdr:colOff>
      <xdr:row>36</xdr:row>
      <xdr:rowOff>127368</xdr:rowOff>
    </xdr:to>
    <xdr:sp macro="" textlink="">
      <xdr:nvSpPr>
        <xdr:cNvPr id="73" name="フローチャート: 判断 72"/>
        <xdr:cNvSpPr/>
      </xdr:nvSpPr>
      <xdr:spPr>
        <a:xfrm>
          <a:off x="1079500" y="619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118495</xdr:rowOff>
    </xdr:from>
    <xdr:ext cx="534377" cy="259045"/>
    <xdr:sp macro="" textlink="">
      <xdr:nvSpPr>
        <xdr:cNvPr id="74" name="テキスト ボックス 73"/>
        <xdr:cNvSpPr txBox="1"/>
      </xdr:nvSpPr>
      <xdr:spPr>
        <a:xfrm>
          <a:off x="863111" y="62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72822</xdr:rowOff>
    </xdr:from>
    <xdr:to>
      <xdr:col>24</xdr:col>
      <xdr:colOff>114300</xdr:colOff>
      <xdr:row>36</xdr:row>
      <xdr:rowOff>2972</xdr:rowOff>
    </xdr:to>
    <xdr:sp macro="" textlink="">
      <xdr:nvSpPr>
        <xdr:cNvPr id="80" name="楕円 79"/>
        <xdr:cNvSpPr/>
      </xdr:nvSpPr>
      <xdr:spPr>
        <a:xfrm>
          <a:off x="4584700" y="60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51249</xdr:rowOff>
    </xdr:from>
    <xdr:ext cx="534377" cy="259045"/>
    <xdr:sp macro="" textlink="">
      <xdr:nvSpPr>
        <xdr:cNvPr id="81" name="人件費該当値テキスト"/>
        <xdr:cNvSpPr txBox="1"/>
      </xdr:nvSpPr>
      <xdr:spPr>
        <a:xfrm>
          <a:off x="4686300" y="60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75908</xdr:rowOff>
    </xdr:from>
    <xdr:to>
      <xdr:col>20</xdr:col>
      <xdr:colOff>38100</xdr:colOff>
      <xdr:row>36</xdr:row>
      <xdr:rowOff>6058</xdr:rowOff>
    </xdr:to>
    <xdr:sp macro="" textlink="">
      <xdr:nvSpPr>
        <xdr:cNvPr id="82" name="楕円 81"/>
        <xdr:cNvSpPr/>
      </xdr:nvSpPr>
      <xdr:spPr>
        <a:xfrm>
          <a:off x="3746500" y="60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168635</xdr:rowOff>
    </xdr:from>
    <xdr:ext cx="534377" cy="259045"/>
    <xdr:sp macro="" textlink="">
      <xdr:nvSpPr>
        <xdr:cNvPr id="83" name="テキスト ボックス 82"/>
        <xdr:cNvSpPr txBox="1"/>
      </xdr:nvSpPr>
      <xdr:spPr>
        <a:xfrm>
          <a:off x="3530111" y="61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77660</xdr:rowOff>
    </xdr:from>
    <xdr:to>
      <xdr:col>15</xdr:col>
      <xdr:colOff>101600</xdr:colOff>
      <xdr:row>36</xdr:row>
      <xdr:rowOff>7810</xdr:rowOff>
    </xdr:to>
    <xdr:sp macro="" textlink="">
      <xdr:nvSpPr>
        <xdr:cNvPr id="84" name="楕円 83"/>
        <xdr:cNvSpPr/>
      </xdr:nvSpPr>
      <xdr:spPr>
        <a:xfrm>
          <a:off x="2857500" y="60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170387</xdr:rowOff>
    </xdr:from>
    <xdr:ext cx="534377" cy="259045"/>
    <xdr:sp macro="" textlink="">
      <xdr:nvSpPr>
        <xdr:cNvPr id="85" name="テキスト ボックス 84"/>
        <xdr:cNvSpPr txBox="1"/>
      </xdr:nvSpPr>
      <xdr:spPr>
        <a:xfrm>
          <a:off x="2641111" y="617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167538</xdr:rowOff>
    </xdr:from>
    <xdr:to>
      <xdr:col>10</xdr:col>
      <xdr:colOff>165100</xdr:colOff>
      <xdr:row>35</xdr:row>
      <xdr:rowOff>97688</xdr:rowOff>
    </xdr:to>
    <xdr:sp macro="" textlink="">
      <xdr:nvSpPr>
        <xdr:cNvPr id="86" name="楕円 85"/>
        <xdr:cNvSpPr/>
      </xdr:nvSpPr>
      <xdr:spPr>
        <a:xfrm>
          <a:off x="1968500" y="59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88815</xdr:rowOff>
    </xdr:from>
    <xdr:ext cx="534377" cy="259045"/>
    <xdr:sp macro="" textlink="">
      <xdr:nvSpPr>
        <xdr:cNvPr id="87" name="テキスト ボックス 86"/>
        <xdr:cNvSpPr txBox="1"/>
      </xdr:nvSpPr>
      <xdr:spPr>
        <a:xfrm>
          <a:off x="1752111" y="60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16891</xdr:rowOff>
    </xdr:from>
    <xdr:to>
      <xdr:col>6</xdr:col>
      <xdr:colOff>38100</xdr:colOff>
      <xdr:row>35</xdr:row>
      <xdr:rowOff>118491</xdr:rowOff>
    </xdr:to>
    <xdr:sp macro="" textlink="">
      <xdr:nvSpPr>
        <xdr:cNvPr id="88" name="楕円 87"/>
        <xdr:cNvSpPr/>
      </xdr:nvSpPr>
      <xdr:spPr>
        <a:xfrm>
          <a:off x="1079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135018</xdr:rowOff>
    </xdr:from>
    <xdr:ext cx="534377" cy="259045"/>
    <xdr:sp macro="" textlink="">
      <xdr:nvSpPr>
        <xdr:cNvPr id="89" name="テキスト ボックス 88"/>
        <xdr:cNvSpPr txBox="1"/>
      </xdr:nvSpPr>
      <xdr:spPr>
        <a:xfrm>
          <a:off x="863111" y="57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125984</xdr:rowOff>
    </xdr:from>
    <xdr:to>
      <xdr:col>24</xdr:col>
      <xdr:colOff>63500</xdr:colOff>
      <xdr:row>52</xdr:row>
      <xdr:rowOff>163017</xdr:rowOff>
    </xdr:to>
    <xdr:cxnSp macro="">
      <xdr:nvCxnSpPr>
        <xdr:cNvPr id="119" name="直線コネクタ 118"/>
        <xdr:cNvCxnSpPr/>
      </xdr:nvCxnSpPr>
      <xdr:spPr>
        <a:xfrm flipV="1">
          <a:off x="3797300" y="9041384"/>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6519</xdr:rowOff>
    </xdr:from>
    <xdr:ext cx="534377" cy="259045"/>
    <xdr:sp macro="" textlink="">
      <xdr:nvSpPr>
        <xdr:cNvPr id="120" name="物件費平均値テキスト"/>
        <xdr:cNvSpPr txBox="1"/>
      </xdr:nvSpPr>
      <xdr:spPr>
        <a:xfrm>
          <a:off x="4686300" y="926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130175</xdr:rowOff>
    </xdr:from>
    <xdr:to>
      <xdr:col>19</xdr:col>
      <xdr:colOff>177800</xdr:colOff>
      <xdr:row>52</xdr:row>
      <xdr:rowOff>163017</xdr:rowOff>
    </xdr:to>
    <xdr:cxnSp macro="">
      <xdr:nvCxnSpPr>
        <xdr:cNvPr id="122" name="直線コネクタ 121"/>
        <xdr:cNvCxnSpPr/>
      </xdr:nvCxnSpPr>
      <xdr:spPr>
        <a:xfrm>
          <a:off x="2908300" y="9045575"/>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121276</xdr:rowOff>
    </xdr:from>
    <xdr:ext cx="534377" cy="259045"/>
    <xdr:sp macro="" textlink="">
      <xdr:nvSpPr>
        <xdr:cNvPr id="124" name="テキスト ボックス 123"/>
        <xdr:cNvSpPr txBox="1"/>
      </xdr:nvSpPr>
      <xdr:spPr>
        <a:xfrm>
          <a:off x="3530111" y="93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123279</xdr:rowOff>
    </xdr:from>
    <xdr:to>
      <xdr:col>15</xdr:col>
      <xdr:colOff>50800</xdr:colOff>
      <xdr:row>52</xdr:row>
      <xdr:rowOff>130175</xdr:rowOff>
    </xdr:to>
    <xdr:cxnSp macro="">
      <xdr:nvCxnSpPr>
        <xdr:cNvPr id="125" name="直線コネクタ 124"/>
        <xdr:cNvCxnSpPr/>
      </xdr:nvCxnSpPr>
      <xdr:spPr>
        <a:xfrm>
          <a:off x="2019300" y="9038679"/>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126458</xdr:rowOff>
    </xdr:from>
    <xdr:ext cx="534377" cy="259045"/>
    <xdr:sp macro="" textlink="">
      <xdr:nvSpPr>
        <xdr:cNvPr id="127" name="テキスト ボックス 126"/>
        <xdr:cNvSpPr txBox="1"/>
      </xdr:nvSpPr>
      <xdr:spPr>
        <a:xfrm>
          <a:off x="2641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123279</xdr:rowOff>
    </xdr:from>
    <xdr:to>
      <xdr:col>10</xdr:col>
      <xdr:colOff>114300</xdr:colOff>
      <xdr:row>52</xdr:row>
      <xdr:rowOff>164541</xdr:rowOff>
    </xdr:to>
    <xdr:cxnSp macro="">
      <xdr:nvCxnSpPr>
        <xdr:cNvPr id="128" name="直線コネクタ 127"/>
        <xdr:cNvCxnSpPr/>
      </xdr:nvCxnSpPr>
      <xdr:spPr>
        <a:xfrm flipV="1">
          <a:off x="1130300" y="9038679"/>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56438</xdr:rowOff>
    </xdr:from>
    <xdr:to>
      <xdr:col>10</xdr:col>
      <xdr:colOff>165100</xdr:colOff>
      <xdr:row>54</xdr:row>
      <xdr:rowOff>158038</xdr:rowOff>
    </xdr:to>
    <xdr:sp macro="" textlink="">
      <xdr:nvSpPr>
        <xdr:cNvPr id="129" name="フローチャート: 判断 128"/>
        <xdr:cNvSpPr/>
      </xdr:nvSpPr>
      <xdr:spPr>
        <a:xfrm>
          <a:off x="1968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149165</xdr:rowOff>
    </xdr:from>
    <xdr:ext cx="534377" cy="259045"/>
    <xdr:sp macro="" textlink="">
      <xdr:nvSpPr>
        <xdr:cNvPr id="130" name="テキスト ボックス 129"/>
        <xdr:cNvSpPr txBox="1"/>
      </xdr:nvSpPr>
      <xdr:spPr>
        <a:xfrm>
          <a:off x="1752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104216</xdr:rowOff>
    </xdr:from>
    <xdr:to>
      <xdr:col>6</xdr:col>
      <xdr:colOff>38100</xdr:colOff>
      <xdr:row>54</xdr:row>
      <xdr:rowOff>34366</xdr:rowOff>
    </xdr:to>
    <xdr:sp macro="" textlink="">
      <xdr:nvSpPr>
        <xdr:cNvPr id="131" name="フローチャート: 判断 130"/>
        <xdr:cNvSpPr/>
      </xdr:nvSpPr>
      <xdr:spPr>
        <a:xfrm>
          <a:off x="1079500" y="919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25493</xdr:rowOff>
    </xdr:from>
    <xdr:ext cx="534377" cy="259045"/>
    <xdr:sp macro="" textlink="">
      <xdr:nvSpPr>
        <xdr:cNvPr id="132" name="テキスト ボックス 131"/>
        <xdr:cNvSpPr txBox="1"/>
      </xdr:nvSpPr>
      <xdr:spPr>
        <a:xfrm>
          <a:off x="863111" y="92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75184</xdr:rowOff>
    </xdr:from>
    <xdr:to>
      <xdr:col>24</xdr:col>
      <xdr:colOff>114300</xdr:colOff>
      <xdr:row>53</xdr:row>
      <xdr:rowOff>5334</xdr:rowOff>
    </xdr:to>
    <xdr:sp macro="" textlink="">
      <xdr:nvSpPr>
        <xdr:cNvPr id="138" name="楕円 137"/>
        <xdr:cNvSpPr/>
      </xdr:nvSpPr>
      <xdr:spPr>
        <a:xfrm>
          <a:off x="4584700" y="89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98061</xdr:rowOff>
    </xdr:from>
    <xdr:ext cx="534377" cy="259045"/>
    <xdr:sp macro="" textlink="">
      <xdr:nvSpPr>
        <xdr:cNvPr id="139" name="物件費該当値テキスト"/>
        <xdr:cNvSpPr txBox="1"/>
      </xdr:nvSpPr>
      <xdr:spPr>
        <a:xfrm>
          <a:off x="4686300" y="884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112217</xdr:rowOff>
    </xdr:from>
    <xdr:to>
      <xdr:col>20</xdr:col>
      <xdr:colOff>38100</xdr:colOff>
      <xdr:row>53</xdr:row>
      <xdr:rowOff>42367</xdr:rowOff>
    </xdr:to>
    <xdr:sp macro="" textlink="">
      <xdr:nvSpPr>
        <xdr:cNvPr id="140" name="楕円 139"/>
        <xdr:cNvSpPr/>
      </xdr:nvSpPr>
      <xdr:spPr>
        <a:xfrm>
          <a:off x="3746500" y="90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58894</xdr:rowOff>
    </xdr:from>
    <xdr:ext cx="534377" cy="259045"/>
    <xdr:sp macro="" textlink="">
      <xdr:nvSpPr>
        <xdr:cNvPr id="141" name="テキスト ボックス 140"/>
        <xdr:cNvSpPr txBox="1"/>
      </xdr:nvSpPr>
      <xdr:spPr>
        <a:xfrm>
          <a:off x="3530111" y="880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79375</xdr:rowOff>
    </xdr:from>
    <xdr:to>
      <xdr:col>15</xdr:col>
      <xdr:colOff>101600</xdr:colOff>
      <xdr:row>53</xdr:row>
      <xdr:rowOff>9525</xdr:rowOff>
    </xdr:to>
    <xdr:sp macro="" textlink="">
      <xdr:nvSpPr>
        <xdr:cNvPr id="142" name="楕円 141"/>
        <xdr:cNvSpPr/>
      </xdr:nvSpPr>
      <xdr:spPr>
        <a:xfrm>
          <a:off x="2857500" y="899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26052</xdr:rowOff>
    </xdr:from>
    <xdr:ext cx="534377" cy="259045"/>
    <xdr:sp macro="" textlink="">
      <xdr:nvSpPr>
        <xdr:cNvPr id="143" name="テキスト ボックス 142"/>
        <xdr:cNvSpPr txBox="1"/>
      </xdr:nvSpPr>
      <xdr:spPr>
        <a:xfrm>
          <a:off x="2641111" y="877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72479</xdr:rowOff>
    </xdr:from>
    <xdr:to>
      <xdr:col>10</xdr:col>
      <xdr:colOff>165100</xdr:colOff>
      <xdr:row>53</xdr:row>
      <xdr:rowOff>2629</xdr:rowOff>
    </xdr:to>
    <xdr:sp macro="" textlink="">
      <xdr:nvSpPr>
        <xdr:cNvPr id="144" name="楕円 143"/>
        <xdr:cNvSpPr/>
      </xdr:nvSpPr>
      <xdr:spPr>
        <a:xfrm>
          <a:off x="1968500" y="89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19156</xdr:rowOff>
    </xdr:from>
    <xdr:ext cx="534377" cy="259045"/>
    <xdr:sp macro="" textlink="">
      <xdr:nvSpPr>
        <xdr:cNvPr id="145" name="テキスト ボックス 144"/>
        <xdr:cNvSpPr txBox="1"/>
      </xdr:nvSpPr>
      <xdr:spPr>
        <a:xfrm>
          <a:off x="1752111" y="876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113741</xdr:rowOff>
    </xdr:from>
    <xdr:to>
      <xdr:col>6</xdr:col>
      <xdr:colOff>38100</xdr:colOff>
      <xdr:row>53</xdr:row>
      <xdr:rowOff>43891</xdr:rowOff>
    </xdr:to>
    <xdr:sp macro="" textlink="">
      <xdr:nvSpPr>
        <xdr:cNvPr id="146" name="楕円 145"/>
        <xdr:cNvSpPr/>
      </xdr:nvSpPr>
      <xdr:spPr>
        <a:xfrm>
          <a:off x="1079500" y="902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60418</xdr:rowOff>
    </xdr:from>
    <xdr:ext cx="534377" cy="259045"/>
    <xdr:sp macro="" textlink="">
      <xdr:nvSpPr>
        <xdr:cNvPr id="147" name="テキスト ボックス 146"/>
        <xdr:cNvSpPr txBox="1"/>
      </xdr:nvSpPr>
      <xdr:spPr>
        <a:xfrm>
          <a:off x="863111" y="880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26771</xdr:rowOff>
    </xdr:from>
    <xdr:to>
      <xdr:col>24</xdr:col>
      <xdr:colOff>63500</xdr:colOff>
      <xdr:row>73</xdr:row>
      <xdr:rowOff>21742</xdr:rowOff>
    </xdr:to>
    <xdr:cxnSp macro="">
      <xdr:nvCxnSpPr>
        <xdr:cNvPr id="174" name="直線コネクタ 173"/>
        <xdr:cNvCxnSpPr/>
      </xdr:nvCxnSpPr>
      <xdr:spPr>
        <a:xfrm flipV="1">
          <a:off x="3797300" y="12371171"/>
          <a:ext cx="838200" cy="1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99331</xdr:rowOff>
    </xdr:from>
    <xdr:ext cx="469744" cy="259045"/>
    <xdr:sp macro="" textlink="">
      <xdr:nvSpPr>
        <xdr:cNvPr id="175" name="維持補修費平均値テキスト"/>
        <xdr:cNvSpPr txBox="1"/>
      </xdr:nvSpPr>
      <xdr:spPr>
        <a:xfrm>
          <a:off x="4686300" y="12443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118211</xdr:rowOff>
    </xdr:from>
    <xdr:to>
      <xdr:col>19</xdr:col>
      <xdr:colOff>177800</xdr:colOff>
      <xdr:row>73</xdr:row>
      <xdr:rowOff>21742</xdr:rowOff>
    </xdr:to>
    <xdr:cxnSp macro="">
      <xdr:nvCxnSpPr>
        <xdr:cNvPr id="177" name="直線コネクタ 176"/>
        <xdr:cNvCxnSpPr/>
      </xdr:nvCxnSpPr>
      <xdr:spPr>
        <a:xfrm>
          <a:off x="2908300" y="12291161"/>
          <a:ext cx="889000" cy="2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74210</xdr:rowOff>
    </xdr:from>
    <xdr:ext cx="469744" cy="259045"/>
    <xdr:sp macro="" textlink="">
      <xdr:nvSpPr>
        <xdr:cNvPr id="179" name="テキスト ボックス 178"/>
        <xdr:cNvSpPr txBox="1"/>
      </xdr:nvSpPr>
      <xdr:spPr>
        <a:xfrm>
          <a:off x="3562428" y="122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118211</xdr:rowOff>
    </xdr:from>
    <xdr:to>
      <xdr:col>15</xdr:col>
      <xdr:colOff>50800</xdr:colOff>
      <xdr:row>71</xdr:row>
      <xdr:rowOff>139929</xdr:rowOff>
    </xdr:to>
    <xdr:cxnSp macro="">
      <xdr:nvCxnSpPr>
        <xdr:cNvPr id="180" name="直線コネクタ 179"/>
        <xdr:cNvCxnSpPr/>
      </xdr:nvCxnSpPr>
      <xdr:spPr>
        <a:xfrm flipV="1">
          <a:off x="2019300" y="12291161"/>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71899</xdr:rowOff>
    </xdr:from>
    <xdr:ext cx="469744" cy="259045"/>
    <xdr:sp macro="" textlink="">
      <xdr:nvSpPr>
        <xdr:cNvPr id="182" name="テキスト ボックス 181"/>
        <xdr:cNvSpPr txBox="1"/>
      </xdr:nvSpPr>
      <xdr:spPr>
        <a:xfrm>
          <a:off x="2673428" y="1258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139929</xdr:rowOff>
    </xdr:from>
    <xdr:to>
      <xdr:col>10</xdr:col>
      <xdr:colOff>114300</xdr:colOff>
      <xdr:row>72</xdr:row>
      <xdr:rowOff>57404</xdr:rowOff>
    </xdr:to>
    <xdr:cxnSp macro="">
      <xdr:nvCxnSpPr>
        <xdr:cNvPr id="183" name="直線コネクタ 182"/>
        <xdr:cNvCxnSpPr/>
      </xdr:nvCxnSpPr>
      <xdr:spPr>
        <a:xfrm flipV="1">
          <a:off x="1130300" y="12312879"/>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78842</xdr:rowOff>
    </xdr:from>
    <xdr:to>
      <xdr:col>10</xdr:col>
      <xdr:colOff>165100</xdr:colOff>
      <xdr:row>74</xdr:row>
      <xdr:rowOff>8992</xdr:rowOff>
    </xdr:to>
    <xdr:sp macro="" textlink="">
      <xdr:nvSpPr>
        <xdr:cNvPr id="184" name="フローチャート: 判断 183"/>
        <xdr:cNvSpPr/>
      </xdr:nvSpPr>
      <xdr:spPr>
        <a:xfrm>
          <a:off x="1968500" y="125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119</xdr:rowOff>
    </xdr:from>
    <xdr:ext cx="469744" cy="259045"/>
    <xdr:sp macro="" textlink="">
      <xdr:nvSpPr>
        <xdr:cNvPr id="185" name="テキスト ボックス 184"/>
        <xdr:cNvSpPr txBox="1"/>
      </xdr:nvSpPr>
      <xdr:spPr>
        <a:xfrm>
          <a:off x="1784428" y="1268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48209</xdr:rowOff>
    </xdr:from>
    <xdr:to>
      <xdr:col>6</xdr:col>
      <xdr:colOff>38100</xdr:colOff>
      <xdr:row>72</xdr:row>
      <xdr:rowOff>149809</xdr:rowOff>
    </xdr:to>
    <xdr:sp macro="" textlink="">
      <xdr:nvSpPr>
        <xdr:cNvPr id="186" name="フローチャート: 判断 185"/>
        <xdr:cNvSpPr/>
      </xdr:nvSpPr>
      <xdr:spPr>
        <a:xfrm>
          <a:off x="1079500" y="1239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140936</xdr:rowOff>
    </xdr:from>
    <xdr:ext cx="469744" cy="259045"/>
    <xdr:sp macro="" textlink="">
      <xdr:nvSpPr>
        <xdr:cNvPr id="187" name="テキスト ボックス 186"/>
        <xdr:cNvSpPr txBox="1"/>
      </xdr:nvSpPr>
      <xdr:spPr>
        <a:xfrm>
          <a:off x="895428" y="124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147421</xdr:rowOff>
    </xdr:from>
    <xdr:to>
      <xdr:col>24</xdr:col>
      <xdr:colOff>114300</xdr:colOff>
      <xdr:row>72</xdr:row>
      <xdr:rowOff>77571</xdr:rowOff>
    </xdr:to>
    <xdr:sp macro="" textlink="">
      <xdr:nvSpPr>
        <xdr:cNvPr id="193" name="楕円 192"/>
        <xdr:cNvSpPr/>
      </xdr:nvSpPr>
      <xdr:spPr>
        <a:xfrm>
          <a:off x="4584700" y="123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170298</xdr:rowOff>
    </xdr:from>
    <xdr:ext cx="469744" cy="259045"/>
    <xdr:sp macro="" textlink="">
      <xdr:nvSpPr>
        <xdr:cNvPr id="194" name="維持補修費該当値テキスト"/>
        <xdr:cNvSpPr txBox="1"/>
      </xdr:nvSpPr>
      <xdr:spPr>
        <a:xfrm>
          <a:off x="4686300" y="121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142392</xdr:rowOff>
    </xdr:from>
    <xdr:to>
      <xdr:col>20</xdr:col>
      <xdr:colOff>38100</xdr:colOff>
      <xdr:row>73</xdr:row>
      <xdr:rowOff>72542</xdr:rowOff>
    </xdr:to>
    <xdr:sp macro="" textlink="">
      <xdr:nvSpPr>
        <xdr:cNvPr id="195" name="楕円 194"/>
        <xdr:cNvSpPr/>
      </xdr:nvSpPr>
      <xdr:spPr>
        <a:xfrm>
          <a:off x="3746500" y="124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63669</xdr:rowOff>
    </xdr:from>
    <xdr:ext cx="469744" cy="259045"/>
    <xdr:sp macro="" textlink="">
      <xdr:nvSpPr>
        <xdr:cNvPr id="196" name="テキスト ボックス 195"/>
        <xdr:cNvSpPr txBox="1"/>
      </xdr:nvSpPr>
      <xdr:spPr>
        <a:xfrm>
          <a:off x="3562428" y="1257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67411</xdr:rowOff>
    </xdr:from>
    <xdr:to>
      <xdr:col>15</xdr:col>
      <xdr:colOff>101600</xdr:colOff>
      <xdr:row>71</xdr:row>
      <xdr:rowOff>169011</xdr:rowOff>
    </xdr:to>
    <xdr:sp macro="" textlink="">
      <xdr:nvSpPr>
        <xdr:cNvPr id="197" name="楕円 196"/>
        <xdr:cNvSpPr/>
      </xdr:nvSpPr>
      <xdr:spPr>
        <a:xfrm>
          <a:off x="2857500" y="122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14088</xdr:rowOff>
    </xdr:from>
    <xdr:ext cx="469744" cy="259045"/>
    <xdr:sp macro="" textlink="">
      <xdr:nvSpPr>
        <xdr:cNvPr id="198" name="テキスト ボックス 197"/>
        <xdr:cNvSpPr txBox="1"/>
      </xdr:nvSpPr>
      <xdr:spPr>
        <a:xfrm>
          <a:off x="2673428" y="1201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89129</xdr:rowOff>
    </xdr:from>
    <xdr:to>
      <xdr:col>10</xdr:col>
      <xdr:colOff>165100</xdr:colOff>
      <xdr:row>72</xdr:row>
      <xdr:rowOff>19279</xdr:rowOff>
    </xdr:to>
    <xdr:sp macro="" textlink="">
      <xdr:nvSpPr>
        <xdr:cNvPr id="199" name="楕円 198"/>
        <xdr:cNvSpPr/>
      </xdr:nvSpPr>
      <xdr:spPr>
        <a:xfrm>
          <a:off x="1968500" y="122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35806</xdr:rowOff>
    </xdr:from>
    <xdr:ext cx="469744" cy="259045"/>
    <xdr:sp macro="" textlink="">
      <xdr:nvSpPr>
        <xdr:cNvPr id="200" name="テキスト ボックス 199"/>
        <xdr:cNvSpPr txBox="1"/>
      </xdr:nvSpPr>
      <xdr:spPr>
        <a:xfrm>
          <a:off x="1784428" y="1203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6604</xdr:rowOff>
    </xdr:from>
    <xdr:to>
      <xdr:col>6</xdr:col>
      <xdr:colOff>38100</xdr:colOff>
      <xdr:row>72</xdr:row>
      <xdr:rowOff>108204</xdr:rowOff>
    </xdr:to>
    <xdr:sp macro="" textlink="">
      <xdr:nvSpPr>
        <xdr:cNvPr id="201" name="楕円 200"/>
        <xdr:cNvSpPr/>
      </xdr:nvSpPr>
      <xdr:spPr>
        <a:xfrm>
          <a:off x="1079500" y="123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124731</xdr:rowOff>
    </xdr:from>
    <xdr:ext cx="469744" cy="259045"/>
    <xdr:sp macro="" textlink="">
      <xdr:nvSpPr>
        <xdr:cNvPr id="202" name="テキスト ボックス 201"/>
        <xdr:cNvSpPr txBox="1"/>
      </xdr:nvSpPr>
      <xdr:spPr>
        <a:xfrm>
          <a:off x="895428" y="1212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132080</xdr:rowOff>
    </xdr:from>
    <xdr:to>
      <xdr:col>24</xdr:col>
      <xdr:colOff>63500</xdr:colOff>
      <xdr:row>98</xdr:row>
      <xdr:rowOff>21934</xdr:rowOff>
    </xdr:to>
    <xdr:cxnSp macro="">
      <xdr:nvCxnSpPr>
        <xdr:cNvPr id="232" name="直線コネクタ 231"/>
        <xdr:cNvCxnSpPr/>
      </xdr:nvCxnSpPr>
      <xdr:spPr>
        <a:xfrm>
          <a:off x="3797300" y="16762730"/>
          <a:ext cx="838200" cy="6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80687</xdr:rowOff>
    </xdr:from>
    <xdr:ext cx="534377" cy="259045"/>
    <xdr:sp macro="" textlink="">
      <xdr:nvSpPr>
        <xdr:cNvPr id="233" name="扶助費平均値テキスト"/>
        <xdr:cNvSpPr txBox="1"/>
      </xdr:nvSpPr>
      <xdr:spPr>
        <a:xfrm>
          <a:off x="4686300" y="160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107581</xdr:rowOff>
    </xdr:from>
    <xdr:to>
      <xdr:col>19</xdr:col>
      <xdr:colOff>177800</xdr:colOff>
      <xdr:row>97</xdr:row>
      <xdr:rowOff>132080</xdr:rowOff>
    </xdr:to>
    <xdr:cxnSp macro="">
      <xdr:nvCxnSpPr>
        <xdr:cNvPr id="235" name="直線コネクタ 234"/>
        <xdr:cNvCxnSpPr/>
      </xdr:nvCxnSpPr>
      <xdr:spPr>
        <a:xfrm>
          <a:off x="2908300" y="16738231"/>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830</xdr:rowOff>
    </xdr:from>
    <xdr:ext cx="534377" cy="259045"/>
    <xdr:sp macro="" textlink="">
      <xdr:nvSpPr>
        <xdr:cNvPr id="237" name="テキスト ボックス 236"/>
        <xdr:cNvSpPr txBox="1"/>
      </xdr:nvSpPr>
      <xdr:spPr>
        <a:xfrm>
          <a:off x="3530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107581</xdr:rowOff>
    </xdr:from>
    <xdr:to>
      <xdr:col>15</xdr:col>
      <xdr:colOff>50800</xdr:colOff>
      <xdr:row>98</xdr:row>
      <xdr:rowOff>35420</xdr:rowOff>
    </xdr:to>
    <xdr:cxnSp macro="">
      <xdr:nvCxnSpPr>
        <xdr:cNvPr id="238" name="直線コネクタ 237"/>
        <xdr:cNvCxnSpPr/>
      </xdr:nvCxnSpPr>
      <xdr:spPr>
        <a:xfrm flipV="1">
          <a:off x="2019300" y="16738231"/>
          <a:ext cx="8890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80535</xdr:rowOff>
    </xdr:from>
    <xdr:ext cx="534377" cy="259045"/>
    <xdr:sp macro="" textlink="">
      <xdr:nvSpPr>
        <xdr:cNvPr id="240" name="テキスト ボックス 239"/>
        <xdr:cNvSpPr txBox="1"/>
      </xdr:nvSpPr>
      <xdr:spPr>
        <a:xfrm>
          <a:off x="2641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18428</xdr:rowOff>
    </xdr:from>
    <xdr:to>
      <xdr:col>10</xdr:col>
      <xdr:colOff>114300</xdr:colOff>
      <xdr:row>98</xdr:row>
      <xdr:rowOff>35420</xdr:rowOff>
    </xdr:to>
    <xdr:cxnSp macro="">
      <xdr:nvCxnSpPr>
        <xdr:cNvPr id="241" name="直線コネクタ 240"/>
        <xdr:cNvCxnSpPr/>
      </xdr:nvCxnSpPr>
      <xdr:spPr>
        <a:xfrm>
          <a:off x="1130300" y="16820528"/>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43484</xdr:rowOff>
    </xdr:from>
    <xdr:to>
      <xdr:col>10</xdr:col>
      <xdr:colOff>165100</xdr:colOff>
      <xdr:row>96</xdr:row>
      <xdr:rowOff>145084</xdr:rowOff>
    </xdr:to>
    <xdr:sp macro="" textlink="">
      <xdr:nvSpPr>
        <xdr:cNvPr id="242" name="フローチャート: 判断 241"/>
        <xdr:cNvSpPr/>
      </xdr:nvSpPr>
      <xdr:spPr>
        <a:xfrm>
          <a:off x="1968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161611</xdr:rowOff>
    </xdr:from>
    <xdr:ext cx="534377" cy="259045"/>
    <xdr:sp macro="" textlink="">
      <xdr:nvSpPr>
        <xdr:cNvPr id="243" name="テキスト ボックス 242"/>
        <xdr:cNvSpPr txBox="1"/>
      </xdr:nvSpPr>
      <xdr:spPr>
        <a:xfrm>
          <a:off x="1752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116942</xdr:rowOff>
    </xdr:from>
    <xdr:to>
      <xdr:col>6</xdr:col>
      <xdr:colOff>38100</xdr:colOff>
      <xdr:row>98</xdr:row>
      <xdr:rowOff>47092</xdr:rowOff>
    </xdr:to>
    <xdr:sp macro="" textlink="">
      <xdr:nvSpPr>
        <xdr:cNvPr id="244" name="フローチャート: 判断 243"/>
        <xdr:cNvSpPr/>
      </xdr:nvSpPr>
      <xdr:spPr>
        <a:xfrm>
          <a:off x="1079500" y="167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63619</xdr:rowOff>
    </xdr:from>
    <xdr:ext cx="534377" cy="259045"/>
    <xdr:sp macro="" textlink="">
      <xdr:nvSpPr>
        <xdr:cNvPr id="245" name="テキスト ボックス 244"/>
        <xdr:cNvSpPr txBox="1"/>
      </xdr:nvSpPr>
      <xdr:spPr>
        <a:xfrm>
          <a:off x="863111" y="1652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142584</xdr:rowOff>
    </xdr:from>
    <xdr:to>
      <xdr:col>24</xdr:col>
      <xdr:colOff>114300</xdr:colOff>
      <xdr:row>98</xdr:row>
      <xdr:rowOff>72734</xdr:rowOff>
    </xdr:to>
    <xdr:sp macro="" textlink="">
      <xdr:nvSpPr>
        <xdr:cNvPr id="251" name="楕円 250"/>
        <xdr:cNvSpPr/>
      </xdr:nvSpPr>
      <xdr:spPr>
        <a:xfrm>
          <a:off x="4584700" y="167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57511</xdr:rowOff>
    </xdr:from>
    <xdr:ext cx="534377" cy="259045"/>
    <xdr:sp macro="" textlink="">
      <xdr:nvSpPr>
        <xdr:cNvPr id="252" name="扶助費該当値テキスト"/>
        <xdr:cNvSpPr txBox="1"/>
      </xdr:nvSpPr>
      <xdr:spPr>
        <a:xfrm>
          <a:off x="4686300" y="166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81280</xdr:rowOff>
    </xdr:from>
    <xdr:to>
      <xdr:col>20</xdr:col>
      <xdr:colOff>38100</xdr:colOff>
      <xdr:row>98</xdr:row>
      <xdr:rowOff>11430</xdr:rowOff>
    </xdr:to>
    <xdr:sp macro="" textlink="">
      <xdr:nvSpPr>
        <xdr:cNvPr id="253" name="楕円 252"/>
        <xdr:cNvSpPr/>
      </xdr:nvSpPr>
      <xdr:spPr>
        <a:xfrm>
          <a:off x="3746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2557</xdr:rowOff>
    </xdr:from>
    <xdr:ext cx="534377" cy="259045"/>
    <xdr:sp macro="" textlink="">
      <xdr:nvSpPr>
        <xdr:cNvPr id="254" name="テキスト ボックス 253"/>
        <xdr:cNvSpPr txBox="1"/>
      </xdr:nvSpPr>
      <xdr:spPr>
        <a:xfrm>
          <a:off x="3530111" y="168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56781</xdr:rowOff>
    </xdr:from>
    <xdr:to>
      <xdr:col>15</xdr:col>
      <xdr:colOff>101600</xdr:colOff>
      <xdr:row>97</xdr:row>
      <xdr:rowOff>158381</xdr:rowOff>
    </xdr:to>
    <xdr:sp macro="" textlink="">
      <xdr:nvSpPr>
        <xdr:cNvPr id="255" name="楕円 254"/>
        <xdr:cNvSpPr/>
      </xdr:nvSpPr>
      <xdr:spPr>
        <a:xfrm>
          <a:off x="2857500" y="166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149508</xdr:rowOff>
    </xdr:from>
    <xdr:ext cx="534377" cy="259045"/>
    <xdr:sp macro="" textlink="">
      <xdr:nvSpPr>
        <xdr:cNvPr id="256" name="テキスト ボックス 255"/>
        <xdr:cNvSpPr txBox="1"/>
      </xdr:nvSpPr>
      <xdr:spPr>
        <a:xfrm>
          <a:off x="2641111" y="167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156070</xdr:rowOff>
    </xdr:from>
    <xdr:to>
      <xdr:col>10</xdr:col>
      <xdr:colOff>165100</xdr:colOff>
      <xdr:row>98</xdr:row>
      <xdr:rowOff>86220</xdr:rowOff>
    </xdr:to>
    <xdr:sp macro="" textlink="">
      <xdr:nvSpPr>
        <xdr:cNvPr id="257" name="楕円 256"/>
        <xdr:cNvSpPr/>
      </xdr:nvSpPr>
      <xdr:spPr>
        <a:xfrm>
          <a:off x="1968500" y="167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77347</xdr:rowOff>
    </xdr:from>
    <xdr:ext cx="534377" cy="259045"/>
    <xdr:sp macro="" textlink="">
      <xdr:nvSpPr>
        <xdr:cNvPr id="258" name="テキスト ボックス 257"/>
        <xdr:cNvSpPr txBox="1"/>
      </xdr:nvSpPr>
      <xdr:spPr>
        <a:xfrm>
          <a:off x="1752111" y="168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139078</xdr:rowOff>
    </xdr:from>
    <xdr:to>
      <xdr:col>6</xdr:col>
      <xdr:colOff>38100</xdr:colOff>
      <xdr:row>98</xdr:row>
      <xdr:rowOff>69228</xdr:rowOff>
    </xdr:to>
    <xdr:sp macro="" textlink="">
      <xdr:nvSpPr>
        <xdr:cNvPr id="259" name="楕円 258"/>
        <xdr:cNvSpPr/>
      </xdr:nvSpPr>
      <xdr:spPr>
        <a:xfrm>
          <a:off x="1079500" y="167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60355</xdr:rowOff>
    </xdr:from>
    <xdr:ext cx="534377" cy="259045"/>
    <xdr:sp macro="" textlink="">
      <xdr:nvSpPr>
        <xdr:cNvPr id="260" name="テキスト ボックス 259"/>
        <xdr:cNvSpPr txBox="1"/>
      </xdr:nvSpPr>
      <xdr:spPr>
        <a:xfrm>
          <a:off x="863111" y="1686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20856</xdr:rowOff>
    </xdr:from>
    <xdr:to>
      <xdr:col>55</xdr:col>
      <xdr:colOff>0</xdr:colOff>
      <xdr:row>37</xdr:row>
      <xdr:rowOff>169875</xdr:rowOff>
    </xdr:to>
    <xdr:cxnSp macro="">
      <xdr:nvCxnSpPr>
        <xdr:cNvPr id="294" name="直線コネクタ 293"/>
        <xdr:cNvCxnSpPr/>
      </xdr:nvCxnSpPr>
      <xdr:spPr>
        <a:xfrm>
          <a:off x="9639300" y="6364506"/>
          <a:ext cx="838200" cy="14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165298</xdr:rowOff>
    </xdr:from>
    <xdr:ext cx="534377" cy="259045"/>
    <xdr:sp macro="" textlink="">
      <xdr:nvSpPr>
        <xdr:cNvPr id="295" name="補助費等平均値テキスト"/>
        <xdr:cNvSpPr txBox="1"/>
      </xdr:nvSpPr>
      <xdr:spPr>
        <a:xfrm>
          <a:off x="10528300" y="599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101467</xdr:rowOff>
    </xdr:from>
    <xdr:to>
      <xdr:col>50</xdr:col>
      <xdr:colOff>114300</xdr:colOff>
      <xdr:row>37</xdr:row>
      <xdr:rowOff>20856</xdr:rowOff>
    </xdr:to>
    <xdr:cxnSp macro="">
      <xdr:nvCxnSpPr>
        <xdr:cNvPr id="297" name="直線コネクタ 296"/>
        <xdr:cNvCxnSpPr/>
      </xdr:nvCxnSpPr>
      <xdr:spPr>
        <a:xfrm>
          <a:off x="8750300" y="6273667"/>
          <a:ext cx="889000" cy="9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128674</xdr:rowOff>
    </xdr:from>
    <xdr:ext cx="534377" cy="259045"/>
    <xdr:sp macro="" textlink="">
      <xdr:nvSpPr>
        <xdr:cNvPr id="299" name="テキスト ボックス 298"/>
        <xdr:cNvSpPr txBox="1"/>
      </xdr:nvSpPr>
      <xdr:spPr>
        <a:xfrm>
          <a:off x="9372111" y="595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101467</xdr:rowOff>
    </xdr:from>
    <xdr:to>
      <xdr:col>45</xdr:col>
      <xdr:colOff>177800</xdr:colOff>
      <xdr:row>37</xdr:row>
      <xdr:rowOff>21971</xdr:rowOff>
    </xdr:to>
    <xdr:cxnSp macro="">
      <xdr:nvCxnSpPr>
        <xdr:cNvPr id="300" name="直線コネクタ 299"/>
        <xdr:cNvCxnSpPr/>
      </xdr:nvCxnSpPr>
      <xdr:spPr>
        <a:xfrm flipV="1">
          <a:off x="7861300" y="6273667"/>
          <a:ext cx="889000" cy="9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105814</xdr:rowOff>
    </xdr:from>
    <xdr:ext cx="534377" cy="259045"/>
    <xdr:sp macro="" textlink="">
      <xdr:nvSpPr>
        <xdr:cNvPr id="302" name="テキスト ボックス 301"/>
        <xdr:cNvSpPr txBox="1"/>
      </xdr:nvSpPr>
      <xdr:spPr>
        <a:xfrm>
          <a:off x="8483111" y="59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21971</xdr:rowOff>
    </xdr:from>
    <xdr:to>
      <xdr:col>41</xdr:col>
      <xdr:colOff>50800</xdr:colOff>
      <xdr:row>38</xdr:row>
      <xdr:rowOff>41431</xdr:rowOff>
    </xdr:to>
    <xdr:cxnSp macro="">
      <xdr:nvCxnSpPr>
        <xdr:cNvPr id="303" name="直線コネクタ 302"/>
        <xdr:cNvCxnSpPr/>
      </xdr:nvCxnSpPr>
      <xdr:spPr>
        <a:xfrm flipV="1">
          <a:off x="6972300" y="6365621"/>
          <a:ext cx="889000" cy="19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112132</xdr:rowOff>
    </xdr:from>
    <xdr:to>
      <xdr:col>41</xdr:col>
      <xdr:colOff>101600</xdr:colOff>
      <xdr:row>36</xdr:row>
      <xdr:rowOff>42282</xdr:rowOff>
    </xdr:to>
    <xdr:sp macro="" textlink="">
      <xdr:nvSpPr>
        <xdr:cNvPr id="304" name="フローチャート: 判断 303"/>
        <xdr:cNvSpPr/>
      </xdr:nvSpPr>
      <xdr:spPr>
        <a:xfrm>
          <a:off x="7810500" y="61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58809</xdr:rowOff>
    </xdr:from>
    <xdr:ext cx="534377" cy="259045"/>
    <xdr:sp macro="" textlink="">
      <xdr:nvSpPr>
        <xdr:cNvPr id="305" name="テキスト ボックス 304"/>
        <xdr:cNvSpPr txBox="1"/>
      </xdr:nvSpPr>
      <xdr:spPr>
        <a:xfrm>
          <a:off x="7594111" y="58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06" name="フローチャート: 判断 305"/>
        <xdr:cNvSpPr/>
      </xdr:nvSpPr>
      <xdr:spPr>
        <a:xfrm>
          <a:off x="6921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104157</xdr:rowOff>
    </xdr:from>
    <xdr:ext cx="534377" cy="259045"/>
    <xdr:sp macro="" textlink="">
      <xdr:nvSpPr>
        <xdr:cNvPr id="307" name="テキスト ボックス 306"/>
        <xdr:cNvSpPr txBox="1"/>
      </xdr:nvSpPr>
      <xdr:spPr>
        <a:xfrm>
          <a:off x="6705111" y="61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119075</xdr:rowOff>
    </xdr:from>
    <xdr:to>
      <xdr:col>55</xdr:col>
      <xdr:colOff>50800</xdr:colOff>
      <xdr:row>38</xdr:row>
      <xdr:rowOff>49225</xdr:rowOff>
    </xdr:to>
    <xdr:sp macro="" textlink="">
      <xdr:nvSpPr>
        <xdr:cNvPr id="313" name="楕円 312"/>
        <xdr:cNvSpPr/>
      </xdr:nvSpPr>
      <xdr:spPr>
        <a:xfrm>
          <a:off x="104267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97502</xdr:rowOff>
    </xdr:from>
    <xdr:ext cx="534377" cy="259045"/>
    <xdr:sp macro="" textlink="">
      <xdr:nvSpPr>
        <xdr:cNvPr id="314" name="補助費等該当値テキスト"/>
        <xdr:cNvSpPr txBox="1"/>
      </xdr:nvSpPr>
      <xdr:spPr>
        <a:xfrm>
          <a:off x="10528300" y="644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141506</xdr:rowOff>
    </xdr:from>
    <xdr:to>
      <xdr:col>50</xdr:col>
      <xdr:colOff>165100</xdr:colOff>
      <xdr:row>37</xdr:row>
      <xdr:rowOff>71656</xdr:rowOff>
    </xdr:to>
    <xdr:sp macro="" textlink="">
      <xdr:nvSpPr>
        <xdr:cNvPr id="315" name="楕円 314"/>
        <xdr:cNvSpPr/>
      </xdr:nvSpPr>
      <xdr:spPr>
        <a:xfrm>
          <a:off x="9588500" y="63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62783</xdr:rowOff>
    </xdr:from>
    <xdr:ext cx="534377" cy="259045"/>
    <xdr:sp macro="" textlink="">
      <xdr:nvSpPr>
        <xdr:cNvPr id="316" name="テキスト ボックス 315"/>
        <xdr:cNvSpPr txBox="1"/>
      </xdr:nvSpPr>
      <xdr:spPr>
        <a:xfrm>
          <a:off x="9372111" y="640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50667</xdr:rowOff>
    </xdr:from>
    <xdr:to>
      <xdr:col>46</xdr:col>
      <xdr:colOff>38100</xdr:colOff>
      <xdr:row>36</xdr:row>
      <xdr:rowOff>152267</xdr:rowOff>
    </xdr:to>
    <xdr:sp macro="" textlink="">
      <xdr:nvSpPr>
        <xdr:cNvPr id="317" name="楕円 316"/>
        <xdr:cNvSpPr/>
      </xdr:nvSpPr>
      <xdr:spPr>
        <a:xfrm>
          <a:off x="8699500" y="62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143394</xdr:rowOff>
    </xdr:from>
    <xdr:ext cx="534377" cy="259045"/>
    <xdr:sp macro="" textlink="">
      <xdr:nvSpPr>
        <xdr:cNvPr id="318" name="テキスト ボックス 317"/>
        <xdr:cNvSpPr txBox="1"/>
      </xdr:nvSpPr>
      <xdr:spPr>
        <a:xfrm>
          <a:off x="8483111" y="63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142621</xdr:rowOff>
    </xdr:from>
    <xdr:to>
      <xdr:col>41</xdr:col>
      <xdr:colOff>101600</xdr:colOff>
      <xdr:row>37</xdr:row>
      <xdr:rowOff>72771</xdr:rowOff>
    </xdr:to>
    <xdr:sp macro="" textlink="">
      <xdr:nvSpPr>
        <xdr:cNvPr id="319" name="楕円 318"/>
        <xdr:cNvSpPr/>
      </xdr:nvSpPr>
      <xdr:spPr>
        <a:xfrm>
          <a:off x="7810500" y="63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63898</xdr:rowOff>
    </xdr:from>
    <xdr:ext cx="534377" cy="259045"/>
    <xdr:sp macro="" textlink="">
      <xdr:nvSpPr>
        <xdr:cNvPr id="320" name="テキスト ボックス 319"/>
        <xdr:cNvSpPr txBox="1"/>
      </xdr:nvSpPr>
      <xdr:spPr>
        <a:xfrm>
          <a:off x="7594111" y="64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162081</xdr:rowOff>
    </xdr:from>
    <xdr:to>
      <xdr:col>36</xdr:col>
      <xdr:colOff>165100</xdr:colOff>
      <xdr:row>38</xdr:row>
      <xdr:rowOff>92231</xdr:rowOff>
    </xdr:to>
    <xdr:sp macro="" textlink="">
      <xdr:nvSpPr>
        <xdr:cNvPr id="321" name="楕円 320"/>
        <xdr:cNvSpPr/>
      </xdr:nvSpPr>
      <xdr:spPr>
        <a:xfrm>
          <a:off x="6921500" y="65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83358</xdr:rowOff>
    </xdr:from>
    <xdr:ext cx="534377" cy="259045"/>
    <xdr:sp macro="" textlink="">
      <xdr:nvSpPr>
        <xdr:cNvPr id="322" name="テキスト ボックス 321"/>
        <xdr:cNvSpPr txBox="1"/>
      </xdr:nvSpPr>
      <xdr:spPr>
        <a:xfrm>
          <a:off x="6705111" y="6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7" name="直線コネクタ 346"/>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8" name="普通建設事業費最小値テキスト"/>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9" name="直線コネクタ 348"/>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0" name="普通建設事業費最大値テキスト"/>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1" name="直線コネクタ 350"/>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51308</xdr:rowOff>
    </xdr:from>
    <xdr:to>
      <xdr:col>55</xdr:col>
      <xdr:colOff>0</xdr:colOff>
      <xdr:row>57</xdr:row>
      <xdr:rowOff>133718</xdr:rowOff>
    </xdr:to>
    <xdr:cxnSp macro="">
      <xdr:nvCxnSpPr>
        <xdr:cNvPr id="352" name="直線コネクタ 351"/>
        <xdr:cNvCxnSpPr/>
      </xdr:nvCxnSpPr>
      <xdr:spPr>
        <a:xfrm flipV="1">
          <a:off x="9639300" y="9823958"/>
          <a:ext cx="8382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167708</xdr:rowOff>
    </xdr:from>
    <xdr:ext cx="534377" cy="259045"/>
    <xdr:sp macro="" textlink="">
      <xdr:nvSpPr>
        <xdr:cNvPr id="353" name="普通建設事業費平均値テキスト"/>
        <xdr:cNvSpPr txBox="1"/>
      </xdr:nvSpPr>
      <xdr:spPr>
        <a:xfrm>
          <a:off x="10528300" y="942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4" name="フローチャート: 判断 353"/>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133718</xdr:rowOff>
    </xdr:from>
    <xdr:to>
      <xdr:col>50</xdr:col>
      <xdr:colOff>114300</xdr:colOff>
      <xdr:row>58</xdr:row>
      <xdr:rowOff>113468</xdr:rowOff>
    </xdr:to>
    <xdr:cxnSp macro="">
      <xdr:nvCxnSpPr>
        <xdr:cNvPr id="355" name="直線コネクタ 354"/>
        <xdr:cNvCxnSpPr/>
      </xdr:nvCxnSpPr>
      <xdr:spPr>
        <a:xfrm flipV="1">
          <a:off x="8750300" y="9906368"/>
          <a:ext cx="889000" cy="1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6" name="フローチャート: 判断 355"/>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18908</xdr:rowOff>
    </xdr:from>
    <xdr:ext cx="534377" cy="259045"/>
    <xdr:sp macro="" textlink="">
      <xdr:nvSpPr>
        <xdr:cNvPr id="357" name="テキスト ボックス 356"/>
        <xdr:cNvSpPr txBox="1"/>
      </xdr:nvSpPr>
      <xdr:spPr>
        <a:xfrm>
          <a:off x="9372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45021</xdr:rowOff>
    </xdr:from>
    <xdr:to>
      <xdr:col>45</xdr:col>
      <xdr:colOff>177800</xdr:colOff>
      <xdr:row>58</xdr:row>
      <xdr:rowOff>113468</xdr:rowOff>
    </xdr:to>
    <xdr:cxnSp macro="">
      <xdr:nvCxnSpPr>
        <xdr:cNvPr id="358" name="直線コネクタ 357"/>
        <xdr:cNvCxnSpPr/>
      </xdr:nvCxnSpPr>
      <xdr:spPr>
        <a:xfrm>
          <a:off x="7861300" y="9989121"/>
          <a:ext cx="889000" cy="6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9" name="フローチャート: 判断 358"/>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4735</xdr:rowOff>
    </xdr:from>
    <xdr:ext cx="534377" cy="259045"/>
    <xdr:sp macro="" textlink="">
      <xdr:nvSpPr>
        <xdr:cNvPr id="360" name="テキスト ボックス 359"/>
        <xdr:cNvSpPr txBox="1"/>
      </xdr:nvSpPr>
      <xdr:spPr>
        <a:xfrm>
          <a:off x="8483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29001</xdr:rowOff>
    </xdr:from>
    <xdr:to>
      <xdr:col>41</xdr:col>
      <xdr:colOff>50800</xdr:colOff>
      <xdr:row>58</xdr:row>
      <xdr:rowOff>45021</xdr:rowOff>
    </xdr:to>
    <xdr:cxnSp macro="">
      <xdr:nvCxnSpPr>
        <xdr:cNvPr id="361" name="直線コネクタ 360"/>
        <xdr:cNvCxnSpPr/>
      </xdr:nvCxnSpPr>
      <xdr:spPr>
        <a:xfrm>
          <a:off x="6972300" y="9973101"/>
          <a:ext cx="8890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60401</xdr:rowOff>
    </xdr:from>
    <xdr:to>
      <xdr:col>41</xdr:col>
      <xdr:colOff>101600</xdr:colOff>
      <xdr:row>55</xdr:row>
      <xdr:rowOff>162001</xdr:rowOff>
    </xdr:to>
    <xdr:sp macro="" textlink="">
      <xdr:nvSpPr>
        <xdr:cNvPr id="362" name="フローチャート: 判断 361"/>
        <xdr:cNvSpPr/>
      </xdr:nvSpPr>
      <xdr:spPr>
        <a:xfrm>
          <a:off x="78105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7078</xdr:rowOff>
    </xdr:from>
    <xdr:ext cx="534377" cy="259045"/>
    <xdr:sp macro="" textlink="">
      <xdr:nvSpPr>
        <xdr:cNvPr id="363" name="テキスト ボックス 362"/>
        <xdr:cNvSpPr txBox="1"/>
      </xdr:nvSpPr>
      <xdr:spPr>
        <a:xfrm>
          <a:off x="7594111" y="92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32283</xdr:rowOff>
    </xdr:from>
    <xdr:to>
      <xdr:col>36</xdr:col>
      <xdr:colOff>165100</xdr:colOff>
      <xdr:row>56</xdr:row>
      <xdr:rowOff>133883</xdr:rowOff>
    </xdr:to>
    <xdr:sp macro="" textlink="">
      <xdr:nvSpPr>
        <xdr:cNvPr id="364" name="フローチャート: 判断 363"/>
        <xdr:cNvSpPr/>
      </xdr:nvSpPr>
      <xdr:spPr>
        <a:xfrm>
          <a:off x="6921500" y="963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150410</xdr:rowOff>
    </xdr:from>
    <xdr:ext cx="534377" cy="259045"/>
    <xdr:sp macro="" textlink="">
      <xdr:nvSpPr>
        <xdr:cNvPr id="365" name="テキスト ボックス 364"/>
        <xdr:cNvSpPr txBox="1"/>
      </xdr:nvSpPr>
      <xdr:spPr>
        <a:xfrm>
          <a:off x="6705111" y="94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508</xdr:rowOff>
    </xdr:from>
    <xdr:to>
      <xdr:col>55</xdr:col>
      <xdr:colOff>50800</xdr:colOff>
      <xdr:row>57</xdr:row>
      <xdr:rowOff>102108</xdr:rowOff>
    </xdr:to>
    <xdr:sp macro="" textlink="">
      <xdr:nvSpPr>
        <xdr:cNvPr id="371" name="楕円 370"/>
        <xdr:cNvSpPr/>
      </xdr:nvSpPr>
      <xdr:spPr>
        <a:xfrm>
          <a:off x="10426700" y="977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150385</xdr:rowOff>
    </xdr:from>
    <xdr:ext cx="534377" cy="259045"/>
    <xdr:sp macro="" textlink="">
      <xdr:nvSpPr>
        <xdr:cNvPr id="372" name="普通建設事業費該当値テキスト"/>
        <xdr:cNvSpPr txBox="1"/>
      </xdr:nvSpPr>
      <xdr:spPr>
        <a:xfrm>
          <a:off x="10528300" y="975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82918</xdr:rowOff>
    </xdr:from>
    <xdr:to>
      <xdr:col>50</xdr:col>
      <xdr:colOff>165100</xdr:colOff>
      <xdr:row>58</xdr:row>
      <xdr:rowOff>13068</xdr:rowOff>
    </xdr:to>
    <xdr:sp macro="" textlink="">
      <xdr:nvSpPr>
        <xdr:cNvPr id="373" name="楕円 372"/>
        <xdr:cNvSpPr/>
      </xdr:nvSpPr>
      <xdr:spPr>
        <a:xfrm>
          <a:off x="9588500" y="98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4195</xdr:rowOff>
    </xdr:from>
    <xdr:ext cx="534377" cy="259045"/>
    <xdr:sp macro="" textlink="">
      <xdr:nvSpPr>
        <xdr:cNvPr id="374" name="テキスト ボックス 373"/>
        <xdr:cNvSpPr txBox="1"/>
      </xdr:nvSpPr>
      <xdr:spPr>
        <a:xfrm>
          <a:off x="9372111" y="994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62668</xdr:rowOff>
    </xdr:from>
    <xdr:to>
      <xdr:col>46</xdr:col>
      <xdr:colOff>38100</xdr:colOff>
      <xdr:row>58</xdr:row>
      <xdr:rowOff>164268</xdr:rowOff>
    </xdr:to>
    <xdr:sp macro="" textlink="">
      <xdr:nvSpPr>
        <xdr:cNvPr id="375" name="楕円 374"/>
        <xdr:cNvSpPr/>
      </xdr:nvSpPr>
      <xdr:spPr>
        <a:xfrm>
          <a:off x="8699500" y="100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155395</xdr:rowOff>
    </xdr:from>
    <xdr:ext cx="534377" cy="259045"/>
    <xdr:sp macro="" textlink="">
      <xdr:nvSpPr>
        <xdr:cNvPr id="376" name="テキスト ボックス 375"/>
        <xdr:cNvSpPr txBox="1"/>
      </xdr:nvSpPr>
      <xdr:spPr>
        <a:xfrm>
          <a:off x="8483111" y="100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165671</xdr:rowOff>
    </xdr:from>
    <xdr:to>
      <xdr:col>41</xdr:col>
      <xdr:colOff>101600</xdr:colOff>
      <xdr:row>58</xdr:row>
      <xdr:rowOff>95821</xdr:rowOff>
    </xdr:to>
    <xdr:sp macro="" textlink="">
      <xdr:nvSpPr>
        <xdr:cNvPr id="377" name="楕円 376"/>
        <xdr:cNvSpPr/>
      </xdr:nvSpPr>
      <xdr:spPr>
        <a:xfrm>
          <a:off x="7810500" y="99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86948</xdr:rowOff>
    </xdr:from>
    <xdr:ext cx="534377" cy="259045"/>
    <xdr:sp macro="" textlink="">
      <xdr:nvSpPr>
        <xdr:cNvPr id="378" name="テキスト ボックス 377"/>
        <xdr:cNvSpPr txBox="1"/>
      </xdr:nvSpPr>
      <xdr:spPr>
        <a:xfrm>
          <a:off x="7594111" y="100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149651</xdr:rowOff>
    </xdr:from>
    <xdr:to>
      <xdr:col>36</xdr:col>
      <xdr:colOff>165100</xdr:colOff>
      <xdr:row>58</xdr:row>
      <xdr:rowOff>79801</xdr:rowOff>
    </xdr:to>
    <xdr:sp macro="" textlink="">
      <xdr:nvSpPr>
        <xdr:cNvPr id="379" name="楕円 378"/>
        <xdr:cNvSpPr/>
      </xdr:nvSpPr>
      <xdr:spPr>
        <a:xfrm>
          <a:off x="6921500" y="99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70928</xdr:rowOff>
    </xdr:from>
    <xdr:ext cx="534377" cy="259045"/>
    <xdr:sp macro="" textlink="">
      <xdr:nvSpPr>
        <xdr:cNvPr id="380" name="テキスト ボックス 379"/>
        <xdr:cNvSpPr txBox="1"/>
      </xdr:nvSpPr>
      <xdr:spPr>
        <a:xfrm>
          <a:off x="6705111" y="10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6" name="直線コネクタ 405"/>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7" name="普通建設事業費 （ うち新規整備　）最小値テキスト"/>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08" name="直線コネクタ 407"/>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09" name="普通建設事業費 （ うち新規整備　）最大値テキスト"/>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0" name="直線コネクタ 409"/>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161384</xdr:rowOff>
    </xdr:from>
    <xdr:to>
      <xdr:col>55</xdr:col>
      <xdr:colOff>0</xdr:colOff>
      <xdr:row>78</xdr:row>
      <xdr:rowOff>60441</xdr:rowOff>
    </xdr:to>
    <xdr:cxnSp macro="">
      <xdr:nvCxnSpPr>
        <xdr:cNvPr id="411" name="直線コネクタ 410"/>
        <xdr:cNvCxnSpPr/>
      </xdr:nvCxnSpPr>
      <xdr:spPr>
        <a:xfrm flipV="1">
          <a:off x="9639300" y="13363034"/>
          <a:ext cx="838200" cy="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105768</xdr:rowOff>
    </xdr:from>
    <xdr:ext cx="534377" cy="259045"/>
    <xdr:sp macro="" textlink="">
      <xdr:nvSpPr>
        <xdr:cNvPr id="412" name="普通建設事業費 （ うち新規整備　）平均値テキスト"/>
        <xdr:cNvSpPr txBox="1"/>
      </xdr:nvSpPr>
      <xdr:spPr>
        <a:xfrm>
          <a:off x="10528300" y="12964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3" name="フローチャート: 判断 412"/>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60441</xdr:rowOff>
    </xdr:from>
    <xdr:to>
      <xdr:col>50</xdr:col>
      <xdr:colOff>114300</xdr:colOff>
      <xdr:row>78</xdr:row>
      <xdr:rowOff>80297</xdr:rowOff>
    </xdr:to>
    <xdr:cxnSp macro="">
      <xdr:nvCxnSpPr>
        <xdr:cNvPr id="414" name="直線コネクタ 413"/>
        <xdr:cNvCxnSpPr/>
      </xdr:nvCxnSpPr>
      <xdr:spPr>
        <a:xfrm flipV="1">
          <a:off x="8750300" y="13433541"/>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5" name="フローチャート: 判断 414"/>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39398</xdr:rowOff>
    </xdr:from>
    <xdr:ext cx="534377" cy="259045"/>
    <xdr:sp macro="" textlink="">
      <xdr:nvSpPr>
        <xdr:cNvPr id="416" name="テキスト ボックス 415"/>
        <xdr:cNvSpPr txBox="1"/>
      </xdr:nvSpPr>
      <xdr:spPr>
        <a:xfrm>
          <a:off x="9372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3062</xdr:rowOff>
    </xdr:from>
    <xdr:to>
      <xdr:col>45</xdr:col>
      <xdr:colOff>177800</xdr:colOff>
      <xdr:row>78</xdr:row>
      <xdr:rowOff>80297</xdr:rowOff>
    </xdr:to>
    <xdr:cxnSp macro="">
      <xdr:nvCxnSpPr>
        <xdr:cNvPr id="417" name="直線コネクタ 416"/>
        <xdr:cNvCxnSpPr/>
      </xdr:nvCxnSpPr>
      <xdr:spPr>
        <a:xfrm>
          <a:off x="7861300" y="13376162"/>
          <a:ext cx="889000" cy="7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18" name="フローチャート: 判断 417"/>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135737</xdr:rowOff>
    </xdr:from>
    <xdr:ext cx="534377" cy="259045"/>
    <xdr:sp macro="" textlink="">
      <xdr:nvSpPr>
        <xdr:cNvPr id="419" name="テキスト ボックス 418"/>
        <xdr:cNvSpPr txBox="1"/>
      </xdr:nvSpPr>
      <xdr:spPr>
        <a:xfrm>
          <a:off x="8483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55869</xdr:rowOff>
    </xdr:from>
    <xdr:to>
      <xdr:col>41</xdr:col>
      <xdr:colOff>50800</xdr:colOff>
      <xdr:row>78</xdr:row>
      <xdr:rowOff>3062</xdr:rowOff>
    </xdr:to>
    <xdr:cxnSp macro="">
      <xdr:nvCxnSpPr>
        <xdr:cNvPr id="420" name="直線コネクタ 419"/>
        <xdr:cNvCxnSpPr/>
      </xdr:nvCxnSpPr>
      <xdr:spPr>
        <a:xfrm>
          <a:off x="6972300" y="13257519"/>
          <a:ext cx="8890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73127</xdr:rowOff>
    </xdr:from>
    <xdr:to>
      <xdr:col>41</xdr:col>
      <xdr:colOff>101600</xdr:colOff>
      <xdr:row>76</xdr:row>
      <xdr:rowOff>3277</xdr:rowOff>
    </xdr:to>
    <xdr:sp macro="" textlink="">
      <xdr:nvSpPr>
        <xdr:cNvPr id="421" name="フローチャート: 判断 420"/>
        <xdr:cNvSpPr/>
      </xdr:nvSpPr>
      <xdr:spPr>
        <a:xfrm>
          <a:off x="7810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19804</xdr:rowOff>
    </xdr:from>
    <xdr:ext cx="534377" cy="259045"/>
    <xdr:sp macro="" textlink="">
      <xdr:nvSpPr>
        <xdr:cNvPr id="422" name="テキスト ボックス 421"/>
        <xdr:cNvSpPr txBox="1"/>
      </xdr:nvSpPr>
      <xdr:spPr>
        <a:xfrm>
          <a:off x="7594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78646</xdr:rowOff>
    </xdr:from>
    <xdr:to>
      <xdr:col>36</xdr:col>
      <xdr:colOff>165100</xdr:colOff>
      <xdr:row>76</xdr:row>
      <xdr:rowOff>8796</xdr:rowOff>
    </xdr:to>
    <xdr:sp macro="" textlink="">
      <xdr:nvSpPr>
        <xdr:cNvPr id="423" name="フローチャート: 判断 422"/>
        <xdr:cNvSpPr/>
      </xdr:nvSpPr>
      <xdr:spPr>
        <a:xfrm>
          <a:off x="6921500" y="1293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25323</xdr:rowOff>
    </xdr:from>
    <xdr:ext cx="534377" cy="259045"/>
    <xdr:sp macro="" textlink="">
      <xdr:nvSpPr>
        <xdr:cNvPr id="424" name="テキスト ボックス 423"/>
        <xdr:cNvSpPr txBox="1"/>
      </xdr:nvSpPr>
      <xdr:spPr>
        <a:xfrm>
          <a:off x="6705111" y="127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110584</xdr:rowOff>
    </xdr:from>
    <xdr:to>
      <xdr:col>55</xdr:col>
      <xdr:colOff>50800</xdr:colOff>
      <xdr:row>78</xdr:row>
      <xdr:rowOff>40734</xdr:rowOff>
    </xdr:to>
    <xdr:sp macro="" textlink="">
      <xdr:nvSpPr>
        <xdr:cNvPr id="430" name="楕円 429"/>
        <xdr:cNvSpPr/>
      </xdr:nvSpPr>
      <xdr:spPr>
        <a:xfrm>
          <a:off x="10426700" y="133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25511</xdr:rowOff>
    </xdr:from>
    <xdr:ext cx="469744" cy="259045"/>
    <xdr:sp macro="" textlink="">
      <xdr:nvSpPr>
        <xdr:cNvPr id="431" name="普通建設事業費 （ うち新規整備　）該当値テキスト"/>
        <xdr:cNvSpPr txBox="1"/>
      </xdr:nvSpPr>
      <xdr:spPr>
        <a:xfrm>
          <a:off x="10528300" y="132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9641</xdr:rowOff>
    </xdr:from>
    <xdr:to>
      <xdr:col>50</xdr:col>
      <xdr:colOff>165100</xdr:colOff>
      <xdr:row>78</xdr:row>
      <xdr:rowOff>111241</xdr:rowOff>
    </xdr:to>
    <xdr:sp macro="" textlink="">
      <xdr:nvSpPr>
        <xdr:cNvPr id="432" name="楕円 431"/>
        <xdr:cNvSpPr/>
      </xdr:nvSpPr>
      <xdr:spPr>
        <a:xfrm>
          <a:off x="9588500" y="133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102368</xdr:rowOff>
    </xdr:from>
    <xdr:ext cx="469744" cy="259045"/>
    <xdr:sp macro="" textlink="">
      <xdr:nvSpPr>
        <xdr:cNvPr id="433" name="テキスト ボックス 432"/>
        <xdr:cNvSpPr txBox="1"/>
      </xdr:nvSpPr>
      <xdr:spPr>
        <a:xfrm>
          <a:off x="9404428" y="1347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29497</xdr:rowOff>
    </xdr:from>
    <xdr:to>
      <xdr:col>46</xdr:col>
      <xdr:colOff>38100</xdr:colOff>
      <xdr:row>78</xdr:row>
      <xdr:rowOff>131097</xdr:rowOff>
    </xdr:to>
    <xdr:sp macro="" textlink="">
      <xdr:nvSpPr>
        <xdr:cNvPr id="434" name="楕円 433"/>
        <xdr:cNvSpPr/>
      </xdr:nvSpPr>
      <xdr:spPr>
        <a:xfrm>
          <a:off x="8699500" y="134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122224</xdr:rowOff>
    </xdr:from>
    <xdr:ext cx="469744" cy="259045"/>
    <xdr:sp macro="" textlink="">
      <xdr:nvSpPr>
        <xdr:cNvPr id="435" name="テキスト ボックス 434"/>
        <xdr:cNvSpPr txBox="1"/>
      </xdr:nvSpPr>
      <xdr:spPr>
        <a:xfrm>
          <a:off x="8515428" y="1349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123712</xdr:rowOff>
    </xdr:from>
    <xdr:to>
      <xdr:col>41</xdr:col>
      <xdr:colOff>101600</xdr:colOff>
      <xdr:row>78</xdr:row>
      <xdr:rowOff>53862</xdr:rowOff>
    </xdr:to>
    <xdr:sp macro="" textlink="">
      <xdr:nvSpPr>
        <xdr:cNvPr id="436" name="楕円 435"/>
        <xdr:cNvSpPr/>
      </xdr:nvSpPr>
      <xdr:spPr>
        <a:xfrm>
          <a:off x="7810500" y="133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44989</xdr:rowOff>
    </xdr:from>
    <xdr:ext cx="469744" cy="259045"/>
    <xdr:sp macro="" textlink="">
      <xdr:nvSpPr>
        <xdr:cNvPr id="437" name="テキスト ボックス 436"/>
        <xdr:cNvSpPr txBox="1"/>
      </xdr:nvSpPr>
      <xdr:spPr>
        <a:xfrm>
          <a:off x="7626428" y="1341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5069</xdr:rowOff>
    </xdr:from>
    <xdr:to>
      <xdr:col>36</xdr:col>
      <xdr:colOff>165100</xdr:colOff>
      <xdr:row>77</xdr:row>
      <xdr:rowOff>106669</xdr:rowOff>
    </xdr:to>
    <xdr:sp macro="" textlink="">
      <xdr:nvSpPr>
        <xdr:cNvPr id="438" name="楕円 437"/>
        <xdr:cNvSpPr/>
      </xdr:nvSpPr>
      <xdr:spPr>
        <a:xfrm>
          <a:off x="6921500" y="132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97796</xdr:rowOff>
    </xdr:from>
    <xdr:ext cx="534377" cy="259045"/>
    <xdr:sp macro="" textlink="">
      <xdr:nvSpPr>
        <xdr:cNvPr id="439" name="テキスト ボックス 438"/>
        <xdr:cNvSpPr txBox="1"/>
      </xdr:nvSpPr>
      <xdr:spPr>
        <a:xfrm>
          <a:off x="6705111" y="13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138252</xdr:rowOff>
    </xdr:from>
    <xdr:to>
      <xdr:col>54</xdr:col>
      <xdr:colOff>189865</xdr:colOff>
      <xdr:row>98</xdr:row>
      <xdr:rowOff>170980</xdr:rowOff>
    </xdr:to>
    <xdr:cxnSp macro="">
      <xdr:nvCxnSpPr>
        <xdr:cNvPr id="464" name="直線コネクタ 463"/>
        <xdr:cNvCxnSpPr/>
      </xdr:nvCxnSpPr>
      <xdr:spPr>
        <a:xfrm flipV="1">
          <a:off x="10475595" y="15568752"/>
          <a:ext cx="1270" cy="140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3357</xdr:rowOff>
    </xdr:from>
    <xdr:ext cx="534377" cy="259045"/>
    <xdr:sp macro="" textlink="">
      <xdr:nvSpPr>
        <xdr:cNvPr id="465" name="普通建設事業費 （ うち更新整備　）最小値テキスト"/>
        <xdr:cNvSpPr txBox="1"/>
      </xdr:nvSpPr>
      <xdr:spPr>
        <a:xfrm>
          <a:off x="10528300" y="169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170980</xdr:rowOff>
    </xdr:from>
    <xdr:to>
      <xdr:col>55</xdr:col>
      <xdr:colOff>88900</xdr:colOff>
      <xdr:row>98</xdr:row>
      <xdr:rowOff>170980</xdr:rowOff>
    </xdr:to>
    <xdr:cxnSp macro="">
      <xdr:nvCxnSpPr>
        <xdr:cNvPr id="466" name="直線コネクタ 465"/>
        <xdr:cNvCxnSpPr/>
      </xdr:nvCxnSpPr>
      <xdr:spPr>
        <a:xfrm>
          <a:off x="10388600" y="169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84929</xdr:rowOff>
    </xdr:from>
    <xdr:ext cx="534377" cy="259045"/>
    <xdr:sp macro="" textlink="">
      <xdr:nvSpPr>
        <xdr:cNvPr id="467" name="普通建設事業費 （ うち更新整備　）最大値テキスト"/>
        <xdr:cNvSpPr txBox="1"/>
      </xdr:nvSpPr>
      <xdr:spPr>
        <a:xfrm>
          <a:off x="10528300" y="153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138252</xdr:rowOff>
    </xdr:from>
    <xdr:to>
      <xdr:col>55</xdr:col>
      <xdr:colOff>88900</xdr:colOff>
      <xdr:row>90</xdr:row>
      <xdr:rowOff>138252</xdr:rowOff>
    </xdr:to>
    <xdr:cxnSp macro="">
      <xdr:nvCxnSpPr>
        <xdr:cNvPr id="468" name="直線コネクタ 467"/>
        <xdr:cNvCxnSpPr/>
      </xdr:nvCxnSpPr>
      <xdr:spPr>
        <a:xfrm>
          <a:off x="10388600" y="155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169990</xdr:rowOff>
    </xdr:from>
    <xdr:to>
      <xdr:col>55</xdr:col>
      <xdr:colOff>0</xdr:colOff>
      <xdr:row>97</xdr:row>
      <xdr:rowOff>104724</xdr:rowOff>
    </xdr:to>
    <xdr:cxnSp macro="">
      <xdr:nvCxnSpPr>
        <xdr:cNvPr id="469" name="直線コネクタ 468"/>
        <xdr:cNvCxnSpPr/>
      </xdr:nvCxnSpPr>
      <xdr:spPr>
        <a:xfrm flipV="1">
          <a:off x="9639300" y="16629190"/>
          <a:ext cx="838200" cy="1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152125</xdr:rowOff>
    </xdr:from>
    <xdr:ext cx="534377" cy="259045"/>
    <xdr:sp macro="" textlink="">
      <xdr:nvSpPr>
        <xdr:cNvPr id="470" name="普通建設事業費 （ うち更新整備　）平均値テキスト"/>
        <xdr:cNvSpPr txBox="1"/>
      </xdr:nvSpPr>
      <xdr:spPr>
        <a:xfrm>
          <a:off x="10528300" y="16268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129248</xdr:rowOff>
    </xdr:from>
    <xdr:to>
      <xdr:col>55</xdr:col>
      <xdr:colOff>50800</xdr:colOff>
      <xdr:row>96</xdr:row>
      <xdr:rowOff>59398</xdr:rowOff>
    </xdr:to>
    <xdr:sp macro="" textlink="">
      <xdr:nvSpPr>
        <xdr:cNvPr id="471" name="フローチャート: 判断 470"/>
        <xdr:cNvSpPr/>
      </xdr:nvSpPr>
      <xdr:spPr>
        <a:xfrm>
          <a:off x="104267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104724</xdr:rowOff>
    </xdr:from>
    <xdr:to>
      <xdr:col>50</xdr:col>
      <xdr:colOff>114300</xdr:colOff>
      <xdr:row>97</xdr:row>
      <xdr:rowOff>157454</xdr:rowOff>
    </xdr:to>
    <xdr:cxnSp macro="">
      <xdr:nvCxnSpPr>
        <xdr:cNvPr id="472" name="直線コネクタ 471"/>
        <xdr:cNvCxnSpPr/>
      </xdr:nvCxnSpPr>
      <xdr:spPr>
        <a:xfrm flipV="1">
          <a:off x="8750300" y="16735374"/>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31178</xdr:rowOff>
    </xdr:from>
    <xdr:to>
      <xdr:col>50</xdr:col>
      <xdr:colOff>165100</xdr:colOff>
      <xdr:row>95</xdr:row>
      <xdr:rowOff>132778</xdr:rowOff>
    </xdr:to>
    <xdr:sp macro="" textlink="">
      <xdr:nvSpPr>
        <xdr:cNvPr id="473" name="フローチャート: 判断 472"/>
        <xdr:cNvSpPr/>
      </xdr:nvSpPr>
      <xdr:spPr>
        <a:xfrm>
          <a:off x="9588500" y="163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149305</xdr:rowOff>
    </xdr:from>
    <xdr:ext cx="534377" cy="259045"/>
    <xdr:sp macro="" textlink="">
      <xdr:nvSpPr>
        <xdr:cNvPr id="474" name="テキスト ボックス 473"/>
        <xdr:cNvSpPr txBox="1"/>
      </xdr:nvSpPr>
      <xdr:spPr>
        <a:xfrm>
          <a:off x="9372111" y="160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157454</xdr:rowOff>
    </xdr:from>
    <xdr:to>
      <xdr:col>45</xdr:col>
      <xdr:colOff>177800</xdr:colOff>
      <xdr:row>98</xdr:row>
      <xdr:rowOff>108420</xdr:rowOff>
    </xdr:to>
    <xdr:cxnSp macro="">
      <xdr:nvCxnSpPr>
        <xdr:cNvPr id="475" name="直線コネクタ 474"/>
        <xdr:cNvCxnSpPr/>
      </xdr:nvCxnSpPr>
      <xdr:spPr>
        <a:xfrm flipV="1">
          <a:off x="7861300" y="16788104"/>
          <a:ext cx="889000" cy="1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65278</xdr:rowOff>
    </xdr:from>
    <xdr:to>
      <xdr:col>46</xdr:col>
      <xdr:colOff>38100</xdr:colOff>
      <xdr:row>95</xdr:row>
      <xdr:rowOff>166878</xdr:rowOff>
    </xdr:to>
    <xdr:sp macro="" textlink="">
      <xdr:nvSpPr>
        <xdr:cNvPr id="476" name="フローチャート: 判断 475"/>
        <xdr:cNvSpPr/>
      </xdr:nvSpPr>
      <xdr:spPr>
        <a:xfrm>
          <a:off x="8699500" y="1635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11955</xdr:rowOff>
    </xdr:from>
    <xdr:ext cx="534377" cy="259045"/>
    <xdr:sp macro="" textlink="">
      <xdr:nvSpPr>
        <xdr:cNvPr id="477" name="テキスト ボックス 476"/>
        <xdr:cNvSpPr txBox="1"/>
      </xdr:nvSpPr>
      <xdr:spPr>
        <a:xfrm>
          <a:off x="8483111" y="161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108420</xdr:rowOff>
    </xdr:from>
    <xdr:to>
      <xdr:col>41</xdr:col>
      <xdr:colOff>50800</xdr:colOff>
      <xdr:row>98</xdr:row>
      <xdr:rowOff>128423</xdr:rowOff>
    </xdr:to>
    <xdr:cxnSp macro="">
      <xdr:nvCxnSpPr>
        <xdr:cNvPr id="478" name="直線コネクタ 477"/>
        <xdr:cNvCxnSpPr/>
      </xdr:nvCxnSpPr>
      <xdr:spPr>
        <a:xfrm flipV="1">
          <a:off x="6972300" y="16910520"/>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32893</xdr:rowOff>
    </xdr:from>
    <xdr:to>
      <xdr:col>41</xdr:col>
      <xdr:colOff>101600</xdr:colOff>
      <xdr:row>96</xdr:row>
      <xdr:rowOff>134493</xdr:rowOff>
    </xdr:to>
    <xdr:sp macro="" textlink="">
      <xdr:nvSpPr>
        <xdr:cNvPr id="479" name="フローチャート: 判断 478"/>
        <xdr:cNvSpPr/>
      </xdr:nvSpPr>
      <xdr:spPr>
        <a:xfrm>
          <a:off x="78105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151020</xdr:rowOff>
    </xdr:from>
    <xdr:ext cx="534377" cy="259045"/>
    <xdr:sp macro="" textlink="">
      <xdr:nvSpPr>
        <xdr:cNvPr id="480" name="テキスト ボックス 479"/>
        <xdr:cNvSpPr txBox="1"/>
      </xdr:nvSpPr>
      <xdr:spPr>
        <a:xfrm>
          <a:off x="7594111" y="162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101512</xdr:rowOff>
    </xdr:from>
    <xdr:to>
      <xdr:col>36</xdr:col>
      <xdr:colOff>165100</xdr:colOff>
      <xdr:row>98</xdr:row>
      <xdr:rowOff>31662</xdr:rowOff>
    </xdr:to>
    <xdr:sp macro="" textlink="">
      <xdr:nvSpPr>
        <xdr:cNvPr id="481" name="フローチャート: 判断 480"/>
        <xdr:cNvSpPr/>
      </xdr:nvSpPr>
      <xdr:spPr>
        <a:xfrm>
          <a:off x="6921500" y="1673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48189</xdr:rowOff>
    </xdr:from>
    <xdr:ext cx="534377" cy="259045"/>
    <xdr:sp macro="" textlink="">
      <xdr:nvSpPr>
        <xdr:cNvPr id="482" name="テキスト ボックス 481"/>
        <xdr:cNvSpPr txBox="1"/>
      </xdr:nvSpPr>
      <xdr:spPr>
        <a:xfrm>
          <a:off x="6705111" y="1650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119190</xdr:rowOff>
    </xdr:from>
    <xdr:to>
      <xdr:col>55</xdr:col>
      <xdr:colOff>50800</xdr:colOff>
      <xdr:row>97</xdr:row>
      <xdr:rowOff>49340</xdr:rowOff>
    </xdr:to>
    <xdr:sp macro="" textlink="">
      <xdr:nvSpPr>
        <xdr:cNvPr id="488" name="楕円 487"/>
        <xdr:cNvSpPr/>
      </xdr:nvSpPr>
      <xdr:spPr>
        <a:xfrm>
          <a:off x="10426700" y="165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97617</xdr:rowOff>
    </xdr:from>
    <xdr:ext cx="534377" cy="259045"/>
    <xdr:sp macro="" textlink="">
      <xdr:nvSpPr>
        <xdr:cNvPr id="489" name="普通建設事業費 （ うち更新整備　）該当値テキスト"/>
        <xdr:cNvSpPr txBox="1"/>
      </xdr:nvSpPr>
      <xdr:spPr>
        <a:xfrm>
          <a:off x="10528300" y="165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53924</xdr:rowOff>
    </xdr:from>
    <xdr:to>
      <xdr:col>50</xdr:col>
      <xdr:colOff>165100</xdr:colOff>
      <xdr:row>97</xdr:row>
      <xdr:rowOff>155524</xdr:rowOff>
    </xdr:to>
    <xdr:sp macro="" textlink="">
      <xdr:nvSpPr>
        <xdr:cNvPr id="490" name="楕円 489"/>
        <xdr:cNvSpPr/>
      </xdr:nvSpPr>
      <xdr:spPr>
        <a:xfrm>
          <a:off x="9588500" y="166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146651</xdr:rowOff>
    </xdr:from>
    <xdr:ext cx="534377" cy="259045"/>
    <xdr:sp macro="" textlink="">
      <xdr:nvSpPr>
        <xdr:cNvPr id="491" name="テキスト ボックス 490"/>
        <xdr:cNvSpPr txBox="1"/>
      </xdr:nvSpPr>
      <xdr:spPr>
        <a:xfrm>
          <a:off x="9372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106654</xdr:rowOff>
    </xdr:from>
    <xdr:to>
      <xdr:col>46</xdr:col>
      <xdr:colOff>38100</xdr:colOff>
      <xdr:row>98</xdr:row>
      <xdr:rowOff>36804</xdr:rowOff>
    </xdr:to>
    <xdr:sp macro="" textlink="">
      <xdr:nvSpPr>
        <xdr:cNvPr id="492" name="楕円 491"/>
        <xdr:cNvSpPr/>
      </xdr:nvSpPr>
      <xdr:spPr>
        <a:xfrm>
          <a:off x="8699500" y="167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27931</xdr:rowOff>
    </xdr:from>
    <xdr:ext cx="534377" cy="259045"/>
    <xdr:sp macro="" textlink="">
      <xdr:nvSpPr>
        <xdr:cNvPr id="493" name="テキスト ボックス 492"/>
        <xdr:cNvSpPr txBox="1"/>
      </xdr:nvSpPr>
      <xdr:spPr>
        <a:xfrm>
          <a:off x="8483111" y="1683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57620</xdr:rowOff>
    </xdr:from>
    <xdr:to>
      <xdr:col>41</xdr:col>
      <xdr:colOff>101600</xdr:colOff>
      <xdr:row>98</xdr:row>
      <xdr:rowOff>159220</xdr:rowOff>
    </xdr:to>
    <xdr:sp macro="" textlink="">
      <xdr:nvSpPr>
        <xdr:cNvPr id="494" name="楕円 493"/>
        <xdr:cNvSpPr/>
      </xdr:nvSpPr>
      <xdr:spPr>
        <a:xfrm>
          <a:off x="7810500" y="168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150347</xdr:rowOff>
    </xdr:from>
    <xdr:ext cx="534377" cy="259045"/>
    <xdr:sp macro="" textlink="">
      <xdr:nvSpPr>
        <xdr:cNvPr id="495" name="テキスト ボックス 494"/>
        <xdr:cNvSpPr txBox="1"/>
      </xdr:nvSpPr>
      <xdr:spPr>
        <a:xfrm>
          <a:off x="7594111" y="1695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77623</xdr:rowOff>
    </xdr:from>
    <xdr:to>
      <xdr:col>36</xdr:col>
      <xdr:colOff>165100</xdr:colOff>
      <xdr:row>99</xdr:row>
      <xdr:rowOff>7773</xdr:rowOff>
    </xdr:to>
    <xdr:sp macro="" textlink="">
      <xdr:nvSpPr>
        <xdr:cNvPr id="496" name="楕円 495"/>
        <xdr:cNvSpPr/>
      </xdr:nvSpPr>
      <xdr:spPr>
        <a:xfrm>
          <a:off x="6921500" y="1687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170350</xdr:rowOff>
    </xdr:from>
    <xdr:ext cx="534377" cy="259045"/>
    <xdr:sp macro="" textlink="">
      <xdr:nvSpPr>
        <xdr:cNvPr id="497" name="テキスト ボックス 496"/>
        <xdr:cNvSpPr txBox="1"/>
      </xdr:nvSpPr>
      <xdr:spPr>
        <a:xfrm>
          <a:off x="6705111" y="1697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19" name="直線コネクタ 518"/>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2"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3" name="直線コネクタ 522"/>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139380</xdr:rowOff>
    </xdr:from>
    <xdr:to>
      <xdr:col>85</xdr:col>
      <xdr:colOff>127000</xdr:colOff>
      <xdr:row>38</xdr:row>
      <xdr:rowOff>139700</xdr:rowOff>
    </xdr:to>
    <xdr:cxnSp macro="">
      <xdr:nvCxnSpPr>
        <xdr:cNvPr id="524" name="直線コネクタ 523"/>
        <xdr:cNvCxnSpPr/>
      </xdr:nvCxnSpPr>
      <xdr:spPr>
        <a:xfrm>
          <a:off x="15481300" y="665448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25" name="災害復旧事業費平均値テキスト"/>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6" name="フローチャート: 判断 525"/>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139380</xdr:rowOff>
    </xdr:from>
    <xdr:to>
      <xdr:col>81</xdr:col>
      <xdr:colOff>50800</xdr:colOff>
      <xdr:row>38</xdr:row>
      <xdr:rowOff>139700</xdr:rowOff>
    </xdr:to>
    <xdr:cxnSp macro="">
      <xdr:nvCxnSpPr>
        <xdr:cNvPr id="527" name="直線コネクタ 526"/>
        <xdr:cNvCxnSpPr/>
      </xdr:nvCxnSpPr>
      <xdr:spPr>
        <a:xfrm flipV="1">
          <a:off x="14592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8" name="フローチャート: 判断 527"/>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15643</xdr:rowOff>
    </xdr:from>
    <xdr:ext cx="378565" cy="259045"/>
    <xdr:sp macro="" textlink="">
      <xdr:nvSpPr>
        <xdr:cNvPr id="529" name="テキスト ボックス 528"/>
        <xdr:cNvSpPr txBox="1"/>
      </xdr:nvSpPr>
      <xdr:spPr>
        <a:xfrm>
          <a:off x="15292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1" name="フローチャート: 判断 530"/>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168759</xdr:rowOff>
    </xdr:from>
    <xdr:ext cx="378565" cy="259045"/>
    <xdr:sp macro="" textlink="">
      <xdr:nvSpPr>
        <xdr:cNvPr id="532" name="テキスト ボックス 531"/>
        <xdr:cNvSpPr txBox="1"/>
      </xdr:nvSpPr>
      <xdr:spPr>
        <a:xfrm>
          <a:off x="14403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53330</xdr:rowOff>
    </xdr:from>
    <xdr:to>
      <xdr:col>72</xdr:col>
      <xdr:colOff>38100</xdr:colOff>
      <xdr:row>38</xdr:row>
      <xdr:rowOff>154930</xdr:rowOff>
    </xdr:to>
    <xdr:sp macro="" textlink="">
      <xdr:nvSpPr>
        <xdr:cNvPr id="534" name="フローチャート: 判断 533"/>
        <xdr:cNvSpPr/>
      </xdr:nvSpPr>
      <xdr:spPr>
        <a:xfrm>
          <a:off x="13652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xdr:rowOff>
    </xdr:from>
    <xdr:ext cx="378565" cy="259045"/>
    <xdr:sp macro="" textlink="">
      <xdr:nvSpPr>
        <xdr:cNvPr id="535" name="テキスト ボックス 534"/>
        <xdr:cNvSpPr txBox="1"/>
      </xdr:nvSpPr>
      <xdr:spPr>
        <a:xfrm>
          <a:off x="13514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86202</xdr:rowOff>
    </xdr:from>
    <xdr:to>
      <xdr:col>67</xdr:col>
      <xdr:colOff>101600</xdr:colOff>
      <xdr:row>39</xdr:row>
      <xdr:rowOff>16352</xdr:rowOff>
    </xdr:to>
    <xdr:sp macro="" textlink="">
      <xdr:nvSpPr>
        <xdr:cNvPr id="536" name="フローチャート: 判断 535"/>
        <xdr:cNvSpPr/>
      </xdr:nvSpPr>
      <xdr:spPr>
        <a:xfrm>
          <a:off x="12763500" y="660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32879</xdr:rowOff>
    </xdr:from>
    <xdr:ext cx="313932" cy="259045"/>
    <xdr:sp macro="" textlink="">
      <xdr:nvSpPr>
        <xdr:cNvPr id="537" name="テキスト ボックス 536"/>
        <xdr:cNvSpPr txBox="1"/>
      </xdr:nvSpPr>
      <xdr:spPr>
        <a:xfrm>
          <a:off x="12657333" y="6376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88580</xdr:rowOff>
    </xdr:from>
    <xdr:to>
      <xdr:col>81</xdr:col>
      <xdr:colOff>101600</xdr:colOff>
      <xdr:row>39</xdr:row>
      <xdr:rowOff>18730</xdr:rowOff>
    </xdr:to>
    <xdr:sp macro="" textlink="">
      <xdr:nvSpPr>
        <xdr:cNvPr id="545" name="楕円 544"/>
        <xdr:cNvSpPr/>
      </xdr:nvSpPr>
      <xdr:spPr>
        <a:xfrm>
          <a:off x="15430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9857</xdr:rowOff>
    </xdr:from>
    <xdr:ext cx="249299" cy="259045"/>
    <xdr:sp macro="" textlink="">
      <xdr:nvSpPr>
        <xdr:cNvPr id="546" name="テキスト ボックス 545"/>
        <xdr:cNvSpPr txBox="1"/>
      </xdr:nvSpPr>
      <xdr:spPr>
        <a:xfrm>
          <a:off x="15356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24" name="直線コネクタ 623"/>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25" name="公債費最小値テキスト"/>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26" name="直線コネクタ 625"/>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27" name="公債費最大値テキスト"/>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28" name="直線コネクタ 627"/>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106096</xdr:rowOff>
    </xdr:from>
    <xdr:to>
      <xdr:col>85</xdr:col>
      <xdr:colOff>127000</xdr:colOff>
      <xdr:row>78</xdr:row>
      <xdr:rowOff>133162</xdr:rowOff>
    </xdr:to>
    <xdr:cxnSp macro="">
      <xdr:nvCxnSpPr>
        <xdr:cNvPr id="629" name="直線コネクタ 628"/>
        <xdr:cNvCxnSpPr/>
      </xdr:nvCxnSpPr>
      <xdr:spPr>
        <a:xfrm>
          <a:off x="15481300" y="13479196"/>
          <a:ext cx="8382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82676</xdr:rowOff>
    </xdr:from>
    <xdr:ext cx="534377" cy="259045"/>
    <xdr:sp macro="" textlink="">
      <xdr:nvSpPr>
        <xdr:cNvPr id="630" name="公債費平均値テキスト"/>
        <xdr:cNvSpPr txBox="1"/>
      </xdr:nvSpPr>
      <xdr:spPr>
        <a:xfrm>
          <a:off x="16370300" y="12941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31" name="フローチャート: 判断 630"/>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70275</xdr:rowOff>
    </xdr:from>
    <xdr:to>
      <xdr:col>81</xdr:col>
      <xdr:colOff>50800</xdr:colOff>
      <xdr:row>78</xdr:row>
      <xdr:rowOff>106096</xdr:rowOff>
    </xdr:to>
    <xdr:cxnSp macro="">
      <xdr:nvCxnSpPr>
        <xdr:cNvPr id="632" name="直線コネクタ 631"/>
        <xdr:cNvCxnSpPr/>
      </xdr:nvCxnSpPr>
      <xdr:spPr>
        <a:xfrm>
          <a:off x="14592300" y="13443375"/>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33" name="フローチャート: 判断 632"/>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155912</xdr:rowOff>
    </xdr:from>
    <xdr:ext cx="534377" cy="259045"/>
    <xdr:sp macro="" textlink="">
      <xdr:nvSpPr>
        <xdr:cNvPr id="634" name="テキスト ボックス 633"/>
        <xdr:cNvSpPr txBox="1"/>
      </xdr:nvSpPr>
      <xdr:spPr>
        <a:xfrm>
          <a:off x="15214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70275</xdr:rowOff>
    </xdr:from>
    <xdr:to>
      <xdr:col>76</xdr:col>
      <xdr:colOff>114300</xdr:colOff>
      <xdr:row>78</xdr:row>
      <xdr:rowOff>87443</xdr:rowOff>
    </xdr:to>
    <xdr:cxnSp macro="">
      <xdr:nvCxnSpPr>
        <xdr:cNvPr id="635" name="直線コネクタ 634"/>
        <xdr:cNvCxnSpPr/>
      </xdr:nvCxnSpPr>
      <xdr:spPr>
        <a:xfrm flipV="1">
          <a:off x="13703300" y="13443375"/>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36" name="フローチャート: 判断 635"/>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157718</xdr:rowOff>
    </xdr:from>
    <xdr:ext cx="534377" cy="259045"/>
    <xdr:sp macro="" textlink="">
      <xdr:nvSpPr>
        <xdr:cNvPr id="637" name="テキスト ボックス 636"/>
        <xdr:cNvSpPr txBox="1"/>
      </xdr:nvSpPr>
      <xdr:spPr>
        <a:xfrm>
          <a:off x="14325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159406</xdr:rowOff>
    </xdr:from>
    <xdr:to>
      <xdr:col>71</xdr:col>
      <xdr:colOff>177800</xdr:colOff>
      <xdr:row>78</xdr:row>
      <xdr:rowOff>87443</xdr:rowOff>
    </xdr:to>
    <xdr:cxnSp macro="">
      <xdr:nvCxnSpPr>
        <xdr:cNvPr id="638" name="直線コネクタ 637"/>
        <xdr:cNvCxnSpPr/>
      </xdr:nvCxnSpPr>
      <xdr:spPr>
        <a:xfrm>
          <a:off x="12814300" y="13361056"/>
          <a:ext cx="889000" cy="9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64486</xdr:rowOff>
    </xdr:from>
    <xdr:to>
      <xdr:col>72</xdr:col>
      <xdr:colOff>38100</xdr:colOff>
      <xdr:row>76</xdr:row>
      <xdr:rowOff>166086</xdr:rowOff>
    </xdr:to>
    <xdr:sp macro="" textlink="">
      <xdr:nvSpPr>
        <xdr:cNvPr id="639" name="フローチャート: 判断 638"/>
        <xdr:cNvSpPr/>
      </xdr:nvSpPr>
      <xdr:spPr>
        <a:xfrm>
          <a:off x="13652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11162</xdr:rowOff>
    </xdr:from>
    <xdr:ext cx="534377" cy="259045"/>
    <xdr:sp macro="" textlink="">
      <xdr:nvSpPr>
        <xdr:cNvPr id="640" name="テキスト ボックス 639"/>
        <xdr:cNvSpPr txBox="1"/>
      </xdr:nvSpPr>
      <xdr:spPr>
        <a:xfrm>
          <a:off x="13436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51615</xdr:rowOff>
    </xdr:from>
    <xdr:to>
      <xdr:col>67</xdr:col>
      <xdr:colOff>101600</xdr:colOff>
      <xdr:row>77</xdr:row>
      <xdr:rowOff>153215</xdr:rowOff>
    </xdr:to>
    <xdr:sp macro="" textlink="">
      <xdr:nvSpPr>
        <xdr:cNvPr id="641" name="フローチャート: 判断 640"/>
        <xdr:cNvSpPr/>
      </xdr:nvSpPr>
      <xdr:spPr>
        <a:xfrm>
          <a:off x="12763500" y="1325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169742</xdr:rowOff>
    </xdr:from>
    <xdr:ext cx="534377" cy="259045"/>
    <xdr:sp macro="" textlink="">
      <xdr:nvSpPr>
        <xdr:cNvPr id="642" name="テキスト ボックス 641"/>
        <xdr:cNvSpPr txBox="1"/>
      </xdr:nvSpPr>
      <xdr:spPr>
        <a:xfrm>
          <a:off x="12547111" y="1302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82362</xdr:rowOff>
    </xdr:from>
    <xdr:to>
      <xdr:col>85</xdr:col>
      <xdr:colOff>177800</xdr:colOff>
      <xdr:row>79</xdr:row>
      <xdr:rowOff>12512</xdr:rowOff>
    </xdr:to>
    <xdr:sp macro="" textlink="">
      <xdr:nvSpPr>
        <xdr:cNvPr id="648" name="楕円 647"/>
        <xdr:cNvSpPr/>
      </xdr:nvSpPr>
      <xdr:spPr>
        <a:xfrm>
          <a:off x="16268700" y="134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168739</xdr:rowOff>
    </xdr:from>
    <xdr:ext cx="534377" cy="259045"/>
    <xdr:sp macro="" textlink="">
      <xdr:nvSpPr>
        <xdr:cNvPr id="649" name="公債費該当値テキスト"/>
        <xdr:cNvSpPr txBox="1"/>
      </xdr:nvSpPr>
      <xdr:spPr>
        <a:xfrm>
          <a:off x="16370300" y="133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55296</xdr:rowOff>
    </xdr:from>
    <xdr:to>
      <xdr:col>81</xdr:col>
      <xdr:colOff>101600</xdr:colOff>
      <xdr:row>78</xdr:row>
      <xdr:rowOff>156896</xdr:rowOff>
    </xdr:to>
    <xdr:sp macro="" textlink="">
      <xdr:nvSpPr>
        <xdr:cNvPr id="650" name="楕円 649"/>
        <xdr:cNvSpPr/>
      </xdr:nvSpPr>
      <xdr:spPr>
        <a:xfrm>
          <a:off x="15430500" y="134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148023</xdr:rowOff>
    </xdr:from>
    <xdr:ext cx="534377" cy="259045"/>
    <xdr:sp macro="" textlink="">
      <xdr:nvSpPr>
        <xdr:cNvPr id="651" name="テキスト ボックス 650"/>
        <xdr:cNvSpPr txBox="1"/>
      </xdr:nvSpPr>
      <xdr:spPr>
        <a:xfrm>
          <a:off x="15214111" y="135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19475</xdr:rowOff>
    </xdr:from>
    <xdr:to>
      <xdr:col>76</xdr:col>
      <xdr:colOff>165100</xdr:colOff>
      <xdr:row>78</xdr:row>
      <xdr:rowOff>121075</xdr:rowOff>
    </xdr:to>
    <xdr:sp macro="" textlink="">
      <xdr:nvSpPr>
        <xdr:cNvPr id="652" name="楕円 651"/>
        <xdr:cNvSpPr/>
      </xdr:nvSpPr>
      <xdr:spPr>
        <a:xfrm>
          <a:off x="14541500" y="133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112202</xdr:rowOff>
    </xdr:from>
    <xdr:ext cx="534377" cy="259045"/>
    <xdr:sp macro="" textlink="">
      <xdr:nvSpPr>
        <xdr:cNvPr id="653" name="テキスト ボックス 652"/>
        <xdr:cNvSpPr txBox="1"/>
      </xdr:nvSpPr>
      <xdr:spPr>
        <a:xfrm>
          <a:off x="14325111" y="134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36643</xdr:rowOff>
    </xdr:from>
    <xdr:to>
      <xdr:col>72</xdr:col>
      <xdr:colOff>38100</xdr:colOff>
      <xdr:row>78</xdr:row>
      <xdr:rowOff>138243</xdr:rowOff>
    </xdr:to>
    <xdr:sp macro="" textlink="">
      <xdr:nvSpPr>
        <xdr:cNvPr id="654" name="楕円 653"/>
        <xdr:cNvSpPr/>
      </xdr:nvSpPr>
      <xdr:spPr>
        <a:xfrm>
          <a:off x="13652500" y="134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129370</xdr:rowOff>
    </xdr:from>
    <xdr:ext cx="534377" cy="259045"/>
    <xdr:sp macro="" textlink="">
      <xdr:nvSpPr>
        <xdr:cNvPr id="655" name="テキスト ボックス 654"/>
        <xdr:cNvSpPr txBox="1"/>
      </xdr:nvSpPr>
      <xdr:spPr>
        <a:xfrm>
          <a:off x="13436111" y="135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108606</xdr:rowOff>
    </xdr:from>
    <xdr:to>
      <xdr:col>67</xdr:col>
      <xdr:colOff>101600</xdr:colOff>
      <xdr:row>78</xdr:row>
      <xdr:rowOff>38756</xdr:rowOff>
    </xdr:to>
    <xdr:sp macro="" textlink="">
      <xdr:nvSpPr>
        <xdr:cNvPr id="656" name="楕円 655"/>
        <xdr:cNvSpPr/>
      </xdr:nvSpPr>
      <xdr:spPr>
        <a:xfrm>
          <a:off x="12763500" y="133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29883</xdr:rowOff>
    </xdr:from>
    <xdr:ext cx="534377" cy="259045"/>
    <xdr:sp macro="" textlink="">
      <xdr:nvSpPr>
        <xdr:cNvPr id="657" name="テキスト ボックス 656"/>
        <xdr:cNvSpPr txBox="1"/>
      </xdr:nvSpPr>
      <xdr:spPr>
        <a:xfrm>
          <a:off x="12547111" y="134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71" name="テキスト ボックス 670"/>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87762</xdr:rowOff>
    </xdr:from>
    <xdr:to>
      <xdr:col>85</xdr:col>
      <xdr:colOff>126364</xdr:colOff>
      <xdr:row>98</xdr:row>
      <xdr:rowOff>134945</xdr:rowOff>
    </xdr:to>
    <xdr:cxnSp macro="">
      <xdr:nvCxnSpPr>
        <xdr:cNvPr id="679" name="直線コネクタ 678"/>
        <xdr:cNvCxnSpPr/>
      </xdr:nvCxnSpPr>
      <xdr:spPr>
        <a:xfrm flipV="1">
          <a:off x="16317595" y="15518262"/>
          <a:ext cx="1269" cy="141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138772</xdr:rowOff>
    </xdr:from>
    <xdr:ext cx="313932" cy="259045"/>
    <xdr:sp macro="" textlink="">
      <xdr:nvSpPr>
        <xdr:cNvPr id="680" name="積立金最小値テキスト"/>
        <xdr:cNvSpPr txBox="1"/>
      </xdr:nvSpPr>
      <xdr:spPr>
        <a:xfrm>
          <a:off x="16370300" y="16940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134945</xdr:rowOff>
    </xdr:from>
    <xdr:to>
      <xdr:col>86</xdr:col>
      <xdr:colOff>25400</xdr:colOff>
      <xdr:row>98</xdr:row>
      <xdr:rowOff>134945</xdr:rowOff>
    </xdr:to>
    <xdr:cxnSp macro="">
      <xdr:nvCxnSpPr>
        <xdr:cNvPr id="681" name="直線コネクタ 680"/>
        <xdr:cNvCxnSpPr/>
      </xdr:nvCxnSpPr>
      <xdr:spPr>
        <a:xfrm>
          <a:off x="16230600" y="1693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34439</xdr:rowOff>
    </xdr:from>
    <xdr:ext cx="534377" cy="259045"/>
    <xdr:sp macro="" textlink="">
      <xdr:nvSpPr>
        <xdr:cNvPr id="682" name="積立金最大値テキスト"/>
        <xdr:cNvSpPr txBox="1"/>
      </xdr:nvSpPr>
      <xdr:spPr>
        <a:xfrm>
          <a:off x="16370300" y="152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87762</xdr:rowOff>
    </xdr:from>
    <xdr:to>
      <xdr:col>86</xdr:col>
      <xdr:colOff>25400</xdr:colOff>
      <xdr:row>90</xdr:row>
      <xdr:rowOff>87762</xdr:rowOff>
    </xdr:to>
    <xdr:cxnSp macro="">
      <xdr:nvCxnSpPr>
        <xdr:cNvPr id="683" name="直線コネクタ 682"/>
        <xdr:cNvCxnSpPr/>
      </xdr:nvCxnSpPr>
      <xdr:spPr>
        <a:xfrm>
          <a:off x="16230600" y="1551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47986</xdr:rowOff>
    </xdr:from>
    <xdr:to>
      <xdr:col>85</xdr:col>
      <xdr:colOff>127000</xdr:colOff>
      <xdr:row>98</xdr:row>
      <xdr:rowOff>7294</xdr:rowOff>
    </xdr:to>
    <xdr:cxnSp macro="">
      <xdr:nvCxnSpPr>
        <xdr:cNvPr id="684" name="直線コネクタ 683"/>
        <xdr:cNvCxnSpPr/>
      </xdr:nvCxnSpPr>
      <xdr:spPr>
        <a:xfrm flipV="1">
          <a:off x="15481300" y="16678636"/>
          <a:ext cx="838200" cy="13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65326</xdr:rowOff>
    </xdr:from>
    <xdr:ext cx="469744" cy="259045"/>
    <xdr:sp macro="" textlink="">
      <xdr:nvSpPr>
        <xdr:cNvPr id="685" name="積立金平均値テキスト"/>
        <xdr:cNvSpPr txBox="1"/>
      </xdr:nvSpPr>
      <xdr:spPr>
        <a:xfrm>
          <a:off x="16370300" y="1618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42449</xdr:rowOff>
    </xdr:from>
    <xdr:to>
      <xdr:col>85</xdr:col>
      <xdr:colOff>177800</xdr:colOff>
      <xdr:row>95</xdr:row>
      <xdr:rowOff>144049</xdr:rowOff>
    </xdr:to>
    <xdr:sp macro="" textlink="">
      <xdr:nvSpPr>
        <xdr:cNvPr id="686" name="フローチャート: 判断 685"/>
        <xdr:cNvSpPr/>
      </xdr:nvSpPr>
      <xdr:spPr>
        <a:xfrm>
          <a:off x="16268700" y="1633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124155</xdr:rowOff>
    </xdr:from>
    <xdr:to>
      <xdr:col>81</xdr:col>
      <xdr:colOff>50800</xdr:colOff>
      <xdr:row>98</xdr:row>
      <xdr:rowOff>7294</xdr:rowOff>
    </xdr:to>
    <xdr:cxnSp macro="">
      <xdr:nvCxnSpPr>
        <xdr:cNvPr id="687" name="直線コネクタ 686"/>
        <xdr:cNvCxnSpPr/>
      </xdr:nvCxnSpPr>
      <xdr:spPr>
        <a:xfrm>
          <a:off x="14592300" y="16583355"/>
          <a:ext cx="889000" cy="22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63114</xdr:rowOff>
    </xdr:from>
    <xdr:to>
      <xdr:col>81</xdr:col>
      <xdr:colOff>101600</xdr:colOff>
      <xdr:row>95</xdr:row>
      <xdr:rowOff>164714</xdr:rowOff>
    </xdr:to>
    <xdr:sp macro="" textlink="">
      <xdr:nvSpPr>
        <xdr:cNvPr id="688" name="フローチャート: 判断 687"/>
        <xdr:cNvSpPr/>
      </xdr:nvSpPr>
      <xdr:spPr>
        <a:xfrm>
          <a:off x="154305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9791</xdr:rowOff>
    </xdr:from>
    <xdr:ext cx="469744" cy="259045"/>
    <xdr:sp macro="" textlink="">
      <xdr:nvSpPr>
        <xdr:cNvPr id="689" name="テキスト ボックス 688"/>
        <xdr:cNvSpPr txBox="1"/>
      </xdr:nvSpPr>
      <xdr:spPr>
        <a:xfrm>
          <a:off x="15246428" y="16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124155</xdr:rowOff>
    </xdr:from>
    <xdr:to>
      <xdr:col>76</xdr:col>
      <xdr:colOff>114300</xdr:colOff>
      <xdr:row>98</xdr:row>
      <xdr:rowOff>55392</xdr:rowOff>
    </xdr:to>
    <xdr:cxnSp macro="">
      <xdr:nvCxnSpPr>
        <xdr:cNvPr id="690" name="直線コネクタ 689"/>
        <xdr:cNvCxnSpPr/>
      </xdr:nvCxnSpPr>
      <xdr:spPr>
        <a:xfrm flipV="1">
          <a:off x="13703300" y="16583355"/>
          <a:ext cx="889000" cy="27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51867</xdr:rowOff>
    </xdr:from>
    <xdr:to>
      <xdr:col>76</xdr:col>
      <xdr:colOff>165100</xdr:colOff>
      <xdr:row>95</xdr:row>
      <xdr:rowOff>153467</xdr:rowOff>
    </xdr:to>
    <xdr:sp macro="" textlink="">
      <xdr:nvSpPr>
        <xdr:cNvPr id="691" name="フローチャート: 判断 690"/>
        <xdr:cNvSpPr/>
      </xdr:nvSpPr>
      <xdr:spPr>
        <a:xfrm>
          <a:off x="14541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169994</xdr:rowOff>
    </xdr:from>
    <xdr:ext cx="469744" cy="259045"/>
    <xdr:sp macro="" textlink="">
      <xdr:nvSpPr>
        <xdr:cNvPr id="692" name="テキスト ボックス 691"/>
        <xdr:cNvSpPr txBox="1"/>
      </xdr:nvSpPr>
      <xdr:spPr>
        <a:xfrm>
          <a:off x="14357428" y="161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119675</xdr:rowOff>
    </xdr:from>
    <xdr:to>
      <xdr:col>71</xdr:col>
      <xdr:colOff>177800</xdr:colOff>
      <xdr:row>98</xdr:row>
      <xdr:rowOff>55392</xdr:rowOff>
    </xdr:to>
    <xdr:cxnSp macro="">
      <xdr:nvCxnSpPr>
        <xdr:cNvPr id="693" name="直線コネクタ 692"/>
        <xdr:cNvCxnSpPr/>
      </xdr:nvCxnSpPr>
      <xdr:spPr>
        <a:xfrm>
          <a:off x="12814300" y="16750325"/>
          <a:ext cx="889000" cy="10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11816</xdr:rowOff>
    </xdr:from>
    <xdr:to>
      <xdr:col>72</xdr:col>
      <xdr:colOff>38100</xdr:colOff>
      <xdr:row>93</xdr:row>
      <xdr:rowOff>113416</xdr:rowOff>
    </xdr:to>
    <xdr:sp macro="" textlink="">
      <xdr:nvSpPr>
        <xdr:cNvPr id="694" name="フローチャート: 判断 693"/>
        <xdr:cNvSpPr/>
      </xdr:nvSpPr>
      <xdr:spPr>
        <a:xfrm>
          <a:off x="13652500" y="1595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129943</xdr:rowOff>
    </xdr:from>
    <xdr:ext cx="534377" cy="259045"/>
    <xdr:sp macro="" textlink="">
      <xdr:nvSpPr>
        <xdr:cNvPr id="695" name="テキスト ボックス 694"/>
        <xdr:cNvSpPr txBox="1"/>
      </xdr:nvSpPr>
      <xdr:spPr>
        <a:xfrm>
          <a:off x="13436111" y="157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96216</xdr:rowOff>
    </xdr:from>
    <xdr:to>
      <xdr:col>67</xdr:col>
      <xdr:colOff>101600</xdr:colOff>
      <xdr:row>95</xdr:row>
      <xdr:rowOff>26366</xdr:rowOff>
    </xdr:to>
    <xdr:sp macro="" textlink="">
      <xdr:nvSpPr>
        <xdr:cNvPr id="696" name="フローチャート: 判断 695"/>
        <xdr:cNvSpPr/>
      </xdr:nvSpPr>
      <xdr:spPr>
        <a:xfrm>
          <a:off x="12763500" y="1621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42893</xdr:rowOff>
    </xdr:from>
    <xdr:ext cx="469744" cy="259045"/>
    <xdr:sp macro="" textlink="">
      <xdr:nvSpPr>
        <xdr:cNvPr id="697" name="テキスト ボックス 696"/>
        <xdr:cNvSpPr txBox="1"/>
      </xdr:nvSpPr>
      <xdr:spPr>
        <a:xfrm>
          <a:off x="12579428" y="1598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168636</xdr:rowOff>
    </xdr:from>
    <xdr:to>
      <xdr:col>85</xdr:col>
      <xdr:colOff>177800</xdr:colOff>
      <xdr:row>97</xdr:row>
      <xdr:rowOff>98786</xdr:rowOff>
    </xdr:to>
    <xdr:sp macro="" textlink="">
      <xdr:nvSpPr>
        <xdr:cNvPr id="703" name="楕円 702"/>
        <xdr:cNvSpPr/>
      </xdr:nvSpPr>
      <xdr:spPr>
        <a:xfrm>
          <a:off x="16268700" y="166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147063</xdr:rowOff>
    </xdr:from>
    <xdr:ext cx="469744" cy="259045"/>
    <xdr:sp macro="" textlink="">
      <xdr:nvSpPr>
        <xdr:cNvPr id="704" name="積立金該当値テキスト"/>
        <xdr:cNvSpPr txBox="1"/>
      </xdr:nvSpPr>
      <xdr:spPr>
        <a:xfrm>
          <a:off x="16370300" y="166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127944</xdr:rowOff>
    </xdr:from>
    <xdr:to>
      <xdr:col>81</xdr:col>
      <xdr:colOff>101600</xdr:colOff>
      <xdr:row>98</xdr:row>
      <xdr:rowOff>58094</xdr:rowOff>
    </xdr:to>
    <xdr:sp macro="" textlink="">
      <xdr:nvSpPr>
        <xdr:cNvPr id="705" name="楕円 704"/>
        <xdr:cNvSpPr/>
      </xdr:nvSpPr>
      <xdr:spPr>
        <a:xfrm>
          <a:off x="15430500" y="167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49221</xdr:rowOff>
    </xdr:from>
    <xdr:ext cx="469744" cy="259045"/>
    <xdr:sp macro="" textlink="">
      <xdr:nvSpPr>
        <xdr:cNvPr id="706" name="テキスト ボックス 705"/>
        <xdr:cNvSpPr txBox="1"/>
      </xdr:nvSpPr>
      <xdr:spPr>
        <a:xfrm>
          <a:off x="15246428" y="1685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73355</xdr:rowOff>
    </xdr:from>
    <xdr:to>
      <xdr:col>76</xdr:col>
      <xdr:colOff>165100</xdr:colOff>
      <xdr:row>97</xdr:row>
      <xdr:rowOff>3505</xdr:rowOff>
    </xdr:to>
    <xdr:sp macro="" textlink="">
      <xdr:nvSpPr>
        <xdr:cNvPr id="707" name="楕円 706"/>
        <xdr:cNvSpPr/>
      </xdr:nvSpPr>
      <xdr:spPr>
        <a:xfrm>
          <a:off x="14541500" y="165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166082</xdr:rowOff>
    </xdr:from>
    <xdr:ext cx="469744" cy="259045"/>
    <xdr:sp macro="" textlink="">
      <xdr:nvSpPr>
        <xdr:cNvPr id="708" name="テキスト ボックス 707"/>
        <xdr:cNvSpPr txBox="1"/>
      </xdr:nvSpPr>
      <xdr:spPr>
        <a:xfrm>
          <a:off x="14357428" y="1662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4592</xdr:rowOff>
    </xdr:from>
    <xdr:to>
      <xdr:col>72</xdr:col>
      <xdr:colOff>38100</xdr:colOff>
      <xdr:row>98</xdr:row>
      <xdr:rowOff>106192</xdr:rowOff>
    </xdr:to>
    <xdr:sp macro="" textlink="">
      <xdr:nvSpPr>
        <xdr:cNvPr id="709" name="楕円 708"/>
        <xdr:cNvSpPr/>
      </xdr:nvSpPr>
      <xdr:spPr>
        <a:xfrm>
          <a:off x="13652500" y="168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97319</xdr:rowOff>
    </xdr:from>
    <xdr:ext cx="378565" cy="259045"/>
    <xdr:sp macro="" textlink="">
      <xdr:nvSpPr>
        <xdr:cNvPr id="710" name="テキスト ボックス 709"/>
        <xdr:cNvSpPr txBox="1"/>
      </xdr:nvSpPr>
      <xdr:spPr>
        <a:xfrm>
          <a:off x="13514017" y="16899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68875</xdr:rowOff>
    </xdr:from>
    <xdr:to>
      <xdr:col>67</xdr:col>
      <xdr:colOff>101600</xdr:colOff>
      <xdr:row>97</xdr:row>
      <xdr:rowOff>170475</xdr:rowOff>
    </xdr:to>
    <xdr:sp macro="" textlink="">
      <xdr:nvSpPr>
        <xdr:cNvPr id="711" name="楕円 710"/>
        <xdr:cNvSpPr/>
      </xdr:nvSpPr>
      <xdr:spPr>
        <a:xfrm>
          <a:off x="12763500" y="166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161602</xdr:rowOff>
    </xdr:from>
    <xdr:ext cx="469744" cy="259045"/>
    <xdr:sp macro="" textlink="">
      <xdr:nvSpPr>
        <xdr:cNvPr id="712" name="テキスト ボックス 711"/>
        <xdr:cNvSpPr txBox="1"/>
      </xdr:nvSpPr>
      <xdr:spPr>
        <a:xfrm>
          <a:off x="12579428" y="1679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4" name="直線コネクタ 733"/>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7"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8" name="直線コネクタ 737"/>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56032</xdr:rowOff>
    </xdr:from>
    <xdr:to>
      <xdr:col>116</xdr:col>
      <xdr:colOff>63500</xdr:colOff>
      <xdr:row>31</xdr:row>
      <xdr:rowOff>98781</xdr:rowOff>
    </xdr:to>
    <xdr:cxnSp macro="">
      <xdr:nvCxnSpPr>
        <xdr:cNvPr id="739" name="直線コネクタ 738"/>
        <xdr:cNvCxnSpPr/>
      </xdr:nvCxnSpPr>
      <xdr:spPr>
        <a:xfrm flipV="1">
          <a:off x="21323300" y="5199532"/>
          <a:ext cx="838200" cy="2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24808</xdr:rowOff>
    </xdr:from>
    <xdr:ext cx="469744" cy="259045"/>
    <xdr:sp macro="" textlink="">
      <xdr:nvSpPr>
        <xdr:cNvPr id="740" name="投資及び出資金平均値テキスト"/>
        <xdr:cNvSpPr txBox="1"/>
      </xdr:nvSpPr>
      <xdr:spPr>
        <a:xfrm>
          <a:off x="22212300" y="6197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1" name="フローチャート: 判断 740"/>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98781</xdr:rowOff>
    </xdr:from>
    <xdr:to>
      <xdr:col>111</xdr:col>
      <xdr:colOff>177800</xdr:colOff>
      <xdr:row>34</xdr:row>
      <xdr:rowOff>82093</xdr:rowOff>
    </xdr:to>
    <xdr:cxnSp macro="">
      <xdr:nvCxnSpPr>
        <xdr:cNvPr id="742" name="直線コネクタ 741"/>
        <xdr:cNvCxnSpPr/>
      </xdr:nvCxnSpPr>
      <xdr:spPr>
        <a:xfrm flipV="1">
          <a:off x="20434300" y="5413731"/>
          <a:ext cx="889000" cy="49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3" name="フローチャート: 判断 742"/>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347</xdr:rowOff>
    </xdr:from>
    <xdr:ext cx="469744" cy="259045"/>
    <xdr:sp macro="" textlink="">
      <xdr:nvSpPr>
        <xdr:cNvPr id="744" name="テキスト ボックス 743"/>
        <xdr:cNvSpPr txBox="1"/>
      </xdr:nvSpPr>
      <xdr:spPr>
        <a:xfrm>
          <a:off x="21088428" y="63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82093</xdr:rowOff>
    </xdr:from>
    <xdr:to>
      <xdr:col>107</xdr:col>
      <xdr:colOff>50800</xdr:colOff>
      <xdr:row>34</xdr:row>
      <xdr:rowOff>149987</xdr:rowOff>
    </xdr:to>
    <xdr:cxnSp macro="">
      <xdr:nvCxnSpPr>
        <xdr:cNvPr id="745" name="直線コネクタ 744"/>
        <xdr:cNvCxnSpPr/>
      </xdr:nvCxnSpPr>
      <xdr:spPr>
        <a:xfrm flipV="1">
          <a:off x="19545300" y="5911393"/>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6" name="フローチャート: 判断 745"/>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26636</xdr:rowOff>
    </xdr:from>
    <xdr:ext cx="469744" cy="259045"/>
    <xdr:sp macro="" textlink="">
      <xdr:nvSpPr>
        <xdr:cNvPr id="747" name="テキスト ボックス 746"/>
        <xdr:cNvSpPr txBox="1"/>
      </xdr:nvSpPr>
      <xdr:spPr>
        <a:xfrm>
          <a:off x="20199428" y="63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130785</xdr:rowOff>
    </xdr:from>
    <xdr:to>
      <xdr:col>102</xdr:col>
      <xdr:colOff>114300</xdr:colOff>
      <xdr:row>34</xdr:row>
      <xdr:rowOff>149987</xdr:rowOff>
    </xdr:to>
    <xdr:cxnSp macro="">
      <xdr:nvCxnSpPr>
        <xdr:cNvPr id="748" name="直線コネクタ 747"/>
        <xdr:cNvCxnSpPr/>
      </xdr:nvCxnSpPr>
      <xdr:spPr>
        <a:xfrm>
          <a:off x="18656300" y="596008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153822</xdr:rowOff>
    </xdr:from>
    <xdr:to>
      <xdr:col>102</xdr:col>
      <xdr:colOff>165100</xdr:colOff>
      <xdr:row>37</xdr:row>
      <xdr:rowOff>83972</xdr:rowOff>
    </xdr:to>
    <xdr:sp macro="" textlink="">
      <xdr:nvSpPr>
        <xdr:cNvPr id="749" name="フローチャート: 判断 748"/>
        <xdr:cNvSpPr/>
      </xdr:nvSpPr>
      <xdr:spPr>
        <a:xfrm>
          <a:off x="19494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75099</xdr:rowOff>
    </xdr:from>
    <xdr:ext cx="469744" cy="259045"/>
    <xdr:sp macro="" textlink="">
      <xdr:nvSpPr>
        <xdr:cNvPr id="750" name="テキスト ボックス 749"/>
        <xdr:cNvSpPr txBox="1"/>
      </xdr:nvSpPr>
      <xdr:spPr>
        <a:xfrm>
          <a:off x="19310428" y="64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90272</xdr:rowOff>
    </xdr:from>
    <xdr:to>
      <xdr:col>98</xdr:col>
      <xdr:colOff>38100</xdr:colOff>
      <xdr:row>36</xdr:row>
      <xdr:rowOff>20422</xdr:rowOff>
    </xdr:to>
    <xdr:sp macro="" textlink="">
      <xdr:nvSpPr>
        <xdr:cNvPr id="751" name="フローチャート: 判断 750"/>
        <xdr:cNvSpPr/>
      </xdr:nvSpPr>
      <xdr:spPr>
        <a:xfrm>
          <a:off x="18605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11549</xdr:rowOff>
    </xdr:from>
    <xdr:ext cx="469744" cy="259045"/>
    <xdr:sp macro="" textlink="">
      <xdr:nvSpPr>
        <xdr:cNvPr id="752" name="テキスト ボックス 751"/>
        <xdr:cNvSpPr txBox="1"/>
      </xdr:nvSpPr>
      <xdr:spPr>
        <a:xfrm>
          <a:off x="18421428"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5232</xdr:rowOff>
    </xdr:from>
    <xdr:to>
      <xdr:col>116</xdr:col>
      <xdr:colOff>114300</xdr:colOff>
      <xdr:row>30</xdr:row>
      <xdr:rowOff>106832</xdr:rowOff>
    </xdr:to>
    <xdr:sp macro="" textlink="">
      <xdr:nvSpPr>
        <xdr:cNvPr id="758" name="楕円 757"/>
        <xdr:cNvSpPr/>
      </xdr:nvSpPr>
      <xdr:spPr>
        <a:xfrm>
          <a:off x="22110700" y="514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129709</xdr:rowOff>
    </xdr:from>
    <xdr:ext cx="469744" cy="259045"/>
    <xdr:sp macro="" textlink="">
      <xdr:nvSpPr>
        <xdr:cNvPr id="759" name="投資及び出資金該当値テキスト"/>
        <xdr:cNvSpPr txBox="1"/>
      </xdr:nvSpPr>
      <xdr:spPr>
        <a:xfrm>
          <a:off x="22212300" y="51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47981</xdr:rowOff>
    </xdr:from>
    <xdr:to>
      <xdr:col>112</xdr:col>
      <xdr:colOff>38100</xdr:colOff>
      <xdr:row>31</xdr:row>
      <xdr:rowOff>149581</xdr:rowOff>
    </xdr:to>
    <xdr:sp macro="" textlink="">
      <xdr:nvSpPr>
        <xdr:cNvPr id="760" name="楕円 759"/>
        <xdr:cNvSpPr/>
      </xdr:nvSpPr>
      <xdr:spPr>
        <a:xfrm>
          <a:off x="21272500" y="536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166108</xdr:rowOff>
    </xdr:from>
    <xdr:ext cx="469744" cy="259045"/>
    <xdr:sp macro="" textlink="">
      <xdr:nvSpPr>
        <xdr:cNvPr id="761" name="テキスト ボックス 760"/>
        <xdr:cNvSpPr txBox="1"/>
      </xdr:nvSpPr>
      <xdr:spPr>
        <a:xfrm>
          <a:off x="21088428" y="513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31293</xdr:rowOff>
    </xdr:from>
    <xdr:to>
      <xdr:col>107</xdr:col>
      <xdr:colOff>101600</xdr:colOff>
      <xdr:row>34</xdr:row>
      <xdr:rowOff>132893</xdr:rowOff>
    </xdr:to>
    <xdr:sp macro="" textlink="">
      <xdr:nvSpPr>
        <xdr:cNvPr id="762" name="楕円 761"/>
        <xdr:cNvSpPr/>
      </xdr:nvSpPr>
      <xdr:spPr>
        <a:xfrm>
          <a:off x="20383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149420</xdr:rowOff>
    </xdr:from>
    <xdr:ext cx="469744" cy="259045"/>
    <xdr:sp macro="" textlink="">
      <xdr:nvSpPr>
        <xdr:cNvPr id="763" name="テキスト ボックス 762"/>
        <xdr:cNvSpPr txBox="1"/>
      </xdr:nvSpPr>
      <xdr:spPr>
        <a:xfrm>
          <a:off x="20199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99187</xdr:rowOff>
    </xdr:from>
    <xdr:to>
      <xdr:col>102</xdr:col>
      <xdr:colOff>165100</xdr:colOff>
      <xdr:row>35</xdr:row>
      <xdr:rowOff>29337</xdr:rowOff>
    </xdr:to>
    <xdr:sp macro="" textlink="">
      <xdr:nvSpPr>
        <xdr:cNvPr id="764" name="楕円 763"/>
        <xdr:cNvSpPr/>
      </xdr:nvSpPr>
      <xdr:spPr>
        <a:xfrm>
          <a:off x="19494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45864</xdr:rowOff>
    </xdr:from>
    <xdr:ext cx="469744" cy="259045"/>
    <xdr:sp macro="" textlink="">
      <xdr:nvSpPr>
        <xdr:cNvPr id="765" name="テキスト ボックス 764"/>
        <xdr:cNvSpPr txBox="1"/>
      </xdr:nvSpPr>
      <xdr:spPr>
        <a:xfrm>
          <a:off x="19310428"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79985</xdr:rowOff>
    </xdr:from>
    <xdr:to>
      <xdr:col>98</xdr:col>
      <xdr:colOff>38100</xdr:colOff>
      <xdr:row>35</xdr:row>
      <xdr:rowOff>10135</xdr:rowOff>
    </xdr:to>
    <xdr:sp macro="" textlink="">
      <xdr:nvSpPr>
        <xdr:cNvPr id="766" name="楕円 765"/>
        <xdr:cNvSpPr/>
      </xdr:nvSpPr>
      <xdr:spPr>
        <a:xfrm>
          <a:off x="18605500" y="590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26662</xdr:rowOff>
    </xdr:from>
    <xdr:ext cx="469744" cy="259045"/>
    <xdr:sp macro="" textlink="">
      <xdr:nvSpPr>
        <xdr:cNvPr id="767" name="テキスト ボックス 766"/>
        <xdr:cNvSpPr txBox="1"/>
      </xdr:nvSpPr>
      <xdr:spPr>
        <a:xfrm>
          <a:off x="18421428" y="568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1" name="直線コネクタ 790"/>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2"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3" name="直線コネクタ 792"/>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4"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5" name="直線コネクタ 794"/>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116154</xdr:rowOff>
    </xdr:from>
    <xdr:to>
      <xdr:col>116</xdr:col>
      <xdr:colOff>63500</xdr:colOff>
      <xdr:row>58</xdr:row>
      <xdr:rowOff>116383</xdr:rowOff>
    </xdr:to>
    <xdr:cxnSp macro="">
      <xdr:nvCxnSpPr>
        <xdr:cNvPr id="796" name="直線コネクタ 795"/>
        <xdr:cNvCxnSpPr/>
      </xdr:nvCxnSpPr>
      <xdr:spPr>
        <a:xfrm>
          <a:off x="21323300" y="1006025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797" name="貸付金平均値テキスト"/>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798" name="フローチャート: 判断 797"/>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115774</xdr:rowOff>
    </xdr:from>
    <xdr:to>
      <xdr:col>111</xdr:col>
      <xdr:colOff>177800</xdr:colOff>
      <xdr:row>58</xdr:row>
      <xdr:rowOff>116154</xdr:rowOff>
    </xdr:to>
    <xdr:cxnSp macro="">
      <xdr:nvCxnSpPr>
        <xdr:cNvPr id="799" name="直線コネクタ 798"/>
        <xdr:cNvCxnSpPr/>
      </xdr:nvCxnSpPr>
      <xdr:spPr>
        <a:xfrm>
          <a:off x="20434300" y="1005987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800" name="フローチャート: 判断 799"/>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75354</xdr:rowOff>
    </xdr:from>
    <xdr:ext cx="469744" cy="259045"/>
    <xdr:sp macro="" textlink="">
      <xdr:nvSpPr>
        <xdr:cNvPr id="801" name="テキスト ボックス 800"/>
        <xdr:cNvSpPr txBox="1"/>
      </xdr:nvSpPr>
      <xdr:spPr>
        <a:xfrm>
          <a:off x="21088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59690</xdr:rowOff>
    </xdr:from>
    <xdr:to>
      <xdr:col>107</xdr:col>
      <xdr:colOff>50800</xdr:colOff>
      <xdr:row>58</xdr:row>
      <xdr:rowOff>115774</xdr:rowOff>
    </xdr:to>
    <xdr:cxnSp macro="">
      <xdr:nvCxnSpPr>
        <xdr:cNvPr id="802" name="直線コネクタ 801"/>
        <xdr:cNvCxnSpPr/>
      </xdr:nvCxnSpPr>
      <xdr:spPr>
        <a:xfrm>
          <a:off x="19545300" y="10003790"/>
          <a:ext cx="8890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3" name="フローチャート: 判断 802"/>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53789</xdr:rowOff>
    </xdr:from>
    <xdr:ext cx="534377" cy="259045"/>
    <xdr:sp macro="" textlink="">
      <xdr:nvSpPr>
        <xdr:cNvPr id="804" name="テキスト ボックス 803"/>
        <xdr:cNvSpPr txBox="1"/>
      </xdr:nvSpPr>
      <xdr:spPr>
        <a:xfrm>
          <a:off x="20167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17742</xdr:rowOff>
    </xdr:from>
    <xdr:to>
      <xdr:col>102</xdr:col>
      <xdr:colOff>114300</xdr:colOff>
      <xdr:row>58</xdr:row>
      <xdr:rowOff>59690</xdr:rowOff>
    </xdr:to>
    <xdr:cxnSp macro="">
      <xdr:nvCxnSpPr>
        <xdr:cNvPr id="805" name="直線コネクタ 804"/>
        <xdr:cNvCxnSpPr/>
      </xdr:nvCxnSpPr>
      <xdr:spPr>
        <a:xfrm>
          <a:off x="18656300" y="9961842"/>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36588</xdr:rowOff>
    </xdr:from>
    <xdr:to>
      <xdr:col>102</xdr:col>
      <xdr:colOff>165100</xdr:colOff>
      <xdr:row>56</xdr:row>
      <xdr:rowOff>138188</xdr:rowOff>
    </xdr:to>
    <xdr:sp macro="" textlink="">
      <xdr:nvSpPr>
        <xdr:cNvPr id="806" name="フローチャート: 判断 805"/>
        <xdr:cNvSpPr/>
      </xdr:nvSpPr>
      <xdr:spPr>
        <a:xfrm>
          <a:off x="19494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154715</xdr:rowOff>
    </xdr:from>
    <xdr:ext cx="534377" cy="259045"/>
    <xdr:sp macro="" textlink="">
      <xdr:nvSpPr>
        <xdr:cNvPr id="807" name="テキスト ボックス 806"/>
        <xdr:cNvSpPr txBox="1"/>
      </xdr:nvSpPr>
      <xdr:spPr>
        <a:xfrm>
          <a:off x="19278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103416</xdr:rowOff>
    </xdr:from>
    <xdr:to>
      <xdr:col>98</xdr:col>
      <xdr:colOff>38100</xdr:colOff>
      <xdr:row>58</xdr:row>
      <xdr:rowOff>33566</xdr:rowOff>
    </xdr:to>
    <xdr:sp macro="" textlink="">
      <xdr:nvSpPr>
        <xdr:cNvPr id="808" name="フローチャート: 判断 807"/>
        <xdr:cNvSpPr/>
      </xdr:nvSpPr>
      <xdr:spPr>
        <a:xfrm>
          <a:off x="18605500" y="98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50093</xdr:rowOff>
    </xdr:from>
    <xdr:ext cx="469744" cy="259045"/>
    <xdr:sp macro="" textlink="">
      <xdr:nvSpPr>
        <xdr:cNvPr id="809" name="テキスト ボックス 808"/>
        <xdr:cNvSpPr txBox="1"/>
      </xdr:nvSpPr>
      <xdr:spPr>
        <a:xfrm>
          <a:off x="18421428" y="96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65583</xdr:rowOff>
    </xdr:from>
    <xdr:to>
      <xdr:col>116</xdr:col>
      <xdr:colOff>114300</xdr:colOff>
      <xdr:row>58</xdr:row>
      <xdr:rowOff>167183</xdr:rowOff>
    </xdr:to>
    <xdr:sp macro="" textlink="">
      <xdr:nvSpPr>
        <xdr:cNvPr id="815" name="楕円 814"/>
        <xdr:cNvSpPr/>
      </xdr:nvSpPr>
      <xdr:spPr>
        <a:xfrm>
          <a:off x="221107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151960</xdr:rowOff>
    </xdr:from>
    <xdr:ext cx="469744" cy="259045"/>
    <xdr:sp macro="" textlink="">
      <xdr:nvSpPr>
        <xdr:cNvPr id="816" name="貸付金該当値テキスト"/>
        <xdr:cNvSpPr txBox="1"/>
      </xdr:nvSpPr>
      <xdr:spPr>
        <a:xfrm>
          <a:off x="22212300" y="992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65354</xdr:rowOff>
    </xdr:from>
    <xdr:to>
      <xdr:col>112</xdr:col>
      <xdr:colOff>38100</xdr:colOff>
      <xdr:row>58</xdr:row>
      <xdr:rowOff>166954</xdr:rowOff>
    </xdr:to>
    <xdr:sp macro="" textlink="">
      <xdr:nvSpPr>
        <xdr:cNvPr id="817" name="楕円 816"/>
        <xdr:cNvSpPr/>
      </xdr:nvSpPr>
      <xdr:spPr>
        <a:xfrm>
          <a:off x="21272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158081</xdr:rowOff>
    </xdr:from>
    <xdr:ext cx="469744" cy="259045"/>
    <xdr:sp macro="" textlink="">
      <xdr:nvSpPr>
        <xdr:cNvPr id="818" name="テキスト ボックス 817"/>
        <xdr:cNvSpPr txBox="1"/>
      </xdr:nvSpPr>
      <xdr:spPr>
        <a:xfrm>
          <a:off x="21088428" y="1010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64974</xdr:rowOff>
    </xdr:from>
    <xdr:to>
      <xdr:col>107</xdr:col>
      <xdr:colOff>101600</xdr:colOff>
      <xdr:row>58</xdr:row>
      <xdr:rowOff>166574</xdr:rowOff>
    </xdr:to>
    <xdr:sp macro="" textlink="">
      <xdr:nvSpPr>
        <xdr:cNvPr id="819" name="楕円 818"/>
        <xdr:cNvSpPr/>
      </xdr:nvSpPr>
      <xdr:spPr>
        <a:xfrm>
          <a:off x="20383500" y="100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157701</xdr:rowOff>
    </xdr:from>
    <xdr:ext cx="469744" cy="259045"/>
    <xdr:sp macro="" textlink="">
      <xdr:nvSpPr>
        <xdr:cNvPr id="820" name="テキスト ボックス 819"/>
        <xdr:cNvSpPr txBox="1"/>
      </xdr:nvSpPr>
      <xdr:spPr>
        <a:xfrm>
          <a:off x="20199428" y="1010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xdr:rowOff>
    </xdr:from>
    <xdr:to>
      <xdr:col>102</xdr:col>
      <xdr:colOff>165100</xdr:colOff>
      <xdr:row>58</xdr:row>
      <xdr:rowOff>110490</xdr:rowOff>
    </xdr:to>
    <xdr:sp macro="" textlink="">
      <xdr:nvSpPr>
        <xdr:cNvPr id="821" name="楕円 820"/>
        <xdr:cNvSpPr/>
      </xdr:nvSpPr>
      <xdr:spPr>
        <a:xfrm>
          <a:off x="19494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101617</xdr:rowOff>
    </xdr:from>
    <xdr:ext cx="469744" cy="259045"/>
    <xdr:sp macro="" textlink="">
      <xdr:nvSpPr>
        <xdr:cNvPr id="822" name="テキスト ボックス 821"/>
        <xdr:cNvSpPr txBox="1"/>
      </xdr:nvSpPr>
      <xdr:spPr>
        <a:xfrm>
          <a:off x="19310428"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138392</xdr:rowOff>
    </xdr:from>
    <xdr:to>
      <xdr:col>98</xdr:col>
      <xdr:colOff>38100</xdr:colOff>
      <xdr:row>58</xdr:row>
      <xdr:rowOff>68542</xdr:rowOff>
    </xdr:to>
    <xdr:sp macro="" textlink="">
      <xdr:nvSpPr>
        <xdr:cNvPr id="823" name="楕円 822"/>
        <xdr:cNvSpPr/>
      </xdr:nvSpPr>
      <xdr:spPr>
        <a:xfrm>
          <a:off x="18605500" y="99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59669</xdr:rowOff>
    </xdr:from>
    <xdr:ext cx="469744" cy="259045"/>
    <xdr:sp macro="" textlink="">
      <xdr:nvSpPr>
        <xdr:cNvPr id="824" name="テキスト ボックス 823"/>
        <xdr:cNvSpPr txBox="1"/>
      </xdr:nvSpPr>
      <xdr:spPr>
        <a:xfrm>
          <a:off x="18421428" y="1000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49" name="直線コネクタ 848"/>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50" name="繰出金最小値テキスト"/>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51" name="直線コネクタ 850"/>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2" name="繰出金最大値テキスト"/>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3" name="直線コネクタ 852"/>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89522</xdr:rowOff>
    </xdr:from>
    <xdr:to>
      <xdr:col>116</xdr:col>
      <xdr:colOff>63500</xdr:colOff>
      <xdr:row>75</xdr:row>
      <xdr:rowOff>105753</xdr:rowOff>
    </xdr:to>
    <xdr:cxnSp macro="">
      <xdr:nvCxnSpPr>
        <xdr:cNvPr id="854" name="直線コネクタ 853"/>
        <xdr:cNvCxnSpPr/>
      </xdr:nvCxnSpPr>
      <xdr:spPr>
        <a:xfrm flipV="1">
          <a:off x="21323300" y="12948272"/>
          <a:ext cx="8382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50817</xdr:rowOff>
    </xdr:from>
    <xdr:ext cx="534377" cy="259045"/>
    <xdr:sp macro="" textlink="">
      <xdr:nvSpPr>
        <xdr:cNvPr id="855" name="繰出金平均値テキスト"/>
        <xdr:cNvSpPr txBox="1"/>
      </xdr:nvSpPr>
      <xdr:spPr>
        <a:xfrm>
          <a:off x="22212300" y="1273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6" name="フローチャート: 判断 855"/>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104877</xdr:rowOff>
    </xdr:from>
    <xdr:to>
      <xdr:col>111</xdr:col>
      <xdr:colOff>177800</xdr:colOff>
      <xdr:row>75</xdr:row>
      <xdr:rowOff>105753</xdr:rowOff>
    </xdr:to>
    <xdr:cxnSp macro="">
      <xdr:nvCxnSpPr>
        <xdr:cNvPr id="857" name="直線コネクタ 856"/>
        <xdr:cNvCxnSpPr/>
      </xdr:nvCxnSpPr>
      <xdr:spPr>
        <a:xfrm>
          <a:off x="20434300" y="1296362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58" name="フローチャート: 判断 857"/>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119054</xdr:rowOff>
    </xdr:from>
    <xdr:ext cx="534377" cy="259045"/>
    <xdr:sp macro="" textlink="">
      <xdr:nvSpPr>
        <xdr:cNvPr id="859" name="テキスト ボックス 858"/>
        <xdr:cNvSpPr txBox="1"/>
      </xdr:nvSpPr>
      <xdr:spPr>
        <a:xfrm>
          <a:off x="21056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104877</xdr:rowOff>
    </xdr:from>
    <xdr:to>
      <xdr:col>107</xdr:col>
      <xdr:colOff>50800</xdr:colOff>
      <xdr:row>75</xdr:row>
      <xdr:rowOff>155930</xdr:rowOff>
    </xdr:to>
    <xdr:cxnSp macro="">
      <xdr:nvCxnSpPr>
        <xdr:cNvPr id="860" name="直線コネクタ 859"/>
        <xdr:cNvCxnSpPr/>
      </xdr:nvCxnSpPr>
      <xdr:spPr>
        <a:xfrm flipV="1">
          <a:off x="19545300" y="12963627"/>
          <a:ext cx="8890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61" name="フローチャート: 判断 860"/>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111091</xdr:rowOff>
    </xdr:from>
    <xdr:ext cx="534377" cy="259045"/>
    <xdr:sp macro="" textlink="">
      <xdr:nvSpPr>
        <xdr:cNvPr id="862" name="テキスト ボックス 861"/>
        <xdr:cNvSpPr txBox="1"/>
      </xdr:nvSpPr>
      <xdr:spPr>
        <a:xfrm>
          <a:off x="20167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154063</xdr:rowOff>
    </xdr:from>
    <xdr:to>
      <xdr:col>102</xdr:col>
      <xdr:colOff>114300</xdr:colOff>
      <xdr:row>75</xdr:row>
      <xdr:rowOff>155930</xdr:rowOff>
    </xdr:to>
    <xdr:cxnSp macro="">
      <xdr:nvCxnSpPr>
        <xdr:cNvPr id="863" name="直線コネクタ 862"/>
        <xdr:cNvCxnSpPr/>
      </xdr:nvCxnSpPr>
      <xdr:spPr>
        <a:xfrm>
          <a:off x="18656300" y="1301281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94234</xdr:rowOff>
    </xdr:from>
    <xdr:to>
      <xdr:col>102</xdr:col>
      <xdr:colOff>165100</xdr:colOff>
      <xdr:row>75</xdr:row>
      <xdr:rowOff>24384</xdr:rowOff>
    </xdr:to>
    <xdr:sp macro="" textlink="">
      <xdr:nvSpPr>
        <xdr:cNvPr id="864" name="フローチャート: 判断 863"/>
        <xdr:cNvSpPr/>
      </xdr:nvSpPr>
      <xdr:spPr>
        <a:xfrm>
          <a:off x="19494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40911</xdr:rowOff>
    </xdr:from>
    <xdr:ext cx="534377" cy="259045"/>
    <xdr:sp macro="" textlink="">
      <xdr:nvSpPr>
        <xdr:cNvPr id="865" name="テキスト ボックス 864"/>
        <xdr:cNvSpPr txBox="1"/>
      </xdr:nvSpPr>
      <xdr:spPr>
        <a:xfrm>
          <a:off x="19278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171348</xdr:rowOff>
    </xdr:from>
    <xdr:to>
      <xdr:col>98</xdr:col>
      <xdr:colOff>38100</xdr:colOff>
      <xdr:row>76</xdr:row>
      <xdr:rowOff>101498</xdr:rowOff>
    </xdr:to>
    <xdr:sp macro="" textlink="">
      <xdr:nvSpPr>
        <xdr:cNvPr id="866" name="フローチャート: 判断 865"/>
        <xdr:cNvSpPr/>
      </xdr:nvSpPr>
      <xdr:spPr>
        <a:xfrm>
          <a:off x="18605500" y="130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92625</xdr:rowOff>
    </xdr:from>
    <xdr:ext cx="534377" cy="259045"/>
    <xdr:sp macro="" textlink="">
      <xdr:nvSpPr>
        <xdr:cNvPr id="867" name="テキスト ボックス 866"/>
        <xdr:cNvSpPr txBox="1"/>
      </xdr:nvSpPr>
      <xdr:spPr>
        <a:xfrm>
          <a:off x="18389111" y="131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38722</xdr:rowOff>
    </xdr:from>
    <xdr:to>
      <xdr:col>116</xdr:col>
      <xdr:colOff>114300</xdr:colOff>
      <xdr:row>75</xdr:row>
      <xdr:rowOff>140322</xdr:rowOff>
    </xdr:to>
    <xdr:sp macro="" textlink="">
      <xdr:nvSpPr>
        <xdr:cNvPr id="873" name="楕円 872"/>
        <xdr:cNvSpPr/>
      </xdr:nvSpPr>
      <xdr:spPr>
        <a:xfrm>
          <a:off x="22110700" y="128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17149</xdr:rowOff>
    </xdr:from>
    <xdr:ext cx="534377" cy="259045"/>
    <xdr:sp macro="" textlink="">
      <xdr:nvSpPr>
        <xdr:cNvPr id="874" name="繰出金該当値テキスト"/>
        <xdr:cNvSpPr txBox="1"/>
      </xdr:nvSpPr>
      <xdr:spPr>
        <a:xfrm>
          <a:off x="22212300" y="1287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54953</xdr:rowOff>
    </xdr:from>
    <xdr:to>
      <xdr:col>112</xdr:col>
      <xdr:colOff>38100</xdr:colOff>
      <xdr:row>75</xdr:row>
      <xdr:rowOff>156553</xdr:rowOff>
    </xdr:to>
    <xdr:sp macro="" textlink="">
      <xdr:nvSpPr>
        <xdr:cNvPr id="875" name="楕円 874"/>
        <xdr:cNvSpPr/>
      </xdr:nvSpPr>
      <xdr:spPr>
        <a:xfrm>
          <a:off x="21272500" y="129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147680</xdr:rowOff>
    </xdr:from>
    <xdr:ext cx="534377" cy="259045"/>
    <xdr:sp macro="" textlink="">
      <xdr:nvSpPr>
        <xdr:cNvPr id="876" name="テキスト ボックス 875"/>
        <xdr:cNvSpPr txBox="1"/>
      </xdr:nvSpPr>
      <xdr:spPr>
        <a:xfrm>
          <a:off x="21056111" y="130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54077</xdr:rowOff>
    </xdr:from>
    <xdr:to>
      <xdr:col>107</xdr:col>
      <xdr:colOff>101600</xdr:colOff>
      <xdr:row>75</xdr:row>
      <xdr:rowOff>155677</xdr:rowOff>
    </xdr:to>
    <xdr:sp macro="" textlink="">
      <xdr:nvSpPr>
        <xdr:cNvPr id="877" name="楕円 876"/>
        <xdr:cNvSpPr/>
      </xdr:nvSpPr>
      <xdr:spPr>
        <a:xfrm>
          <a:off x="20383500" y="129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146804</xdr:rowOff>
    </xdr:from>
    <xdr:ext cx="534377" cy="259045"/>
    <xdr:sp macro="" textlink="">
      <xdr:nvSpPr>
        <xdr:cNvPr id="878" name="テキスト ボックス 877"/>
        <xdr:cNvSpPr txBox="1"/>
      </xdr:nvSpPr>
      <xdr:spPr>
        <a:xfrm>
          <a:off x="20167111" y="1300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105131</xdr:rowOff>
    </xdr:from>
    <xdr:to>
      <xdr:col>102</xdr:col>
      <xdr:colOff>165100</xdr:colOff>
      <xdr:row>76</xdr:row>
      <xdr:rowOff>35282</xdr:rowOff>
    </xdr:to>
    <xdr:sp macro="" textlink="">
      <xdr:nvSpPr>
        <xdr:cNvPr id="879" name="楕円 878"/>
        <xdr:cNvSpPr/>
      </xdr:nvSpPr>
      <xdr:spPr>
        <a:xfrm>
          <a:off x="19494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26407</xdr:rowOff>
    </xdr:from>
    <xdr:ext cx="534377" cy="259045"/>
    <xdr:sp macro="" textlink="">
      <xdr:nvSpPr>
        <xdr:cNvPr id="880" name="テキスト ボックス 879"/>
        <xdr:cNvSpPr txBox="1"/>
      </xdr:nvSpPr>
      <xdr:spPr>
        <a:xfrm>
          <a:off x="19278111" y="130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103263</xdr:rowOff>
    </xdr:from>
    <xdr:to>
      <xdr:col>98</xdr:col>
      <xdr:colOff>38100</xdr:colOff>
      <xdr:row>76</xdr:row>
      <xdr:rowOff>33413</xdr:rowOff>
    </xdr:to>
    <xdr:sp macro="" textlink="">
      <xdr:nvSpPr>
        <xdr:cNvPr id="881" name="楕円 880"/>
        <xdr:cNvSpPr/>
      </xdr:nvSpPr>
      <xdr:spPr>
        <a:xfrm>
          <a:off x="18605500" y="129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49940</xdr:rowOff>
    </xdr:from>
    <xdr:ext cx="534377" cy="259045"/>
    <xdr:sp macro="" textlink="">
      <xdr:nvSpPr>
        <xdr:cNvPr id="882" name="テキスト ボックス 881"/>
        <xdr:cNvSpPr txBox="1"/>
      </xdr:nvSpPr>
      <xdr:spPr>
        <a:xfrm>
          <a:off x="18389111" y="1273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特徴として、普通建設事業費補助事業については小規模特別養護老人ホームと小規模多機能型居宅介護事業所を併設で整備する事業所への補助金の減となったが、単独事業については公共施設再配置事業における生涯学習施設等の買取や市街地再開発事業補助金により増となり、普通建設事業は増額となったが、類似団体の平均を大きく下回っている。また、補助費については平成２９年度で事業終了となった企業再投資促進補助金、施設園芸設備整備事業費補助金等が減額。また、積立金については広域新焼却施設整備基金と西尾市民病院施設等整備基金積立金と新たに２つの基金を新設したことによる増となったが、類似団体の平均は大きく下回っている。投資及び出資金は市民病院運営費出資金の影響により類似団体を大幅に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172,278
162,862
161.22
56,663,707
53,907,421
2,643,839
36,343,969
30,790,481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49893</xdr:rowOff>
    </xdr:from>
    <xdr:to>
      <xdr:col>24</xdr:col>
      <xdr:colOff>63500</xdr:colOff>
      <xdr:row>36</xdr:row>
      <xdr:rowOff>167458</xdr:rowOff>
    </xdr:to>
    <xdr:cxnSp macro="">
      <xdr:nvCxnSpPr>
        <xdr:cNvPr id="63" name="直線コネクタ 62"/>
        <xdr:cNvCxnSpPr/>
      </xdr:nvCxnSpPr>
      <xdr:spPr>
        <a:xfrm flipV="1">
          <a:off x="3797300" y="6050643"/>
          <a:ext cx="8382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469744" cy="259045"/>
    <xdr:sp macro="" textlink="">
      <xdr:nvSpPr>
        <xdr:cNvPr id="64" name="議会費平均値テキスト"/>
        <xdr:cNvSpPr txBox="1"/>
      </xdr:nvSpPr>
      <xdr:spPr>
        <a:xfrm>
          <a:off x="4686300" y="5781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13970</xdr:rowOff>
    </xdr:from>
    <xdr:to>
      <xdr:col>19</xdr:col>
      <xdr:colOff>177800</xdr:colOff>
      <xdr:row>36</xdr:row>
      <xdr:rowOff>167458</xdr:rowOff>
    </xdr:to>
    <xdr:cxnSp macro="">
      <xdr:nvCxnSpPr>
        <xdr:cNvPr id="66" name="直線コネクタ 65"/>
        <xdr:cNvCxnSpPr/>
      </xdr:nvCxnSpPr>
      <xdr:spPr>
        <a:xfrm>
          <a:off x="2908300" y="618617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68" name="テキスト ボックス 67"/>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66222</xdr:rowOff>
    </xdr:from>
    <xdr:to>
      <xdr:col>15</xdr:col>
      <xdr:colOff>50800</xdr:colOff>
      <xdr:row>36</xdr:row>
      <xdr:rowOff>13970</xdr:rowOff>
    </xdr:to>
    <xdr:cxnSp macro="">
      <xdr:nvCxnSpPr>
        <xdr:cNvPr id="69" name="直線コネクタ 68"/>
        <xdr:cNvCxnSpPr/>
      </xdr:nvCxnSpPr>
      <xdr:spPr>
        <a:xfrm>
          <a:off x="2019300" y="5724072"/>
          <a:ext cx="889000" cy="46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33944</xdr:rowOff>
    </xdr:from>
    <xdr:ext cx="469744" cy="259045"/>
    <xdr:sp macro="" textlink="">
      <xdr:nvSpPr>
        <xdr:cNvPr id="71" name="テキスト ボックス 70"/>
        <xdr:cNvSpPr txBox="1"/>
      </xdr:nvSpPr>
      <xdr:spPr>
        <a:xfrm>
          <a:off x="2673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66222</xdr:rowOff>
    </xdr:from>
    <xdr:to>
      <xdr:col>10</xdr:col>
      <xdr:colOff>114300</xdr:colOff>
      <xdr:row>34</xdr:row>
      <xdr:rowOff>25400</xdr:rowOff>
    </xdr:to>
    <xdr:cxnSp macro="">
      <xdr:nvCxnSpPr>
        <xdr:cNvPr id="72" name="直線コネクタ 71"/>
        <xdr:cNvCxnSpPr/>
      </xdr:nvCxnSpPr>
      <xdr:spPr>
        <a:xfrm flipV="1">
          <a:off x="1130300" y="5724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39914</xdr:rowOff>
    </xdr:from>
    <xdr:to>
      <xdr:col>10</xdr:col>
      <xdr:colOff>165100</xdr:colOff>
      <xdr:row>32</xdr:row>
      <xdr:rowOff>141514</xdr:rowOff>
    </xdr:to>
    <xdr:sp macro="" textlink="">
      <xdr:nvSpPr>
        <xdr:cNvPr id="73" name="フローチャート: 判断 72"/>
        <xdr:cNvSpPr/>
      </xdr:nvSpPr>
      <xdr:spPr>
        <a:xfrm>
          <a:off x="1968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158041</xdr:rowOff>
    </xdr:from>
    <xdr:ext cx="469744" cy="259045"/>
    <xdr:sp macro="" textlink="">
      <xdr:nvSpPr>
        <xdr:cNvPr id="74" name="テキスト ボックス 73"/>
        <xdr:cNvSpPr txBox="1"/>
      </xdr:nvSpPr>
      <xdr:spPr>
        <a:xfrm>
          <a:off x="1784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165644</xdr:rowOff>
    </xdr:from>
    <xdr:to>
      <xdr:col>6</xdr:col>
      <xdr:colOff>38100</xdr:colOff>
      <xdr:row>34</xdr:row>
      <xdr:rowOff>95794</xdr:rowOff>
    </xdr:to>
    <xdr:sp macro="" textlink="">
      <xdr:nvSpPr>
        <xdr:cNvPr id="75" name="フローチャート: 判断 74"/>
        <xdr:cNvSpPr/>
      </xdr:nvSpPr>
      <xdr:spPr>
        <a:xfrm>
          <a:off x="1079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86921</xdr:rowOff>
    </xdr:from>
    <xdr:ext cx="469744" cy="259045"/>
    <xdr:sp macro="" textlink="">
      <xdr:nvSpPr>
        <xdr:cNvPr id="76" name="テキスト ボックス 75"/>
        <xdr:cNvSpPr txBox="1"/>
      </xdr:nvSpPr>
      <xdr:spPr>
        <a:xfrm>
          <a:off x="895428" y="59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170543</xdr:rowOff>
    </xdr:from>
    <xdr:to>
      <xdr:col>24</xdr:col>
      <xdr:colOff>114300</xdr:colOff>
      <xdr:row>35</xdr:row>
      <xdr:rowOff>100693</xdr:rowOff>
    </xdr:to>
    <xdr:sp macro="" textlink="">
      <xdr:nvSpPr>
        <xdr:cNvPr id="82" name="楕円 81"/>
        <xdr:cNvSpPr/>
      </xdr:nvSpPr>
      <xdr:spPr>
        <a:xfrm>
          <a:off x="45847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148970</xdr:rowOff>
    </xdr:from>
    <xdr:ext cx="469744" cy="259045"/>
    <xdr:sp macro="" textlink="">
      <xdr:nvSpPr>
        <xdr:cNvPr id="83" name="議会費該当値テキスト"/>
        <xdr:cNvSpPr txBox="1"/>
      </xdr:nvSpPr>
      <xdr:spPr>
        <a:xfrm>
          <a:off x="4686300" y="59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116658</xdr:rowOff>
    </xdr:from>
    <xdr:to>
      <xdr:col>20</xdr:col>
      <xdr:colOff>38100</xdr:colOff>
      <xdr:row>37</xdr:row>
      <xdr:rowOff>46808</xdr:rowOff>
    </xdr:to>
    <xdr:sp macro="" textlink="">
      <xdr:nvSpPr>
        <xdr:cNvPr id="84" name="楕円 83"/>
        <xdr:cNvSpPr/>
      </xdr:nvSpPr>
      <xdr:spPr>
        <a:xfrm>
          <a:off x="3746500" y="62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37935</xdr:rowOff>
    </xdr:from>
    <xdr:ext cx="469744" cy="259045"/>
    <xdr:sp macro="" textlink="">
      <xdr:nvSpPr>
        <xdr:cNvPr id="85" name="テキスト ボックス 84"/>
        <xdr:cNvSpPr txBox="1"/>
      </xdr:nvSpPr>
      <xdr:spPr>
        <a:xfrm>
          <a:off x="3562428" y="638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134620</xdr:rowOff>
    </xdr:from>
    <xdr:to>
      <xdr:col>15</xdr:col>
      <xdr:colOff>101600</xdr:colOff>
      <xdr:row>36</xdr:row>
      <xdr:rowOff>64770</xdr:rowOff>
    </xdr:to>
    <xdr:sp macro="" textlink="">
      <xdr:nvSpPr>
        <xdr:cNvPr id="86" name="楕円 85"/>
        <xdr:cNvSpPr/>
      </xdr:nvSpPr>
      <xdr:spPr>
        <a:xfrm>
          <a:off x="2857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87" name="テキスト ボックス 86"/>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15422</xdr:rowOff>
    </xdr:from>
    <xdr:to>
      <xdr:col>10</xdr:col>
      <xdr:colOff>165100</xdr:colOff>
      <xdr:row>33</xdr:row>
      <xdr:rowOff>117022</xdr:rowOff>
    </xdr:to>
    <xdr:sp macro="" textlink="">
      <xdr:nvSpPr>
        <xdr:cNvPr id="88" name="楕円 87"/>
        <xdr:cNvSpPr/>
      </xdr:nvSpPr>
      <xdr:spPr>
        <a:xfrm>
          <a:off x="1968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108149</xdr:rowOff>
    </xdr:from>
    <xdr:ext cx="469744" cy="259045"/>
    <xdr:sp macro="" textlink="">
      <xdr:nvSpPr>
        <xdr:cNvPr id="89" name="テキスト ボックス 88"/>
        <xdr:cNvSpPr txBox="1"/>
      </xdr:nvSpPr>
      <xdr:spPr>
        <a:xfrm>
          <a:off x="1784428" y="576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90" name="楕円 89"/>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91" name="テキスト ボックス 90"/>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86162</xdr:rowOff>
    </xdr:from>
    <xdr:to>
      <xdr:col>24</xdr:col>
      <xdr:colOff>63500</xdr:colOff>
      <xdr:row>57</xdr:row>
      <xdr:rowOff>112679</xdr:rowOff>
    </xdr:to>
    <xdr:cxnSp macro="">
      <xdr:nvCxnSpPr>
        <xdr:cNvPr id="119" name="直線コネクタ 118"/>
        <xdr:cNvCxnSpPr/>
      </xdr:nvCxnSpPr>
      <xdr:spPr>
        <a:xfrm flipV="1">
          <a:off x="3797300" y="9858812"/>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168241</xdr:rowOff>
    </xdr:from>
    <xdr:ext cx="534377" cy="259045"/>
    <xdr:sp macro="" textlink="">
      <xdr:nvSpPr>
        <xdr:cNvPr id="120" name="総務費平均値テキスト"/>
        <xdr:cNvSpPr txBox="1"/>
      </xdr:nvSpPr>
      <xdr:spPr>
        <a:xfrm>
          <a:off x="4686300" y="942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66914</xdr:rowOff>
    </xdr:from>
    <xdr:to>
      <xdr:col>19</xdr:col>
      <xdr:colOff>177800</xdr:colOff>
      <xdr:row>57</xdr:row>
      <xdr:rowOff>112679</xdr:rowOff>
    </xdr:to>
    <xdr:cxnSp macro="">
      <xdr:nvCxnSpPr>
        <xdr:cNvPr id="122" name="直線コネクタ 121"/>
        <xdr:cNvCxnSpPr/>
      </xdr:nvCxnSpPr>
      <xdr:spPr>
        <a:xfrm>
          <a:off x="2908300" y="9839564"/>
          <a:ext cx="8890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68998</xdr:rowOff>
    </xdr:from>
    <xdr:ext cx="534377" cy="259045"/>
    <xdr:sp macro="" textlink="">
      <xdr:nvSpPr>
        <xdr:cNvPr id="124" name="テキスト ボックス 123"/>
        <xdr:cNvSpPr txBox="1"/>
      </xdr:nvSpPr>
      <xdr:spPr>
        <a:xfrm>
          <a:off x="3530111" y="93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66914</xdr:rowOff>
    </xdr:from>
    <xdr:to>
      <xdr:col>15</xdr:col>
      <xdr:colOff>50800</xdr:colOff>
      <xdr:row>57</xdr:row>
      <xdr:rowOff>82596</xdr:rowOff>
    </xdr:to>
    <xdr:cxnSp macro="">
      <xdr:nvCxnSpPr>
        <xdr:cNvPr id="125" name="直線コネクタ 124"/>
        <xdr:cNvCxnSpPr/>
      </xdr:nvCxnSpPr>
      <xdr:spPr>
        <a:xfrm flipV="1">
          <a:off x="2019300" y="9839564"/>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125006</xdr:rowOff>
    </xdr:from>
    <xdr:ext cx="534377" cy="259045"/>
    <xdr:sp macro="" textlink="">
      <xdr:nvSpPr>
        <xdr:cNvPr id="127" name="テキスト ボックス 126"/>
        <xdr:cNvSpPr txBox="1"/>
      </xdr:nvSpPr>
      <xdr:spPr>
        <a:xfrm>
          <a:off x="2641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82596</xdr:rowOff>
    </xdr:from>
    <xdr:to>
      <xdr:col>10</xdr:col>
      <xdr:colOff>114300</xdr:colOff>
      <xdr:row>57</xdr:row>
      <xdr:rowOff>151678</xdr:rowOff>
    </xdr:to>
    <xdr:cxnSp macro="">
      <xdr:nvCxnSpPr>
        <xdr:cNvPr id="128" name="直線コネクタ 127"/>
        <xdr:cNvCxnSpPr/>
      </xdr:nvCxnSpPr>
      <xdr:spPr>
        <a:xfrm flipV="1">
          <a:off x="1130300" y="9855246"/>
          <a:ext cx="889000" cy="6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105314</xdr:rowOff>
    </xdr:from>
    <xdr:to>
      <xdr:col>10</xdr:col>
      <xdr:colOff>165100</xdr:colOff>
      <xdr:row>55</xdr:row>
      <xdr:rowOff>35464</xdr:rowOff>
    </xdr:to>
    <xdr:sp macro="" textlink="">
      <xdr:nvSpPr>
        <xdr:cNvPr id="129" name="フローチャート: 判断 128"/>
        <xdr:cNvSpPr/>
      </xdr:nvSpPr>
      <xdr:spPr>
        <a:xfrm>
          <a:off x="1968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51991</xdr:rowOff>
    </xdr:from>
    <xdr:ext cx="534377" cy="259045"/>
    <xdr:sp macro="" textlink="">
      <xdr:nvSpPr>
        <xdr:cNvPr id="130" name="テキスト ボックス 129"/>
        <xdr:cNvSpPr txBox="1"/>
      </xdr:nvSpPr>
      <xdr:spPr>
        <a:xfrm>
          <a:off x="1752111" y="91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157480</xdr:rowOff>
    </xdr:from>
    <xdr:to>
      <xdr:col>6</xdr:col>
      <xdr:colOff>38100</xdr:colOff>
      <xdr:row>57</xdr:row>
      <xdr:rowOff>87630</xdr:rowOff>
    </xdr:to>
    <xdr:sp macro="" textlink="">
      <xdr:nvSpPr>
        <xdr:cNvPr id="131" name="フローチャート: 判断 130"/>
        <xdr:cNvSpPr/>
      </xdr:nvSpPr>
      <xdr:spPr>
        <a:xfrm>
          <a:off x="107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104157</xdr:rowOff>
    </xdr:from>
    <xdr:ext cx="534377" cy="259045"/>
    <xdr:sp macro="" textlink="">
      <xdr:nvSpPr>
        <xdr:cNvPr id="132" name="テキスト ボックス 131"/>
        <xdr:cNvSpPr txBox="1"/>
      </xdr:nvSpPr>
      <xdr:spPr>
        <a:xfrm>
          <a:off x="863111" y="95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35362</xdr:rowOff>
    </xdr:from>
    <xdr:to>
      <xdr:col>24</xdr:col>
      <xdr:colOff>114300</xdr:colOff>
      <xdr:row>57</xdr:row>
      <xdr:rowOff>136962</xdr:rowOff>
    </xdr:to>
    <xdr:sp macro="" textlink="">
      <xdr:nvSpPr>
        <xdr:cNvPr id="138" name="楕円 137"/>
        <xdr:cNvSpPr/>
      </xdr:nvSpPr>
      <xdr:spPr>
        <a:xfrm>
          <a:off x="4584700" y="98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13789</xdr:rowOff>
    </xdr:from>
    <xdr:ext cx="534377" cy="259045"/>
    <xdr:sp macro="" textlink="">
      <xdr:nvSpPr>
        <xdr:cNvPr id="139" name="総務費該当値テキスト"/>
        <xdr:cNvSpPr txBox="1"/>
      </xdr:nvSpPr>
      <xdr:spPr>
        <a:xfrm>
          <a:off x="4686300" y="97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61879</xdr:rowOff>
    </xdr:from>
    <xdr:to>
      <xdr:col>20</xdr:col>
      <xdr:colOff>38100</xdr:colOff>
      <xdr:row>57</xdr:row>
      <xdr:rowOff>163479</xdr:rowOff>
    </xdr:to>
    <xdr:sp macro="" textlink="">
      <xdr:nvSpPr>
        <xdr:cNvPr id="140" name="楕円 139"/>
        <xdr:cNvSpPr/>
      </xdr:nvSpPr>
      <xdr:spPr>
        <a:xfrm>
          <a:off x="3746500" y="983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154606</xdr:rowOff>
    </xdr:from>
    <xdr:ext cx="534377" cy="259045"/>
    <xdr:sp macro="" textlink="">
      <xdr:nvSpPr>
        <xdr:cNvPr id="141" name="テキスト ボックス 140"/>
        <xdr:cNvSpPr txBox="1"/>
      </xdr:nvSpPr>
      <xdr:spPr>
        <a:xfrm>
          <a:off x="3530111" y="992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16114</xdr:rowOff>
    </xdr:from>
    <xdr:to>
      <xdr:col>15</xdr:col>
      <xdr:colOff>101600</xdr:colOff>
      <xdr:row>57</xdr:row>
      <xdr:rowOff>117714</xdr:rowOff>
    </xdr:to>
    <xdr:sp macro="" textlink="">
      <xdr:nvSpPr>
        <xdr:cNvPr id="142" name="楕円 141"/>
        <xdr:cNvSpPr/>
      </xdr:nvSpPr>
      <xdr:spPr>
        <a:xfrm>
          <a:off x="2857500" y="97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108841</xdr:rowOff>
    </xdr:from>
    <xdr:ext cx="534377" cy="259045"/>
    <xdr:sp macro="" textlink="">
      <xdr:nvSpPr>
        <xdr:cNvPr id="143" name="テキスト ボックス 142"/>
        <xdr:cNvSpPr txBox="1"/>
      </xdr:nvSpPr>
      <xdr:spPr>
        <a:xfrm>
          <a:off x="2641111" y="98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31796</xdr:rowOff>
    </xdr:from>
    <xdr:to>
      <xdr:col>10</xdr:col>
      <xdr:colOff>165100</xdr:colOff>
      <xdr:row>57</xdr:row>
      <xdr:rowOff>133396</xdr:rowOff>
    </xdr:to>
    <xdr:sp macro="" textlink="">
      <xdr:nvSpPr>
        <xdr:cNvPr id="144" name="楕円 143"/>
        <xdr:cNvSpPr/>
      </xdr:nvSpPr>
      <xdr:spPr>
        <a:xfrm>
          <a:off x="1968500" y="980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124523</xdr:rowOff>
    </xdr:from>
    <xdr:ext cx="534377" cy="259045"/>
    <xdr:sp macro="" textlink="">
      <xdr:nvSpPr>
        <xdr:cNvPr id="145" name="テキスト ボックス 144"/>
        <xdr:cNvSpPr txBox="1"/>
      </xdr:nvSpPr>
      <xdr:spPr>
        <a:xfrm>
          <a:off x="1752111" y="98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100878</xdr:rowOff>
    </xdr:from>
    <xdr:to>
      <xdr:col>6</xdr:col>
      <xdr:colOff>38100</xdr:colOff>
      <xdr:row>58</xdr:row>
      <xdr:rowOff>31028</xdr:rowOff>
    </xdr:to>
    <xdr:sp macro="" textlink="">
      <xdr:nvSpPr>
        <xdr:cNvPr id="146" name="楕円 145"/>
        <xdr:cNvSpPr/>
      </xdr:nvSpPr>
      <xdr:spPr>
        <a:xfrm>
          <a:off x="1079500" y="98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22155</xdr:rowOff>
    </xdr:from>
    <xdr:ext cx="534377" cy="259045"/>
    <xdr:sp macro="" textlink="">
      <xdr:nvSpPr>
        <xdr:cNvPr id="147" name="テキスト ボックス 146"/>
        <xdr:cNvSpPr txBox="1"/>
      </xdr:nvSpPr>
      <xdr:spPr>
        <a:xfrm>
          <a:off x="863111" y="99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136683</xdr:rowOff>
    </xdr:from>
    <xdr:to>
      <xdr:col>24</xdr:col>
      <xdr:colOff>63500</xdr:colOff>
      <xdr:row>77</xdr:row>
      <xdr:rowOff>23549</xdr:rowOff>
    </xdr:to>
    <xdr:cxnSp macro="">
      <xdr:nvCxnSpPr>
        <xdr:cNvPr id="175" name="直線コネクタ 174"/>
        <xdr:cNvCxnSpPr/>
      </xdr:nvCxnSpPr>
      <xdr:spPr>
        <a:xfrm>
          <a:off x="3797300" y="13166883"/>
          <a:ext cx="838200" cy="5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37939</xdr:rowOff>
    </xdr:from>
    <xdr:ext cx="599010" cy="259045"/>
    <xdr:sp macro="" textlink="">
      <xdr:nvSpPr>
        <xdr:cNvPr id="176" name="民生費平均値テキスト"/>
        <xdr:cNvSpPr txBox="1"/>
      </xdr:nvSpPr>
      <xdr:spPr>
        <a:xfrm>
          <a:off x="4686300" y="12553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136683</xdr:rowOff>
    </xdr:from>
    <xdr:to>
      <xdr:col>19</xdr:col>
      <xdr:colOff>177800</xdr:colOff>
      <xdr:row>76</xdr:row>
      <xdr:rowOff>150216</xdr:rowOff>
    </xdr:to>
    <xdr:cxnSp macro="">
      <xdr:nvCxnSpPr>
        <xdr:cNvPr id="178" name="直線コネクタ 177"/>
        <xdr:cNvCxnSpPr/>
      </xdr:nvCxnSpPr>
      <xdr:spPr>
        <a:xfrm flipV="1">
          <a:off x="2908300" y="13166883"/>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149603</xdr:rowOff>
    </xdr:from>
    <xdr:ext cx="599010" cy="259045"/>
    <xdr:sp macro="" textlink="">
      <xdr:nvSpPr>
        <xdr:cNvPr id="180" name="テキスト ボックス 179"/>
        <xdr:cNvSpPr txBox="1"/>
      </xdr:nvSpPr>
      <xdr:spPr>
        <a:xfrm>
          <a:off x="3497795" y="124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150216</xdr:rowOff>
    </xdr:from>
    <xdr:to>
      <xdr:col>15</xdr:col>
      <xdr:colOff>50800</xdr:colOff>
      <xdr:row>77</xdr:row>
      <xdr:rowOff>55918</xdr:rowOff>
    </xdr:to>
    <xdr:cxnSp macro="">
      <xdr:nvCxnSpPr>
        <xdr:cNvPr id="181" name="直線コネクタ 180"/>
        <xdr:cNvCxnSpPr/>
      </xdr:nvCxnSpPr>
      <xdr:spPr>
        <a:xfrm flipV="1">
          <a:off x="2019300" y="13180416"/>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17518</xdr:rowOff>
    </xdr:from>
    <xdr:ext cx="599010" cy="259045"/>
    <xdr:sp macro="" textlink="">
      <xdr:nvSpPr>
        <xdr:cNvPr id="183" name="テキスト ボックス 182"/>
        <xdr:cNvSpPr txBox="1"/>
      </xdr:nvSpPr>
      <xdr:spPr>
        <a:xfrm>
          <a:off x="2608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161051</xdr:rowOff>
    </xdr:from>
    <xdr:to>
      <xdr:col>10</xdr:col>
      <xdr:colOff>114300</xdr:colOff>
      <xdr:row>77</xdr:row>
      <xdr:rowOff>55918</xdr:rowOff>
    </xdr:to>
    <xdr:cxnSp macro="">
      <xdr:nvCxnSpPr>
        <xdr:cNvPr id="184" name="直線コネクタ 183"/>
        <xdr:cNvCxnSpPr/>
      </xdr:nvCxnSpPr>
      <xdr:spPr>
        <a:xfrm>
          <a:off x="1130300" y="13191251"/>
          <a:ext cx="8890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44414</xdr:rowOff>
    </xdr:from>
    <xdr:to>
      <xdr:col>10</xdr:col>
      <xdr:colOff>165100</xdr:colOff>
      <xdr:row>75</xdr:row>
      <xdr:rowOff>146014</xdr:rowOff>
    </xdr:to>
    <xdr:sp macro="" textlink="">
      <xdr:nvSpPr>
        <xdr:cNvPr id="185" name="フローチャート: 判断 184"/>
        <xdr:cNvSpPr/>
      </xdr:nvSpPr>
      <xdr:spPr>
        <a:xfrm>
          <a:off x="1968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162541</xdr:rowOff>
    </xdr:from>
    <xdr:ext cx="599010" cy="259045"/>
    <xdr:sp macro="" textlink="">
      <xdr:nvSpPr>
        <xdr:cNvPr id="186" name="テキスト ボックス 185"/>
        <xdr:cNvSpPr txBox="1"/>
      </xdr:nvSpPr>
      <xdr:spPr>
        <a:xfrm>
          <a:off x="1719795"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103051</xdr:rowOff>
    </xdr:from>
    <xdr:to>
      <xdr:col>6</xdr:col>
      <xdr:colOff>38100</xdr:colOff>
      <xdr:row>77</xdr:row>
      <xdr:rowOff>33201</xdr:rowOff>
    </xdr:to>
    <xdr:sp macro="" textlink="">
      <xdr:nvSpPr>
        <xdr:cNvPr id="187" name="フローチャート: 判断 186"/>
        <xdr:cNvSpPr/>
      </xdr:nvSpPr>
      <xdr:spPr>
        <a:xfrm>
          <a:off x="1079500" y="1313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49727</xdr:rowOff>
    </xdr:from>
    <xdr:ext cx="599010" cy="259045"/>
    <xdr:sp macro="" textlink="">
      <xdr:nvSpPr>
        <xdr:cNvPr id="188" name="テキスト ボックス 187"/>
        <xdr:cNvSpPr txBox="1"/>
      </xdr:nvSpPr>
      <xdr:spPr>
        <a:xfrm>
          <a:off x="830795" y="129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144199</xdr:rowOff>
    </xdr:from>
    <xdr:to>
      <xdr:col>24</xdr:col>
      <xdr:colOff>114300</xdr:colOff>
      <xdr:row>77</xdr:row>
      <xdr:rowOff>74349</xdr:rowOff>
    </xdr:to>
    <xdr:sp macro="" textlink="">
      <xdr:nvSpPr>
        <xdr:cNvPr id="194" name="楕円 193"/>
        <xdr:cNvSpPr/>
      </xdr:nvSpPr>
      <xdr:spPr>
        <a:xfrm>
          <a:off x="4584700" y="131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59126</xdr:rowOff>
    </xdr:from>
    <xdr:ext cx="599010" cy="259045"/>
    <xdr:sp macro="" textlink="">
      <xdr:nvSpPr>
        <xdr:cNvPr id="195" name="民生費該当値テキスト"/>
        <xdr:cNvSpPr txBox="1"/>
      </xdr:nvSpPr>
      <xdr:spPr>
        <a:xfrm>
          <a:off x="4686300" y="1308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85883</xdr:rowOff>
    </xdr:from>
    <xdr:to>
      <xdr:col>20</xdr:col>
      <xdr:colOff>38100</xdr:colOff>
      <xdr:row>77</xdr:row>
      <xdr:rowOff>16033</xdr:rowOff>
    </xdr:to>
    <xdr:sp macro="" textlink="">
      <xdr:nvSpPr>
        <xdr:cNvPr id="196" name="楕円 195"/>
        <xdr:cNvSpPr/>
      </xdr:nvSpPr>
      <xdr:spPr>
        <a:xfrm>
          <a:off x="3746500" y="131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7160</xdr:rowOff>
    </xdr:from>
    <xdr:ext cx="599010" cy="259045"/>
    <xdr:sp macro="" textlink="">
      <xdr:nvSpPr>
        <xdr:cNvPr id="197" name="テキスト ボックス 196"/>
        <xdr:cNvSpPr txBox="1"/>
      </xdr:nvSpPr>
      <xdr:spPr>
        <a:xfrm>
          <a:off x="3497795" y="1320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99416</xdr:rowOff>
    </xdr:from>
    <xdr:to>
      <xdr:col>15</xdr:col>
      <xdr:colOff>101600</xdr:colOff>
      <xdr:row>77</xdr:row>
      <xdr:rowOff>29566</xdr:rowOff>
    </xdr:to>
    <xdr:sp macro="" textlink="">
      <xdr:nvSpPr>
        <xdr:cNvPr id="198" name="楕円 197"/>
        <xdr:cNvSpPr/>
      </xdr:nvSpPr>
      <xdr:spPr>
        <a:xfrm>
          <a:off x="2857500" y="131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20693</xdr:rowOff>
    </xdr:from>
    <xdr:ext cx="599010" cy="259045"/>
    <xdr:sp macro="" textlink="">
      <xdr:nvSpPr>
        <xdr:cNvPr id="199" name="テキスト ボックス 198"/>
        <xdr:cNvSpPr txBox="1"/>
      </xdr:nvSpPr>
      <xdr:spPr>
        <a:xfrm>
          <a:off x="2608795" y="1322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5118</xdr:rowOff>
    </xdr:from>
    <xdr:to>
      <xdr:col>10</xdr:col>
      <xdr:colOff>165100</xdr:colOff>
      <xdr:row>77</xdr:row>
      <xdr:rowOff>106718</xdr:rowOff>
    </xdr:to>
    <xdr:sp macro="" textlink="">
      <xdr:nvSpPr>
        <xdr:cNvPr id="200" name="楕円 199"/>
        <xdr:cNvSpPr/>
      </xdr:nvSpPr>
      <xdr:spPr>
        <a:xfrm>
          <a:off x="1968500" y="132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97845</xdr:rowOff>
    </xdr:from>
    <xdr:ext cx="599010" cy="259045"/>
    <xdr:sp macro="" textlink="">
      <xdr:nvSpPr>
        <xdr:cNvPr id="201" name="テキスト ボックス 200"/>
        <xdr:cNvSpPr txBox="1"/>
      </xdr:nvSpPr>
      <xdr:spPr>
        <a:xfrm>
          <a:off x="1719795" y="132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110251</xdr:rowOff>
    </xdr:from>
    <xdr:to>
      <xdr:col>6</xdr:col>
      <xdr:colOff>38100</xdr:colOff>
      <xdr:row>77</xdr:row>
      <xdr:rowOff>40401</xdr:rowOff>
    </xdr:to>
    <xdr:sp macro="" textlink="">
      <xdr:nvSpPr>
        <xdr:cNvPr id="202" name="楕円 201"/>
        <xdr:cNvSpPr/>
      </xdr:nvSpPr>
      <xdr:spPr>
        <a:xfrm>
          <a:off x="1079500" y="131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31528</xdr:rowOff>
    </xdr:from>
    <xdr:ext cx="599010" cy="259045"/>
    <xdr:sp macro="" textlink="">
      <xdr:nvSpPr>
        <xdr:cNvPr id="203" name="テキスト ボックス 202"/>
        <xdr:cNvSpPr txBox="1"/>
      </xdr:nvSpPr>
      <xdr:spPr>
        <a:xfrm>
          <a:off x="830795" y="1323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30144</xdr:rowOff>
    </xdr:from>
    <xdr:to>
      <xdr:col>24</xdr:col>
      <xdr:colOff>62865</xdr:colOff>
      <xdr:row>98</xdr:row>
      <xdr:rowOff>22885</xdr:rowOff>
    </xdr:to>
    <xdr:cxnSp macro="">
      <xdr:nvCxnSpPr>
        <xdr:cNvPr id="224" name="直線コネクタ 223"/>
        <xdr:cNvCxnSpPr/>
      </xdr:nvCxnSpPr>
      <xdr:spPr>
        <a:xfrm flipV="1">
          <a:off x="4633595" y="15632094"/>
          <a:ext cx="1270" cy="11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26712</xdr:rowOff>
    </xdr:from>
    <xdr:ext cx="534377" cy="259045"/>
    <xdr:sp macro="" textlink="">
      <xdr:nvSpPr>
        <xdr:cNvPr id="225" name="衛生費最小値テキスト"/>
        <xdr:cNvSpPr txBox="1"/>
      </xdr:nvSpPr>
      <xdr:spPr>
        <a:xfrm>
          <a:off x="4686300" y="16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22885</xdr:rowOff>
    </xdr:from>
    <xdr:to>
      <xdr:col>24</xdr:col>
      <xdr:colOff>152400</xdr:colOff>
      <xdr:row>98</xdr:row>
      <xdr:rowOff>22885</xdr:rowOff>
    </xdr:to>
    <xdr:cxnSp macro="">
      <xdr:nvCxnSpPr>
        <xdr:cNvPr id="226" name="直線コネクタ 225"/>
        <xdr:cNvCxnSpPr/>
      </xdr:nvCxnSpPr>
      <xdr:spPr>
        <a:xfrm>
          <a:off x="4546600" y="1682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148271</xdr:rowOff>
    </xdr:from>
    <xdr:ext cx="534377" cy="259045"/>
    <xdr:sp macro="" textlink="">
      <xdr:nvSpPr>
        <xdr:cNvPr id="227" name="衛生費最大値テキスト"/>
        <xdr:cNvSpPr txBox="1"/>
      </xdr:nvSpPr>
      <xdr:spPr>
        <a:xfrm>
          <a:off x="4686300" y="154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30144</xdr:rowOff>
    </xdr:from>
    <xdr:to>
      <xdr:col>24</xdr:col>
      <xdr:colOff>152400</xdr:colOff>
      <xdr:row>91</xdr:row>
      <xdr:rowOff>30144</xdr:rowOff>
    </xdr:to>
    <xdr:cxnSp macro="">
      <xdr:nvCxnSpPr>
        <xdr:cNvPr id="228" name="直線コネクタ 227"/>
        <xdr:cNvCxnSpPr/>
      </xdr:nvCxnSpPr>
      <xdr:spPr>
        <a:xfrm>
          <a:off x="4546600" y="15632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30144</xdr:rowOff>
    </xdr:from>
    <xdr:to>
      <xdr:col>24</xdr:col>
      <xdr:colOff>63500</xdr:colOff>
      <xdr:row>92</xdr:row>
      <xdr:rowOff>88494</xdr:rowOff>
    </xdr:to>
    <xdr:cxnSp macro="">
      <xdr:nvCxnSpPr>
        <xdr:cNvPr id="229" name="直線コネクタ 228"/>
        <xdr:cNvCxnSpPr/>
      </xdr:nvCxnSpPr>
      <xdr:spPr>
        <a:xfrm flipV="1">
          <a:off x="3797300" y="15632094"/>
          <a:ext cx="838200" cy="22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60411</xdr:rowOff>
    </xdr:from>
    <xdr:ext cx="534377" cy="259045"/>
    <xdr:sp macro="" textlink="">
      <xdr:nvSpPr>
        <xdr:cNvPr id="230" name="衛生費平均値テキスト"/>
        <xdr:cNvSpPr txBox="1"/>
      </xdr:nvSpPr>
      <xdr:spPr>
        <a:xfrm>
          <a:off x="4686300" y="1617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81984</xdr:rowOff>
    </xdr:from>
    <xdr:to>
      <xdr:col>24</xdr:col>
      <xdr:colOff>114300</xdr:colOff>
      <xdr:row>95</xdr:row>
      <xdr:rowOff>12134</xdr:rowOff>
    </xdr:to>
    <xdr:sp macro="" textlink="">
      <xdr:nvSpPr>
        <xdr:cNvPr id="231" name="フローチャート: 判断 230"/>
        <xdr:cNvSpPr/>
      </xdr:nvSpPr>
      <xdr:spPr>
        <a:xfrm>
          <a:off x="45847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93466</xdr:rowOff>
    </xdr:from>
    <xdr:to>
      <xdr:col>19</xdr:col>
      <xdr:colOff>177800</xdr:colOff>
      <xdr:row>92</xdr:row>
      <xdr:rowOff>88494</xdr:rowOff>
    </xdr:to>
    <xdr:cxnSp macro="">
      <xdr:nvCxnSpPr>
        <xdr:cNvPr id="232" name="直線コネクタ 231"/>
        <xdr:cNvCxnSpPr/>
      </xdr:nvCxnSpPr>
      <xdr:spPr>
        <a:xfrm>
          <a:off x="2908300" y="15695416"/>
          <a:ext cx="889000" cy="16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108274</xdr:rowOff>
    </xdr:from>
    <xdr:to>
      <xdr:col>20</xdr:col>
      <xdr:colOff>38100</xdr:colOff>
      <xdr:row>94</xdr:row>
      <xdr:rowOff>38424</xdr:rowOff>
    </xdr:to>
    <xdr:sp macro="" textlink="">
      <xdr:nvSpPr>
        <xdr:cNvPr id="233" name="フローチャート: 判断 232"/>
        <xdr:cNvSpPr/>
      </xdr:nvSpPr>
      <xdr:spPr>
        <a:xfrm>
          <a:off x="3746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29551</xdr:rowOff>
    </xdr:from>
    <xdr:ext cx="534377" cy="259045"/>
    <xdr:sp macro="" textlink="">
      <xdr:nvSpPr>
        <xdr:cNvPr id="234" name="テキスト ボックス 233"/>
        <xdr:cNvSpPr txBox="1"/>
      </xdr:nvSpPr>
      <xdr:spPr>
        <a:xfrm>
          <a:off x="3530111" y="161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93466</xdr:rowOff>
    </xdr:from>
    <xdr:to>
      <xdr:col>15</xdr:col>
      <xdr:colOff>50800</xdr:colOff>
      <xdr:row>92</xdr:row>
      <xdr:rowOff>169932</xdr:rowOff>
    </xdr:to>
    <xdr:cxnSp macro="">
      <xdr:nvCxnSpPr>
        <xdr:cNvPr id="235" name="直線コネクタ 234"/>
        <xdr:cNvCxnSpPr/>
      </xdr:nvCxnSpPr>
      <xdr:spPr>
        <a:xfrm flipV="1">
          <a:off x="2019300" y="15695416"/>
          <a:ext cx="889000" cy="24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71355</xdr:rowOff>
    </xdr:from>
    <xdr:to>
      <xdr:col>15</xdr:col>
      <xdr:colOff>101600</xdr:colOff>
      <xdr:row>94</xdr:row>
      <xdr:rowOff>1505</xdr:rowOff>
    </xdr:to>
    <xdr:sp macro="" textlink="">
      <xdr:nvSpPr>
        <xdr:cNvPr id="236" name="フローチャート: 判断 235"/>
        <xdr:cNvSpPr/>
      </xdr:nvSpPr>
      <xdr:spPr>
        <a:xfrm>
          <a:off x="2857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164082</xdr:rowOff>
    </xdr:from>
    <xdr:ext cx="534377" cy="259045"/>
    <xdr:sp macro="" textlink="">
      <xdr:nvSpPr>
        <xdr:cNvPr id="237" name="テキスト ボックス 236"/>
        <xdr:cNvSpPr txBox="1"/>
      </xdr:nvSpPr>
      <xdr:spPr>
        <a:xfrm>
          <a:off x="2641111" y="161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169932</xdr:rowOff>
    </xdr:from>
    <xdr:to>
      <xdr:col>10</xdr:col>
      <xdr:colOff>114300</xdr:colOff>
      <xdr:row>93</xdr:row>
      <xdr:rowOff>129242</xdr:rowOff>
    </xdr:to>
    <xdr:cxnSp macro="">
      <xdr:nvCxnSpPr>
        <xdr:cNvPr id="238" name="直線コネクタ 237"/>
        <xdr:cNvCxnSpPr/>
      </xdr:nvCxnSpPr>
      <xdr:spPr>
        <a:xfrm flipV="1">
          <a:off x="1130300" y="15943332"/>
          <a:ext cx="889000" cy="1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162909</xdr:rowOff>
    </xdr:from>
    <xdr:to>
      <xdr:col>10</xdr:col>
      <xdr:colOff>165100</xdr:colOff>
      <xdr:row>94</xdr:row>
      <xdr:rowOff>93059</xdr:rowOff>
    </xdr:to>
    <xdr:sp macro="" textlink="">
      <xdr:nvSpPr>
        <xdr:cNvPr id="239" name="フローチャート: 判断 238"/>
        <xdr:cNvSpPr/>
      </xdr:nvSpPr>
      <xdr:spPr>
        <a:xfrm>
          <a:off x="1968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84186</xdr:rowOff>
    </xdr:from>
    <xdr:ext cx="534377" cy="259045"/>
    <xdr:sp macro="" textlink="">
      <xdr:nvSpPr>
        <xdr:cNvPr id="240" name="テキスト ボックス 239"/>
        <xdr:cNvSpPr txBox="1"/>
      </xdr:nvSpPr>
      <xdr:spPr>
        <a:xfrm>
          <a:off x="1752111" y="162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123076</xdr:rowOff>
    </xdr:from>
    <xdr:to>
      <xdr:col>6</xdr:col>
      <xdr:colOff>38100</xdr:colOff>
      <xdr:row>94</xdr:row>
      <xdr:rowOff>53226</xdr:rowOff>
    </xdr:to>
    <xdr:sp macro="" textlink="">
      <xdr:nvSpPr>
        <xdr:cNvPr id="241" name="フローチャート: 判断 240"/>
        <xdr:cNvSpPr/>
      </xdr:nvSpPr>
      <xdr:spPr>
        <a:xfrm>
          <a:off x="1079500" y="160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44353</xdr:rowOff>
    </xdr:from>
    <xdr:ext cx="534377" cy="259045"/>
    <xdr:sp macro="" textlink="">
      <xdr:nvSpPr>
        <xdr:cNvPr id="242" name="テキスト ボックス 241"/>
        <xdr:cNvSpPr txBox="1"/>
      </xdr:nvSpPr>
      <xdr:spPr>
        <a:xfrm>
          <a:off x="863111" y="161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150794</xdr:rowOff>
    </xdr:from>
    <xdr:to>
      <xdr:col>24</xdr:col>
      <xdr:colOff>114300</xdr:colOff>
      <xdr:row>91</xdr:row>
      <xdr:rowOff>80944</xdr:rowOff>
    </xdr:to>
    <xdr:sp macro="" textlink="">
      <xdr:nvSpPr>
        <xdr:cNvPr id="248" name="楕円 247"/>
        <xdr:cNvSpPr/>
      </xdr:nvSpPr>
      <xdr:spPr>
        <a:xfrm>
          <a:off x="4584700" y="155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103821</xdr:rowOff>
    </xdr:from>
    <xdr:ext cx="534377" cy="259045"/>
    <xdr:sp macro="" textlink="">
      <xdr:nvSpPr>
        <xdr:cNvPr id="249" name="衛生費該当値テキスト"/>
        <xdr:cNvSpPr txBox="1"/>
      </xdr:nvSpPr>
      <xdr:spPr>
        <a:xfrm>
          <a:off x="4686300" y="1553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37694</xdr:rowOff>
    </xdr:from>
    <xdr:to>
      <xdr:col>20</xdr:col>
      <xdr:colOff>38100</xdr:colOff>
      <xdr:row>92</xdr:row>
      <xdr:rowOff>139294</xdr:rowOff>
    </xdr:to>
    <xdr:sp macro="" textlink="">
      <xdr:nvSpPr>
        <xdr:cNvPr id="250" name="楕円 249"/>
        <xdr:cNvSpPr/>
      </xdr:nvSpPr>
      <xdr:spPr>
        <a:xfrm>
          <a:off x="3746500" y="158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155821</xdr:rowOff>
    </xdr:from>
    <xdr:ext cx="534377" cy="259045"/>
    <xdr:sp macro="" textlink="">
      <xdr:nvSpPr>
        <xdr:cNvPr id="251" name="テキスト ボックス 250"/>
        <xdr:cNvSpPr txBox="1"/>
      </xdr:nvSpPr>
      <xdr:spPr>
        <a:xfrm>
          <a:off x="3530111" y="1558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42666</xdr:rowOff>
    </xdr:from>
    <xdr:to>
      <xdr:col>15</xdr:col>
      <xdr:colOff>101600</xdr:colOff>
      <xdr:row>91</xdr:row>
      <xdr:rowOff>144266</xdr:rowOff>
    </xdr:to>
    <xdr:sp macro="" textlink="">
      <xdr:nvSpPr>
        <xdr:cNvPr id="252" name="楕円 251"/>
        <xdr:cNvSpPr/>
      </xdr:nvSpPr>
      <xdr:spPr>
        <a:xfrm>
          <a:off x="2857500" y="156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160793</xdr:rowOff>
    </xdr:from>
    <xdr:ext cx="534377" cy="259045"/>
    <xdr:sp macro="" textlink="">
      <xdr:nvSpPr>
        <xdr:cNvPr id="253" name="テキスト ボックス 252"/>
        <xdr:cNvSpPr txBox="1"/>
      </xdr:nvSpPr>
      <xdr:spPr>
        <a:xfrm>
          <a:off x="2641111" y="1541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119132</xdr:rowOff>
    </xdr:from>
    <xdr:to>
      <xdr:col>10</xdr:col>
      <xdr:colOff>165100</xdr:colOff>
      <xdr:row>93</xdr:row>
      <xdr:rowOff>49282</xdr:rowOff>
    </xdr:to>
    <xdr:sp macro="" textlink="">
      <xdr:nvSpPr>
        <xdr:cNvPr id="254" name="楕円 253"/>
        <xdr:cNvSpPr/>
      </xdr:nvSpPr>
      <xdr:spPr>
        <a:xfrm>
          <a:off x="1968500" y="158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65809</xdr:rowOff>
    </xdr:from>
    <xdr:ext cx="534377" cy="259045"/>
    <xdr:sp macro="" textlink="">
      <xdr:nvSpPr>
        <xdr:cNvPr id="255" name="テキスト ボックス 254"/>
        <xdr:cNvSpPr txBox="1"/>
      </xdr:nvSpPr>
      <xdr:spPr>
        <a:xfrm>
          <a:off x="1752111" y="1566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78442</xdr:rowOff>
    </xdr:from>
    <xdr:to>
      <xdr:col>6</xdr:col>
      <xdr:colOff>38100</xdr:colOff>
      <xdr:row>94</xdr:row>
      <xdr:rowOff>8592</xdr:rowOff>
    </xdr:to>
    <xdr:sp macro="" textlink="">
      <xdr:nvSpPr>
        <xdr:cNvPr id="256" name="楕円 255"/>
        <xdr:cNvSpPr/>
      </xdr:nvSpPr>
      <xdr:spPr>
        <a:xfrm>
          <a:off x="1079500" y="160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25119</xdr:rowOff>
    </xdr:from>
    <xdr:ext cx="534377" cy="259045"/>
    <xdr:sp macro="" textlink="">
      <xdr:nvSpPr>
        <xdr:cNvPr id="257" name="テキスト ボックス 256"/>
        <xdr:cNvSpPr txBox="1"/>
      </xdr:nvSpPr>
      <xdr:spPr>
        <a:xfrm>
          <a:off x="863111" y="1579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3" name="直線コネクタ 282"/>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4" name="労働費最小値テキスト"/>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5" name="直線コネクタ 284"/>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6" name="労働費最大値テキスト"/>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7" name="直線コネクタ 286"/>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52342</xdr:rowOff>
    </xdr:from>
    <xdr:to>
      <xdr:col>55</xdr:col>
      <xdr:colOff>0</xdr:colOff>
      <xdr:row>39</xdr:row>
      <xdr:rowOff>54955</xdr:rowOff>
    </xdr:to>
    <xdr:cxnSp macro="">
      <xdr:nvCxnSpPr>
        <xdr:cNvPr id="288" name="直線コネクタ 287"/>
        <xdr:cNvCxnSpPr/>
      </xdr:nvCxnSpPr>
      <xdr:spPr>
        <a:xfrm>
          <a:off x="9639300" y="6738892"/>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163865</xdr:rowOff>
    </xdr:from>
    <xdr:ext cx="469744" cy="259045"/>
    <xdr:sp macro="" textlink="">
      <xdr:nvSpPr>
        <xdr:cNvPr id="289" name="労働費平均値テキスト"/>
        <xdr:cNvSpPr txBox="1"/>
      </xdr:nvSpPr>
      <xdr:spPr>
        <a:xfrm>
          <a:off x="10528300" y="633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0" name="フローチャート: 判断 289"/>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48913</xdr:rowOff>
    </xdr:from>
    <xdr:to>
      <xdr:col>50</xdr:col>
      <xdr:colOff>114300</xdr:colOff>
      <xdr:row>39</xdr:row>
      <xdr:rowOff>52342</xdr:rowOff>
    </xdr:to>
    <xdr:cxnSp macro="">
      <xdr:nvCxnSpPr>
        <xdr:cNvPr id="291" name="直線コネクタ 290"/>
        <xdr:cNvCxnSpPr/>
      </xdr:nvCxnSpPr>
      <xdr:spPr>
        <a:xfrm>
          <a:off x="8750300" y="673546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2" name="フローチャート: 判断 291"/>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73296</xdr:rowOff>
    </xdr:from>
    <xdr:ext cx="469744" cy="259045"/>
    <xdr:sp macro="" textlink="">
      <xdr:nvSpPr>
        <xdr:cNvPr id="293" name="テキスト ボックス 292"/>
        <xdr:cNvSpPr txBox="1"/>
      </xdr:nvSpPr>
      <xdr:spPr>
        <a:xfrm>
          <a:off x="9404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48913</xdr:rowOff>
    </xdr:from>
    <xdr:to>
      <xdr:col>45</xdr:col>
      <xdr:colOff>177800</xdr:colOff>
      <xdr:row>39</xdr:row>
      <xdr:rowOff>50056</xdr:rowOff>
    </xdr:to>
    <xdr:cxnSp macro="">
      <xdr:nvCxnSpPr>
        <xdr:cNvPr id="294" name="直線コネクタ 293"/>
        <xdr:cNvCxnSpPr/>
      </xdr:nvCxnSpPr>
      <xdr:spPr>
        <a:xfrm flipV="1">
          <a:off x="7861300" y="67354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5" name="フローチャート: 判断 294"/>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80480</xdr:rowOff>
    </xdr:from>
    <xdr:ext cx="469744" cy="259045"/>
    <xdr:sp macro="" textlink="">
      <xdr:nvSpPr>
        <xdr:cNvPr id="296" name="テキスト ボックス 295"/>
        <xdr:cNvSpPr txBox="1"/>
      </xdr:nvSpPr>
      <xdr:spPr>
        <a:xfrm>
          <a:off x="8515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49893</xdr:rowOff>
    </xdr:from>
    <xdr:to>
      <xdr:col>41</xdr:col>
      <xdr:colOff>50800</xdr:colOff>
      <xdr:row>39</xdr:row>
      <xdr:rowOff>50056</xdr:rowOff>
    </xdr:to>
    <xdr:cxnSp macro="">
      <xdr:nvCxnSpPr>
        <xdr:cNvPr id="297" name="直線コネクタ 296"/>
        <xdr:cNvCxnSpPr/>
      </xdr:nvCxnSpPr>
      <xdr:spPr>
        <a:xfrm>
          <a:off x="6972300" y="673644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42364</xdr:rowOff>
    </xdr:from>
    <xdr:to>
      <xdr:col>41</xdr:col>
      <xdr:colOff>101600</xdr:colOff>
      <xdr:row>37</xdr:row>
      <xdr:rowOff>143964</xdr:rowOff>
    </xdr:to>
    <xdr:sp macro="" textlink="">
      <xdr:nvSpPr>
        <xdr:cNvPr id="298" name="フローチャート: 判断 297"/>
        <xdr:cNvSpPr/>
      </xdr:nvSpPr>
      <xdr:spPr>
        <a:xfrm>
          <a:off x="7810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160491</xdr:rowOff>
    </xdr:from>
    <xdr:ext cx="469744" cy="259045"/>
    <xdr:sp macro="" textlink="">
      <xdr:nvSpPr>
        <xdr:cNvPr id="299" name="テキスト ボックス 298"/>
        <xdr:cNvSpPr txBox="1"/>
      </xdr:nvSpPr>
      <xdr:spPr>
        <a:xfrm>
          <a:off x="7626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61631</xdr:rowOff>
    </xdr:from>
    <xdr:to>
      <xdr:col>36</xdr:col>
      <xdr:colOff>165100</xdr:colOff>
      <xdr:row>35</xdr:row>
      <xdr:rowOff>163231</xdr:rowOff>
    </xdr:to>
    <xdr:sp macro="" textlink="">
      <xdr:nvSpPr>
        <xdr:cNvPr id="300" name="フローチャート: 判断 299"/>
        <xdr:cNvSpPr/>
      </xdr:nvSpPr>
      <xdr:spPr>
        <a:xfrm>
          <a:off x="6921500" y="60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8308</xdr:rowOff>
    </xdr:from>
    <xdr:ext cx="469744" cy="259045"/>
    <xdr:sp macro="" textlink="">
      <xdr:nvSpPr>
        <xdr:cNvPr id="301" name="テキスト ボックス 300"/>
        <xdr:cNvSpPr txBox="1"/>
      </xdr:nvSpPr>
      <xdr:spPr>
        <a:xfrm>
          <a:off x="6737428" y="583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4155</xdr:rowOff>
    </xdr:from>
    <xdr:to>
      <xdr:col>55</xdr:col>
      <xdr:colOff>50800</xdr:colOff>
      <xdr:row>39</xdr:row>
      <xdr:rowOff>105755</xdr:rowOff>
    </xdr:to>
    <xdr:sp macro="" textlink="">
      <xdr:nvSpPr>
        <xdr:cNvPr id="307" name="楕円 306"/>
        <xdr:cNvSpPr/>
      </xdr:nvSpPr>
      <xdr:spPr>
        <a:xfrm>
          <a:off x="10426700" y="66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90532</xdr:rowOff>
    </xdr:from>
    <xdr:ext cx="378565" cy="259045"/>
    <xdr:sp macro="" textlink="">
      <xdr:nvSpPr>
        <xdr:cNvPr id="308" name="労働費該当値テキスト"/>
        <xdr:cNvSpPr txBox="1"/>
      </xdr:nvSpPr>
      <xdr:spPr>
        <a:xfrm>
          <a:off x="10528300" y="6605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1542</xdr:rowOff>
    </xdr:from>
    <xdr:to>
      <xdr:col>50</xdr:col>
      <xdr:colOff>165100</xdr:colOff>
      <xdr:row>39</xdr:row>
      <xdr:rowOff>103142</xdr:rowOff>
    </xdr:to>
    <xdr:sp macro="" textlink="">
      <xdr:nvSpPr>
        <xdr:cNvPr id="309" name="楕円 308"/>
        <xdr:cNvSpPr/>
      </xdr:nvSpPr>
      <xdr:spPr>
        <a:xfrm>
          <a:off x="9588500" y="66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94269</xdr:rowOff>
    </xdr:from>
    <xdr:ext cx="378565" cy="259045"/>
    <xdr:sp macro="" textlink="">
      <xdr:nvSpPr>
        <xdr:cNvPr id="310" name="テキスト ボックス 309"/>
        <xdr:cNvSpPr txBox="1"/>
      </xdr:nvSpPr>
      <xdr:spPr>
        <a:xfrm>
          <a:off x="9450017" y="678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169563</xdr:rowOff>
    </xdr:from>
    <xdr:to>
      <xdr:col>46</xdr:col>
      <xdr:colOff>38100</xdr:colOff>
      <xdr:row>39</xdr:row>
      <xdr:rowOff>99713</xdr:rowOff>
    </xdr:to>
    <xdr:sp macro="" textlink="">
      <xdr:nvSpPr>
        <xdr:cNvPr id="311" name="楕円 310"/>
        <xdr:cNvSpPr/>
      </xdr:nvSpPr>
      <xdr:spPr>
        <a:xfrm>
          <a:off x="8699500" y="66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90840</xdr:rowOff>
    </xdr:from>
    <xdr:ext cx="378565" cy="259045"/>
    <xdr:sp macro="" textlink="">
      <xdr:nvSpPr>
        <xdr:cNvPr id="312" name="テキスト ボックス 311"/>
        <xdr:cNvSpPr txBox="1"/>
      </xdr:nvSpPr>
      <xdr:spPr>
        <a:xfrm>
          <a:off x="8561017" y="677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170706</xdr:rowOff>
    </xdr:from>
    <xdr:to>
      <xdr:col>41</xdr:col>
      <xdr:colOff>101600</xdr:colOff>
      <xdr:row>39</xdr:row>
      <xdr:rowOff>100856</xdr:rowOff>
    </xdr:to>
    <xdr:sp macro="" textlink="">
      <xdr:nvSpPr>
        <xdr:cNvPr id="313" name="楕円 312"/>
        <xdr:cNvSpPr/>
      </xdr:nvSpPr>
      <xdr:spPr>
        <a:xfrm>
          <a:off x="7810500" y="66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91983</xdr:rowOff>
    </xdr:from>
    <xdr:ext cx="378565" cy="259045"/>
    <xdr:sp macro="" textlink="">
      <xdr:nvSpPr>
        <xdr:cNvPr id="314" name="テキスト ボックス 313"/>
        <xdr:cNvSpPr txBox="1"/>
      </xdr:nvSpPr>
      <xdr:spPr>
        <a:xfrm>
          <a:off x="7672017" y="677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170543</xdr:rowOff>
    </xdr:from>
    <xdr:to>
      <xdr:col>36</xdr:col>
      <xdr:colOff>165100</xdr:colOff>
      <xdr:row>39</xdr:row>
      <xdr:rowOff>100693</xdr:rowOff>
    </xdr:to>
    <xdr:sp macro="" textlink="">
      <xdr:nvSpPr>
        <xdr:cNvPr id="315" name="楕円 314"/>
        <xdr:cNvSpPr/>
      </xdr:nvSpPr>
      <xdr:spPr>
        <a:xfrm>
          <a:off x="69215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91820</xdr:rowOff>
    </xdr:from>
    <xdr:ext cx="378565" cy="259045"/>
    <xdr:sp macro="" textlink="">
      <xdr:nvSpPr>
        <xdr:cNvPr id="316" name="テキスト ボックス 315"/>
        <xdr:cNvSpPr txBox="1"/>
      </xdr:nvSpPr>
      <xdr:spPr>
        <a:xfrm>
          <a:off x="6783017" y="6778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38" name="直線コネクタ 337"/>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39"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0" name="直線コネクタ 339"/>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1"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2" name="直線コネクタ 341"/>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136911</xdr:rowOff>
    </xdr:from>
    <xdr:to>
      <xdr:col>55</xdr:col>
      <xdr:colOff>0</xdr:colOff>
      <xdr:row>56</xdr:row>
      <xdr:rowOff>38476</xdr:rowOff>
    </xdr:to>
    <xdr:cxnSp macro="">
      <xdr:nvCxnSpPr>
        <xdr:cNvPr id="343" name="直線コネクタ 342"/>
        <xdr:cNvCxnSpPr/>
      </xdr:nvCxnSpPr>
      <xdr:spPr>
        <a:xfrm>
          <a:off x="9639300" y="9566661"/>
          <a:ext cx="8382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14932</xdr:rowOff>
    </xdr:from>
    <xdr:ext cx="469744" cy="259045"/>
    <xdr:sp macro="" textlink="">
      <xdr:nvSpPr>
        <xdr:cNvPr id="344" name="農林水産業費平均値テキスト"/>
        <xdr:cNvSpPr txBox="1"/>
      </xdr:nvSpPr>
      <xdr:spPr>
        <a:xfrm>
          <a:off x="10528300" y="9616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5" name="フローチャート: 判断 344"/>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124704</xdr:rowOff>
    </xdr:from>
    <xdr:to>
      <xdr:col>50</xdr:col>
      <xdr:colOff>114300</xdr:colOff>
      <xdr:row>55</xdr:row>
      <xdr:rowOff>136911</xdr:rowOff>
    </xdr:to>
    <xdr:cxnSp macro="">
      <xdr:nvCxnSpPr>
        <xdr:cNvPr id="346" name="直線コネクタ 345"/>
        <xdr:cNvCxnSpPr/>
      </xdr:nvCxnSpPr>
      <xdr:spPr>
        <a:xfrm>
          <a:off x="8750300" y="9554454"/>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7" name="フローチャート: 判断 346"/>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87581</xdr:rowOff>
    </xdr:from>
    <xdr:ext cx="469744" cy="259045"/>
    <xdr:sp macro="" textlink="">
      <xdr:nvSpPr>
        <xdr:cNvPr id="348" name="テキスト ボックス 347"/>
        <xdr:cNvSpPr txBox="1"/>
      </xdr:nvSpPr>
      <xdr:spPr>
        <a:xfrm>
          <a:off x="9404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124704</xdr:rowOff>
    </xdr:from>
    <xdr:to>
      <xdr:col>45</xdr:col>
      <xdr:colOff>177800</xdr:colOff>
      <xdr:row>56</xdr:row>
      <xdr:rowOff>64582</xdr:rowOff>
    </xdr:to>
    <xdr:cxnSp macro="">
      <xdr:nvCxnSpPr>
        <xdr:cNvPr id="349" name="直線コネクタ 348"/>
        <xdr:cNvCxnSpPr/>
      </xdr:nvCxnSpPr>
      <xdr:spPr>
        <a:xfrm flipV="1">
          <a:off x="7861300" y="9554454"/>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0" name="フローチャート: 判断 349"/>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112773</xdr:rowOff>
    </xdr:from>
    <xdr:ext cx="469744" cy="259045"/>
    <xdr:sp macro="" textlink="">
      <xdr:nvSpPr>
        <xdr:cNvPr id="351" name="テキスト ボックス 350"/>
        <xdr:cNvSpPr txBox="1"/>
      </xdr:nvSpPr>
      <xdr:spPr>
        <a:xfrm>
          <a:off x="8515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64582</xdr:rowOff>
    </xdr:from>
    <xdr:to>
      <xdr:col>41</xdr:col>
      <xdr:colOff>50800</xdr:colOff>
      <xdr:row>56</xdr:row>
      <xdr:rowOff>89088</xdr:rowOff>
    </xdr:to>
    <xdr:cxnSp macro="">
      <xdr:nvCxnSpPr>
        <xdr:cNvPr id="352" name="直線コネクタ 351"/>
        <xdr:cNvCxnSpPr/>
      </xdr:nvCxnSpPr>
      <xdr:spPr>
        <a:xfrm flipV="1">
          <a:off x="6972300" y="9665782"/>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169642</xdr:rowOff>
    </xdr:from>
    <xdr:to>
      <xdr:col>41</xdr:col>
      <xdr:colOff>101600</xdr:colOff>
      <xdr:row>56</xdr:row>
      <xdr:rowOff>99792</xdr:rowOff>
    </xdr:to>
    <xdr:sp macro="" textlink="">
      <xdr:nvSpPr>
        <xdr:cNvPr id="353" name="フローチャート: 判断 352"/>
        <xdr:cNvSpPr/>
      </xdr:nvSpPr>
      <xdr:spPr>
        <a:xfrm>
          <a:off x="7810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116319</xdr:rowOff>
    </xdr:from>
    <xdr:ext cx="469744" cy="259045"/>
    <xdr:sp macro="" textlink="">
      <xdr:nvSpPr>
        <xdr:cNvPr id="354" name="テキスト ボックス 353"/>
        <xdr:cNvSpPr txBox="1"/>
      </xdr:nvSpPr>
      <xdr:spPr>
        <a:xfrm>
          <a:off x="7626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162464</xdr:rowOff>
    </xdr:from>
    <xdr:to>
      <xdr:col>36</xdr:col>
      <xdr:colOff>165100</xdr:colOff>
      <xdr:row>57</xdr:row>
      <xdr:rowOff>92614</xdr:rowOff>
    </xdr:to>
    <xdr:sp macro="" textlink="">
      <xdr:nvSpPr>
        <xdr:cNvPr id="355" name="フローチャート: 判断 354"/>
        <xdr:cNvSpPr/>
      </xdr:nvSpPr>
      <xdr:spPr>
        <a:xfrm>
          <a:off x="6921500" y="976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83741</xdr:rowOff>
    </xdr:from>
    <xdr:ext cx="469744" cy="259045"/>
    <xdr:sp macro="" textlink="">
      <xdr:nvSpPr>
        <xdr:cNvPr id="356" name="テキスト ボックス 355"/>
        <xdr:cNvSpPr txBox="1"/>
      </xdr:nvSpPr>
      <xdr:spPr>
        <a:xfrm>
          <a:off x="6737428" y="98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159126</xdr:rowOff>
    </xdr:from>
    <xdr:to>
      <xdr:col>55</xdr:col>
      <xdr:colOff>50800</xdr:colOff>
      <xdr:row>56</xdr:row>
      <xdr:rowOff>89276</xdr:rowOff>
    </xdr:to>
    <xdr:sp macro="" textlink="">
      <xdr:nvSpPr>
        <xdr:cNvPr id="362" name="楕円 361"/>
        <xdr:cNvSpPr/>
      </xdr:nvSpPr>
      <xdr:spPr>
        <a:xfrm>
          <a:off x="10426700" y="95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10553</xdr:rowOff>
    </xdr:from>
    <xdr:ext cx="469744" cy="259045"/>
    <xdr:sp macro="" textlink="">
      <xdr:nvSpPr>
        <xdr:cNvPr id="363" name="農林水産業費該当値テキスト"/>
        <xdr:cNvSpPr txBox="1"/>
      </xdr:nvSpPr>
      <xdr:spPr>
        <a:xfrm>
          <a:off x="10528300" y="944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86111</xdr:rowOff>
    </xdr:from>
    <xdr:to>
      <xdr:col>50</xdr:col>
      <xdr:colOff>165100</xdr:colOff>
      <xdr:row>56</xdr:row>
      <xdr:rowOff>16261</xdr:rowOff>
    </xdr:to>
    <xdr:sp macro="" textlink="">
      <xdr:nvSpPr>
        <xdr:cNvPr id="364" name="楕円 363"/>
        <xdr:cNvSpPr/>
      </xdr:nvSpPr>
      <xdr:spPr>
        <a:xfrm>
          <a:off x="9588500" y="95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32788</xdr:rowOff>
    </xdr:from>
    <xdr:ext cx="534377" cy="259045"/>
    <xdr:sp macro="" textlink="">
      <xdr:nvSpPr>
        <xdr:cNvPr id="365" name="テキスト ボックス 364"/>
        <xdr:cNvSpPr txBox="1"/>
      </xdr:nvSpPr>
      <xdr:spPr>
        <a:xfrm>
          <a:off x="9372111" y="929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73904</xdr:rowOff>
    </xdr:from>
    <xdr:to>
      <xdr:col>46</xdr:col>
      <xdr:colOff>38100</xdr:colOff>
      <xdr:row>56</xdr:row>
      <xdr:rowOff>4054</xdr:rowOff>
    </xdr:to>
    <xdr:sp macro="" textlink="">
      <xdr:nvSpPr>
        <xdr:cNvPr id="366" name="楕円 365"/>
        <xdr:cNvSpPr/>
      </xdr:nvSpPr>
      <xdr:spPr>
        <a:xfrm>
          <a:off x="8699500" y="95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20581</xdr:rowOff>
    </xdr:from>
    <xdr:ext cx="534377" cy="259045"/>
    <xdr:sp macro="" textlink="">
      <xdr:nvSpPr>
        <xdr:cNvPr id="367" name="テキスト ボックス 366"/>
        <xdr:cNvSpPr txBox="1"/>
      </xdr:nvSpPr>
      <xdr:spPr>
        <a:xfrm>
          <a:off x="8483111" y="92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13782</xdr:rowOff>
    </xdr:from>
    <xdr:to>
      <xdr:col>41</xdr:col>
      <xdr:colOff>101600</xdr:colOff>
      <xdr:row>56</xdr:row>
      <xdr:rowOff>115382</xdr:rowOff>
    </xdr:to>
    <xdr:sp macro="" textlink="">
      <xdr:nvSpPr>
        <xdr:cNvPr id="368" name="楕円 367"/>
        <xdr:cNvSpPr/>
      </xdr:nvSpPr>
      <xdr:spPr>
        <a:xfrm>
          <a:off x="7810500" y="96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106509</xdr:rowOff>
    </xdr:from>
    <xdr:ext cx="469744" cy="259045"/>
    <xdr:sp macro="" textlink="">
      <xdr:nvSpPr>
        <xdr:cNvPr id="369" name="テキスト ボックス 368"/>
        <xdr:cNvSpPr txBox="1"/>
      </xdr:nvSpPr>
      <xdr:spPr>
        <a:xfrm>
          <a:off x="7626428" y="970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38288</xdr:rowOff>
    </xdr:from>
    <xdr:to>
      <xdr:col>36</xdr:col>
      <xdr:colOff>165100</xdr:colOff>
      <xdr:row>56</xdr:row>
      <xdr:rowOff>139888</xdr:rowOff>
    </xdr:to>
    <xdr:sp macro="" textlink="">
      <xdr:nvSpPr>
        <xdr:cNvPr id="370" name="楕円 369"/>
        <xdr:cNvSpPr/>
      </xdr:nvSpPr>
      <xdr:spPr>
        <a:xfrm>
          <a:off x="6921500" y="96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156415</xdr:rowOff>
    </xdr:from>
    <xdr:ext cx="469744" cy="259045"/>
    <xdr:sp macro="" textlink="">
      <xdr:nvSpPr>
        <xdr:cNvPr id="371" name="テキスト ボックス 370"/>
        <xdr:cNvSpPr txBox="1"/>
      </xdr:nvSpPr>
      <xdr:spPr>
        <a:xfrm>
          <a:off x="6737428" y="941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5" name="直線コネクタ 394"/>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6"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7" name="直線コネクタ 396"/>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398"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399" name="直線コネクタ 398"/>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19762</xdr:rowOff>
    </xdr:from>
    <xdr:to>
      <xdr:col>55</xdr:col>
      <xdr:colOff>0</xdr:colOff>
      <xdr:row>77</xdr:row>
      <xdr:rowOff>131890</xdr:rowOff>
    </xdr:to>
    <xdr:cxnSp macro="">
      <xdr:nvCxnSpPr>
        <xdr:cNvPr id="400" name="直線コネクタ 399"/>
        <xdr:cNvCxnSpPr/>
      </xdr:nvCxnSpPr>
      <xdr:spPr>
        <a:xfrm>
          <a:off x="9639300" y="13221412"/>
          <a:ext cx="8382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24642</xdr:rowOff>
    </xdr:from>
    <xdr:ext cx="534377" cy="259045"/>
    <xdr:sp macro="" textlink="">
      <xdr:nvSpPr>
        <xdr:cNvPr id="401" name="商工費平均値テキスト"/>
        <xdr:cNvSpPr txBox="1"/>
      </xdr:nvSpPr>
      <xdr:spPr>
        <a:xfrm>
          <a:off x="10528300" y="1288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2" name="フローチャート: 判断 401"/>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19762</xdr:rowOff>
    </xdr:from>
    <xdr:to>
      <xdr:col>50</xdr:col>
      <xdr:colOff>114300</xdr:colOff>
      <xdr:row>77</xdr:row>
      <xdr:rowOff>53784</xdr:rowOff>
    </xdr:to>
    <xdr:cxnSp macro="">
      <xdr:nvCxnSpPr>
        <xdr:cNvPr id="403" name="直線コネクタ 402"/>
        <xdr:cNvCxnSpPr/>
      </xdr:nvCxnSpPr>
      <xdr:spPr>
        <a:xfrm flipV="1">
          <a:off x="8750300" y="13221412"/>
          <a:ext cx="8890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4" name="フローチャート: 判断 403"/>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124007</xdr:rowOff>
    </xdr:from>
    <xdr:ext cx="534377" cy="259045"/>
    <xdr:sp macro="" textlink="">
      <xdr:nvSpPr>
        <xdr:cNvPr id="405" name="テキスト ボックス 404"/>
        <xdr:cNvSpPr txBox="1"/>
      </xdr:nvSpPr>
      <xdr:spPr>
        <a:xfrm>
          <a:off x="9372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142063</xdr:rowOff>
    </xdr:from>
    <xdr:to>
      <xdr:col>45</xdr:col>
      <xdr:colOff>177800</xdr:colOff>
      <xdr:row>77</xdr:row>
      <xdr:rowOff>53784</xdr:rowOff>
    </xdr:to>
    <xdr:cxnSp macro="">
      <xdr:nvCxnSpPr>
        <xdr:cNvPr id="406" name="直線コネクタ 405"/>
        <xdr:cNvCxnSpPr/>
      </xdr:nvCxnSpPr>
      <xdr:spPr>
        <a:xfrm>
          <a:off x="7861300" y="13172263"/>
          <a:ext cx="889000" cy="8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7" name="フローチャート: 判断 406"/>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103776</xdr:rowOff>
    </xdr:from>
    <xdr:ext cx="534377" cy="259045"/>
    <xdr:sp macro="" textlink="">
      <xdr:nvSpPr>
        <xdr:cNvPr id="408" name="テキスト ボックス 407"/>
        <xdr:cNvSpPr txBox="1"/>
      </xdr:nvSpPr>
      <xdr:spPr>
        <a:xfrm>
          <a:off x="8483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142063</xdr:rowOff>
    </xdr:from>
    <xdr:to>
      <xdr:col>41</xdr:col>
      <xdr:colOff>50800</xdr:colOff>
      <xdr:row>77</xdr:row>
      <xdr:rowOff>151512</xdr:rowOff>
    </xdr:to>
    <xdr:cxnSp macro="">
      <xdr:nvCxnSpPr>
        <xdr:cNvPr id="409" name="直線コネクタ 408"/>
        <xdr:cNvCxnSpPr/>
      </xdr:nvCxnSpPr>
      <xdr:spPr>
        <a:xfrm flipV="1">
          <a:off x="6972300" y="13172263"/>
          <a:ext cx="889000" cy="1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53124</xdr:rowOff>
    </xdr:from>
    <xdr:to>
      <xdr:col>41</xdr:col>
      <xdr:colOff>101600</xdr:colOff>
      <xdr:row>75</xdr:row>
      <xdr:rowOff>154724</xdr:rowOff>
    </xdr:to>
    <xdr:sp macro="" textlink="">
      <xdr:nvSpPr>
        <xdr:cNvPr id="410" name="フローチャート: 判断 409"/>
        <xdr:cNvSpPr/>
      </xdr:nvSpPr>
      <xdr:spPr>
        <a:xfrm>
          <a:off x="7810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171251</xdr:rowOff>
    </xdr:from>
    <xdr:ext cx="534377" cy="259045"/>
    <xdr:sp macro="" textlink="">
      <xdr:nvSpPr>
        <xdr:cNvPr id="411" name="テキスト ボックス 410"/>
        <xdr:cNvSpPr txBox="1"/>
      </xdr:nvSpPr>
      <xdr:spPr>
        <a:xfrm>
          <a:off x="7594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128676</xdr:rowOff>
    </xdr:from>
    <xdr:to>
      <xdr:col>36</xdr:col>
      <xdr:colOff>165100</xdr:colOff>
      <xdr:row>78</xdr:row>
      <xdr:rowOff>58826</xdr:rowOff>
    </xdr:to>
    <xdr:sp macro="" textlink="">
      <xdr:nvSpPr>
        <xdr:cNvPr id="412" name="フローチャート: 判断 411"/>
        <xdr:cNvSpPr/>
      </xdr:nvSpPr>
      <xdr:spPr>
        <a:xfrm>
          <a:off x="6921500" y="1333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49953</xdr:rowOff>
    </xdr:from>
    <xdr:ext cx="469744" cy="259045"/>
    <xdr:sp macro="" textlink="">
      <xdr:nvSpPr>
        <xdr:cNvPr id="413" name="テキスト ボックス 412"/>
        <xdr:cNvSpPr txBox="1"/>
      </xdr:nvSpPr>
      <xdr:spPr>
        <a:xfrm>
          <a:off x="6737428" y="1342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81090</xdr:rowOff>
    </xdr:from>
    <xdr:to>
      <xdr:col>55</xdr:col>
      <xdr:colOff>50800</xdr:colOff>
      <xdr:row>78</xdr:row>
      <xdr:rowOff>11240</xdr:rowOff>
    </xdr:to>
    <xdr:sp macro="" textlink="">
      <xdr:nvSpPr>
        <xdr:cNvPr id="419" name="楕円 418"/>
        <xdr:cNvSpPr/>
      </xdr:nvSpPr>
      <xdr:spPr>
        <a:xfrm>
          <a:off x="10426700" y="132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167467</xdr:rowOff>
    </xdr:from>
    <xdr:ext cx="469744" cy="259045"/>
    <xdr:sp macro="" textlink="">
      <xdr:nvSpPr>
        <xdr:cNvPr id="420" name="商工費該当値テキスト"/>
        <xdr:cNvSpPr txBox="1"/>
      </xdr:nvSpPr>
      <xdr:spPr>
        <a:xfrm>
          <a:off x="10528300" y="131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140412</xdr:rowOff>
    </xdr:from>
    <xdr:to>
      <xdr:col>50</xdr:col>
      <xdr:colOff>165100</xdr:colOff>
      <xdr:row>77</xdr:row>
      <xdr:rowOff>70562</xdr:rowOff>
    </xdr:to>
    <xdr:sp macro="" textlink="">
      <xdr:nvSpPr>
        <xdr:cNvPr id="421" name="楕円 420"/>
        <xdr:cNvSpPr/>
      </xdr:nvSpPr>
      <xdr:spPr>
        <a:xfrm>
          <a:off x="9588500" y="131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61689</xdr:rowOff>
    </xdr:from>
    <xdr:ext cx="469744" cy="259045"/>
    <xdr:sp macro="" textlink="">
      <xdr:nvSpPr>
        <xdr:cNvPr id="422" name="テキスト ボックス 421"/>
        <xdr:cNvSpPr txBox="1"/>
      </xdr:nvSpPr>
      <xdr:spPr>
        <a:xfrm>
          <a:off x="9404428" y="1326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2984</xdr:rowOff>
    </xdr:from>
    <xdr:to>
      <xdr:col>46</xdr:col>
      <xdr:colOff>38100</xdr:colOff>
      <xdr:row>77</xdr:row>
      <xdr:rowOff>104584</xdr:rowOff>
    </xdr:to>
    <xdr:sp macro="" textlink="">
      <xdr:nvSpPr>
        <xdr:cNvPr id="423" name="楕円 422"/>
        <xdr:cNvSpPr/>
      </xdr:nvSpPr>
      <xdr:spPr>
        <a:xfrm>
          <a:off x="8699500" y="132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95711</xdr:rowOff>
    </xdr:from>
    <xdr:ext cx="469744" cy="259045"/>
    <xdr:sp macro="" textlink="">
      <xdr:nvSpPr>
        <xdr:cNvPr id="424" name="テキスト ボックス 423"/>
        <xdr:cNvSpPr txBox="1"/>
      </xdr:nvSpPr>
      <xdr:spPr>
        <a:xfrm>
          <a:off x="8515428" y="1329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91263</xdr:rowOff>
    </xdr:from>
    <xdr:to>
      <xdr:col>41</xdr:col>
      <xdr:colOff>101600</xdr:colOff>
      <xdr:row>77</xdr:row>
      <xdr:rowOff>21413</xdr:rowOff>
    </xdr:to>
    <xdr:sp macro="" textlink="">
      <xdr:nvSpPr>
        <xdr:cNvPr id="425" name="楕円 424"/>
        <xdr:cNvSpPr/>
      </xdr:nvSpPr>
      <xdr:spPr>
        <a:xfrm>
          <a:off x="7810500" y="131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12540</xdr:rowOff>
    </xdr:from>
    <xdr:ext cx="534377" cy="259045"/>
    <xdr:sp macro="" textlink="">
      <xdr:nvSpPr>
        <xdr:cNvPr id="426" name="テキスト ボックス 425"/>
        <xdr:cNvSpPr txBox="1"/>
      </xdr:nvSpPr>
      <xdr:spPr>
        <a:xfrm>
          <a:off x="7594111" y="132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100712</xdr:rowOff>
    </xdr:from>
    <xdr:to>
      <xdr:col>36</xdr:col>
      <xdr:colOff>165100</xdr:colOff>
      <xdr:row>78</xdr:row>
      <xdr:rowOff>30862</xdr:rowOff>
    </xdr:to>
    <xdr:sp macro="" textlink="">
      <xdr:nvSpPr>
        <xdr:cNvPr id="427" name="楕円 426"/>
        <xdr:cNvSpPr/>
      </xdr:nvSpPr>
      <xdr:spPr>
        <a:xfrm>
          <a:off x="6921500" y="133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47389</xdr:rowOff>
    </xdr:from>
    <xdr:ext cx="469744" cy="259045"/>
    <xdr:sp macro="" textlink="">
      <xdr:nvSpPr>
        <xdr:cNvPr id="428" name="テキスト ボックス 427"/>
        <xdr:cNvSpPr txBox="1"/>
      </xdr:nvSpPr>
      <xdr:spPr>
        <a:xfrm>
          <a:off x="6737428" y="1307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1" name="直線コネクタ 450"/>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2" name="土木費最小値テキスト"/>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3" name="直線コネクタ 452"/>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4" name="土木費最大値テキスト"/>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5" name="直線コネクタ 454"/>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168184</xdr:rowOff>
    </xdr:from>
    <xdr:to>
      <xdr:col>55</xdr:col>
      <xdr:colOff>0</xdr:colOff>
      <xdr:row>99</xdr:row>
      <xdr:rowOff>22839</xdr:rowOff>
    </xdr:to>
    <xdr:cxnSp macro="">
      <xdr:nvCxnSpPr>
        <xdr:cNvPr id="456" name="直線コネクタ 455"/>
        <xdr:cNvCxnSpPr/>
      </xdr:nvCxnSpPr>
      <xdr:spPr>
        <a:xfrm flipV="1">
          <a:off x="9639300" y="16970284"/>
          <a:ext cx="838200" cy="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154388</xdr:rowOff>
    </xdr:from>
    <xdr:ext cx="534377" cy="259045"/>
    <xdr:sp macro="" textlink="">
      <xdr:nvSpPr>
        <xdr:cNvPr id="457" name="土木費平均値テキスト"/>
        <xdr:cNvSpPr txBox="1"/>
      </xdr:nvSpPr>
      <xdr:spPr>
        <a:xfrm>
          <a:off x="10528300" y="1609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58" name="フローチャート: 判断 457"/>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165029</xdr:rowOff>
    </xdr:from>
    <xdr:to>
      <xdr:col>50</xdr:col>
      <xdr:colOff>114300</xdr:colOff>
      <xdr:row>99</xdr:row>
      <xdr:rowOff>22839</xdr:rowOff>
    </xdr:to>
    <xdr:cxnSp macro="">
      <xdr:nvCxnSpPr>
        <xdr:cNvPr id="459" name="直線コネクタ 458"/>
        <xdr:cNvCxnSpPr/>
      </xdr:nvCxnSpPr>
      <xdr:spPr>
        <a:xfrm>
          <a:off x="8750300" y="16967129"/>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0" name="フローチャート: 判断 459"/>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18981</xdr:rowOff>
    </xdr:from>
    <xdr:ext cx="534377" cy="259045"/>
    <xdr:sp macro="" textlink="">
      <xdr:nvSpPr>
        <xdr:cNvPr id="461" name="テキスト ボックス 460"/>
        <xdr:cNvSpPr txBox="1"/>
      </xdr:nvSpPr>
      <xdr:spPr>
        <a:xfrm>
          <a:off x="9372111" y="1596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48991</xdr:rowOff>
    </xdr:from>
    <xdr:to>
      <xdr:col>45</xdr:col>
      <xdr:colOff>177800</xdr:colOff>
      <xdr:row>98</xdr:row>
      <xdr:rowOff>165029</xdr:rowOff>
    </xdr:to>
    <xdr:cxnSp macro="">
      <xdr:nvCxnSpPr>
        <xdr:cNvPr id="462" name="直線コネクタ 461"/>
        <xdr:cNvCxnSpPr/>
      </xdr:nvCxnSpPr>
      <xdr:spPr>
        <a:xfrm>
          <a:off x="7861300" y="16851091"/>
          <a:ext cx="889000" cy="1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3" name="フローチャート: 判断 462"/>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9974</xdr:rowOff>
    </xdr:from>
    <xdr:ext cx="534377" cy="259045"/>
    <xdr:sp macro="" textlink="">
      <xdr:nvSpPr>
        <xdr:cNvPr id="464" name="テキスト ボックス 463"/>
        <xdr:cNvSpPr txBox="1"/>
      </xdr:nvSpPr>
      <xdr:spPr>
        <a:xfrm>
          <a:off x="8483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48991</xdr:rowOff>
    </xdr:from>
    <xdr:to>
      <xdr:col>41</xdr:col>
      <xdr:colOff>50800</xdr:colOff>
      <xdr:row>98</xdr:row>
      <xdr:rowOff>123149</xdr:rowOff>
    </xdr:to>
    <xdr:cxnSp macro="">
      <xdr:nvCxnSpPr>
        <xdr:cNvPr id="465" name="直線コネクタ 464"/>
        <xdr:cNvCxnSpPr/>
      </xdr:nvCxnSpPr>
      <xdr:spPr>
        <a:xfrm flipV="1">
          <a:off x="6972300" y="16851091"/>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67183</xdr:rowOff>
    </xdr:from>
    <xdr:to>
      <xdr:col>41</xdr:col>
      <xdr:colOff>101600</xdr:colOff>
      <xdr:row>94</xdr:row>
      <xdr:rowOff>168783</xdr:rowOff>
    </xdr:to>
    <xdr:sp macro="" textlink="">
      <xdr:nvSpPr>
        <xdr:cNvPr id="466" name="フローチャート: 判断 465"/>
        <xdr:cNvSpPr/>
      </xdr:nvSpPr>
      <xdr:spPr>
        <a:xfrm>
          <a:off x="78105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13860</xdr:rowOff>
    </xdr:from>
    <xdr:ext cx="534377" cy="259045"/>
    <xdr:sp macro="" textlink="">
      <xdr:nvSpPr>
        <xdr:cNvPr id="467" name="テキスト ボックス 466"/>
        <xdr:cNvSpPr txBox="1"/>
      </xdr:nvSpPr>
      <xdr:spPr>
        <a:xfrm>
          <a:off x="7594111" y="159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112903</xdr:rowOff>
    </xdr:from>
    <xdr:to>
      <xdr:col>36</xdr:col>
      <xdr:colOff>165100</xdr:colOff>
      <xdr:row>96</xdr:row>
      <xdr:rowOff>43053</xdr:rowOff>
    </xdr:to>
    <xdr:sp macro="" textlink="">
      <xdr:nvSpPr>
        <xdr:cNvPr id="468" name="フローチャート: 判断 467"/>
        <xdr:cNvSpPr/>
      </xdr:nvSpPr>
      <xdr:spPr>
        <a:xfrm>
          <a:off x="6921500" y="1640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59580</xdr:rowOff>
    </xdr:from>
    <xdr:ext cx="534377" cy="259045"/>
    <xdr:sp macro="" textlink="">
      <xdr:nvSpPr>
        <xdr:cNvPr id="469" name="テキスト ボックス 468"/>
        <xdr:cNvSpPr txBox="1"/>
      </xdr:nvSpPr>
      <xdr:spPr>
        <a:xfrm>
          <a:off x="6705111" y="161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117384</xdr:rowOff>
    </xdr:from>
    <xdr:to>
      <xdr:col>55</xdr:col>
      <xdr:colOff>50800</xdr:colOff>
      <xdr:row>99</xdr:row>
      <xdr:rowOff>47534</xdr:rowOff>
    </xdr:to>
    <xdr:sp macro="" textlink="">
      <xdr:nvSpPr>
        <xdr:cNvPr id="475" name="楕円 474"/>
        <xdr:cNvSpPr/>
      </xdr:nvSpPr>
      <xdr:spPr>
        <a:xfrm>
          <a:off x="10426700" y="169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32311</xdr:rowOff>
    </xdr:from>
    <xdr:ext cx="534377" cy="259045"/>
    <xdr:sp macro="" textlink="">
      <xdr:nvSpPr>
        <xdr:cNvPr id="476" name="土木費該当値テキスト"/>
        <xdr:cNvSpPr txBox="1"/>
      </xdr:nvSpPr>
      <xdr:spPr>
        <a:xfrm>
          <a:off x="10528300" y="1683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143489</xdr:rowOff>
    </xdr:from>
    <xdr:to>
      <xdr:col>50</xdr:col>
      <xdr:colOff>165100</xdr:colOff>
      <xdr:row>99</xdr:row>
      <xdr:rowOff>73639</xdr:rowOff>
    </xdr:to>
    <xdr:sp macro="" textlink="">
      <xdr:nvSpPr>
        <xdr:cNvPr id="477" name="楕円 476"/>
        <xdr:cNvSpPr/>
      </xdr:nvSpPr>
      <xdr:spPr>
        <a:xfrm>
          <a:off x="9588500" y="169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64766</xdr:rowOff>
    </xdr:from>
    <xdr:ext cx="534377" cy="259045"/>
    <xdr:sp macro="" textlink="">
      <xdr:nvSpPr>
        <xdr:cNvPr id="478" name="テキスト ボックス 477"/>
        <xdr:cNvSpPr txBox="1"/>
      </xdr:nvSpPr>
      <xdr:spPr>
        <a:xfrm>
          <a:off x="9372111" y="1703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114229</xdr:rowOff>
    </xdr:from>
    <xdr:to>
      <xdr:col>46</xdr:col>
      <xdr:colOff>38100</xdr:colOff>
      <xdr:row>99</xdr:row>
      <xdr:rowOff>44379</xdr:rowOff>
    </xdr:to>
    <xdr:sp macro="" textlink="">
      <xdr:nvSpPr>
        <xdr:cNvPr id="479" name="楕円 478"/>
        <xdr:cNvSpPr/>
      </xdr:nvSpPr>
      <xdr:spPr>
        <a:xfrm>
          <a:off x="8699500" y="1691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35506</xdr:rowOff>
    </xdr:from>
    <xdr:ext cx="534377" cy="259045"/>
    <xdr:sp macro="" textlink="">
      <xdr:nvSpPr>
        <xdr:cNvPr id="480" name="テキスト ボックス 479"/>
        <xdr:cNvSpPr txBox="1"/>
      </xdr:nvSpPr>
      <xdr:spPr>
        <a:xfrm>
          <a:off x="8483111" y="1700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169641</xdr:rowOff>
    </xdr:from>
    <xdr:to>
      <xdr:col>41</xdr:col>
      <xdr:colOff>101600</xdr:colOff>
      <xdr:row>98</xdr:row>
      <xdr:rowOff>99791</xdr:rowOff>
    </xdr:to>
    <xdr:sp macro="" textlink="">
      <xdr:nvSpPr>
        <xdr:cNvPr id="481" name="楕円 480"/>
        <xdr:cNvSpPr/>
      </xdr:nvSpPr>
      <xdr:spPr>
        <a:xfrm>
          <a:off x="7810500" y="168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90918</xdr:rowOff>
    </xdr:from>
    <xdr:ext cx="534377" cy="259045"/>
    <xdr:sp macro="" textlink="">
      <xdr:nvSpPr>
        <xdr:cNvPr id="482" name="テキスト ボックス 481"/>
        <xdr:cNvSpPr txBox="1"/>
      </xdr:nvSpPr>
      <xdr:spPr>
        <a:xfrm>
          <a:off x="7594111" y="168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72349</xdr:rowOff>
    </xdr:from>
    <xdr:to>
      <xdr:col>36</xdr:col>
      <xdr:colOff>165100</xdr:colOff>
      <xdr:row>99</xdr:row>
      <xdr:rowOff>2499</xdr:rowOff>
    </xdr:to>
    <xdr:sp macro="" textlink="">
      <xdr:nvSpPr>
        <xdr:cNvPr id="483" name="楕円 482"/>
        <xdr:cNvSpPr/>
      </xdr:nvSpPr>
      <xdr:spPr>
        <a:xfrm>
          <a:off x="6921500" y="168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165076</xdr:rowOff>
    </xdr:from>
    <xdr:ext cx="534377" cy="259045"/>
    <xdr:sp macro="" textlink="">
      <xdr:nvSpPr>
        <xdr:cNvPr id="484" name="テキスト ボックス 483"/>
        <xdr:cNvSpPr txBox="1"/>
      </xdr:nvSpPr>
      <xdr:spPr>
        <a:xfrm>
          <a:off x="6705111" y="1696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1" name="直線コネクタ 510"/>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2" name="消防費最小値テキスト"/>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3" name="直線コネクタ 512"/>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4" name="消防費最大値テキスト"/>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5" name="直線コネクタ 514"/>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118146</xdr:rowOff>
    </xdr:from>
    <xdr:to>
      <xdr:col>85</xdr:col>
      <xdr:colOff>127000</xdr:colOff>
      <xdr:row>37</xdr:row>
      <xdr:rowOff>66222</xdr:rowOff>
    </xdr:to>
    <xdr:cxnSp macro="">
      <xdr:nvCxnSpPr>
        <xdr:cNvPr id="516" name="直線コネクタ 515"/>
        <xdr:cNvCxnSpPr/>
      </xdr:nvCxnSpPr>
      <xdr:spPr>
        <a:xfrm flipV="1">
          <a:off x="15481300" y="6290346"/>
          <a:ext cx="838200" cy="1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87284</xdr:rowOff>
    </xdr:from>
    <xdr:ext cx="534377" cy="259045"/>
    <xdr:sp macro="" textlink="">
      <xdr:nvSpPr>
        <xdr:cNvPr id="517" name="消防費平均値テキスト"/>
        <xdr:cNvSpPr txBox="1"/>
      </xdr:nvSpPr>
      <xdr:spPr>
        <a:xfrm>
          <a:off x="16370300" y="5916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18" name="フローチャート: 判断 517"/>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49893</xdr:rowOff>
    </xdr:from>
    <xdr:to>
      <xdr:col>81</xdr:col>
      <xdr:colOff>50800</xdr:colOff>
      <xdr:row>37</xdr:row>
      <xdr:rowOff>66222</xdr:rowOff>
    </xdr:to>
    <xdr:cxnSp macro="">
      <xdr:nvCxnSpPr>
        <xdr:cNvPr id="519" name="直線コネクタ 518"/>
        <xdr:cNvCxnSpPr/>
      </xdr:nvCxnSpPr>
      <xdr:spPr>
        <a:xfrm>
          <a:off x="14592300" y="6393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0" name="フローチャート: 判断 519"/>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125928</xdr:rowOff>
    </xdr:from>
    <xdr:ext cx="534377" cy="259045"/>
    <xdr:sp macro="" textlink="">
      <xdr:nvSpPr>
        <xdr:cNvPr id="521" name="テキスト ボックス 520"/>
        <xdr:cNvSpPr txBox="1"/>
      </xdr:nvSpPr>
      <xdr:spPr>
        <a:xfrm>
          <a:off x="15214111" y="5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8636</xdr:rowOff>
    </xdr:from>
    <xdr:to>
      <xdr:col>76</xdr:col>
      <xdr:colOff>114300</xdr:colOff>
      <xdr:row>37</xdr:row>
      <xdr:rowOff>49893</xdr:rowOff>
    </xdr:to>
    <xdr:cxnSp macro="">
      <xdr:nvCxnSpPr>
        <xdr:cNvPr id="522" name="直線コネクタ 521"/>
        <xdr:cNvCxnSpPr/>
      </xdr:nvCxnSpPr>
      <xdr:spPr>
        <a:xfrm>
          <a:off x="13703300" y="6352286"/>
          <a:ext cx="8890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3" name="フローチャート: 判断 522"/>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105463</xdr:rowOff>
    </xdr:from>
    <xdr:ext cx="534377" cy="259045"/>
    <xdr:sp macro="" textlink="">
      <xdr:nvSpPr>
        <xdr:cNvPr id="524" name="テキスト ボックス 523"/>
        <xdr:cNvSpPr txBox="1"/>
      </xdr:nvSpPr>
      <xdr:spPr>
        <a:xfrm>
          <a:off x="14325111" y="59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42273</xdr:rowOff>
    </xdr:from>
    <xdr:to>
      <xdr:col>71</xdr:col>
      <xdr:colOff>177800</xdr:colOff>
      <xdr:row>37</xdr:row>
      <xdr:rowOff>8636</xdr:rowOff>
    </xdr:to>
    <xdr:cxnSp macro="">
      <xdr:nvCxnSpPr>
        <xdr:cNvPr id="525" name="直線コネクタ 524"/>
        <xdr:cNvCxnSpPr/>
      </xdr:nvCxnSpPr>
      <xdr:spPr>
        <a:xfrm>
          <a:off x="12814300" y="6043023"/>
          <a:ext cx="889000" cy="30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149860</xdr:rowOff>
    </xdr:from>
    <xdr:to>
      <xdr:col>72</xdr:col>
      <xdr:colOff>38100</xdr:colOff>
      <xdr:row>36</xdr:row>
      <xdr:rowOff>80010</xdr:rowOff>
    </xdr:to>
    <xdr:sp macro="" textlink="">
      <xdr:nvSpPr>
        <xdr:cNvPr id="526" name="フローチャート: 判断 525"/>
        <xdr:cNvSpPr/>
      </xdr:nvSpPr>
      <xdr:spPr>
        <a:xfrm>
          <a:off x="13652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96537</xdr:rowOff>
    </xdr:from>
    <xdr:ext cx="534377" cy="259045"/>
    <xdr:sp macro="" textlink="">
      <xdr:nvSpPr>
        <xdr:cNvPr id="527" name="テキスト ボックス 526"/>
        <xdr:cNvSpPr txBox="1"/>
      </xdr:nvSpPr>
      <xdr:spPr>
        <a:xfrm>
          <a:off x="13436111" y="59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109148</xdr:rowOff>
    </xdr:from>
    <xdr:to>
      <xdr:col>67</xdr:col>
      <xdr:colOff>101600</xdr:colOff>
      <xdr:row>36</xdr:row>
      <xdr:rowOff>39298</xdr:rowOff>
    </xdr:to>
    <xdr:sp macro="" textlink="">
      <xdr:nvSpPr>
        <xdr:cNvPr id="528" name="フローチャート: 判断 527"/>
        <xdr:cNvSpPr/>
      </xdr:nvSpPr>
      <xdr:spPr>
        <a:xfrm>
          <a:off x="12763500" y="61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30425</xdr:rowOff>
    </xdr:from>
    <xdr:ext cx="534377" cy="259045"/>
    <xdr:sp macro="" textlink="">
      <xdr:nvSpPr>
        <xdr:cNvPr id="529" name="テキスト ボックス 528"/>
        <xdr:cNvSpPr txBox="1"/>
      </xdr:nvSpPr>
      <xdr:spPr>
        <a:xfrm>
          <a:off x="12547111" y="62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67346</xdr:rowOff>
    </xdr:from>
    <xdr:to>
      <xdr:col>85</xdr:col>
      <xdr:colOff>177800</xdr:colOff>
      <xdr:row>36</xdr:row>
      <xdr:rowOff>168946</xdr:rowOff>
    </xdr:to>
    <xdr:sp macro="" textlink="">
      <xdr:nvSpPr>
        <xdr:cNvPr id="535" name="楕円 534"/>
        <xdr:cNvSpPr/>
      </xdr:nvSpPr>
      <xdr:spPr>
        <a:xfrm>
          <a:off x="162687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45773</xdr:rowOff>
    </xdr:from>
    <xdr:ext cx="534377" cy="259045"/>
    <xdr:sp macro="" textlink="">
      <xdr:nvSpPr>
        <xdr:cNvPr id="536" name="消防費該当値テキスト"/>
        <xdr:cNvSpPr txBox="1"/>
      </xdr:nvSpPr>
      <xdr:spPr>
        <a:xfrm>
          <a:off x="16370300" y="621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15422</xdr:rowOff>
    </xdr:from>
    <xdr:to>
      <xdr:col>81</xdr:col>
      <xdr:colOff>101600</xdr:colOff>
      <xdr:row>37</xdr:row>
      <xdr:rowOff>117022</xdr:rowOff>
    </xdr:to>
    <xdr:sp macro="" textlink="">
      <xdr:nvSpPr>
        <xdr:cNvPr id="537" name="楕円 536"/>
        <xdr:cNvSpPr/>
      </xdr:nvSpPr>
      <xdr:spPr>
        <a:xfrm>
          <a:off x="15430500" y="6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108149</xdr:rowOff>
    </xdr:from>
    <xdr:ext cx="534377" cy="259045"/>
    <xdr:sp macro="" textlink="">
      <xdr:nvSpPr>
        <xdr:cNvPr id="538" name="テキスト ボックス 537"/>
        <xdr:cNvSpPr txBox="1"/>
      </xdr:nvSpPr>
      <xdr:spPr>
        <a:xfrm>
          <a:off x="15214111" y="645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170543</xdr:rowOff>
    </xdr:from>
    <xdr:to>
      <xdr:col>76</xdr:col>
      <xdr:colOff>165100</xdr:colOff>
      <xdr:row>37</xdr:row>
      <xdr:rowOff>100693</xdr:rowOff>
    </xdr:to>
    <xdr:sp macro="" textlink="">
      <xdr:nvSpPr>
        <xdr:cNvPr id="539" name="楕円 538"/>
        <xdr:cNvSpPr/>
      </xdr:nvSpPr>
      <xdr:spPr>
        <a:xfrm>
          <a:off x="14541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91820</xdr:rowOff>
    </xdr:from>
    <xdr:ext cx="534377" cy="259045"/>
    <xdr:sp macro="" textlink="">
      <xdr:nvSpPr>
        <xdr:cNvPr id="540" name="テキスト ボックス 539"/>
        <xdr:cNvSpPr txBox="1"/>
      </xdr:nvSpPr>
      <xdr:spPr>
        <a:xfrm>
          <a:off x="14325111" y="643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129286</xdr:rowOff>
    </xdr:from>
    <xdr:to>
      <xdr:col>72</xdr:col>
      <xdr:colOff>38100</xdr:colOff>
      <xdr:row>37</xdr:row>
      <xdr:rowOff>59436</xdr:rowOff>
    </xdr:to>
    <xdr:sp macro="" textlink="">
      <xdr:nvSpPr>
        <xdr:cNvPr id="541" name="楕円 540"/>
        <xdr:cNvSpPr/>
      </xdr:nvSpPr>
      <xdr:spPr>
        <a:xfrm>
          <a:off x="13652500" y="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50563</xdr:rowOff>
    </xdr:from>
    <xdr:ext cx="534377" cy="259045"/>
    <xdr:sp macro="" textlink="">
      <xdr:nvSpPr>
        <xdr:cNvPr id="542" name="テキスト ボックス 541"/>
        <xdr:cNvSpPr txBox="1"/>
      </xdr:nvSpPr>
      <xdr:spPr>
        <a:xfrm>
          <a:off x="13436111" y="63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162923</xdr:rowOff>
    </xdr:from>
    <xdr:to>
      <xdr:col>67</xdr:col>
      <xdr:colOff>101600</xdr:colOff>
      <xdr:row>35</xdr:row>
      <xdr:rowOff>93073</xdr:rowOff>
    </xdr:to>
    <xdr:sp macro="" textlink="">
      <xdr:nvSpPr>
        <xdr:cNvPr id="543" name="楕円 542"/>
        <xdr:cNvSpPr/>
      </xdr:nvSpPr>
      <xdr:spPr>
        <a:xfrm>
          <a:off x="12763500" y="59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109600</xdr:rowOff>
    </xdr:from>
    <xdr:ext cx="534377" cy="259045"/>
    <xdr:sp macro="" textlink="">
      <xdr:nvSpPr>
        <xdr:cNvPr id="544" name="テキスト ボックス 543"/>
        <xdr:cNvSpPr txBox="1"/>
      </xdr:nvSpPr>
      <xdr:spPr>
        <a:xfrm>
          <a:off x="12547111" y="576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5" name="テキスト ボックス 56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69" name="直線コネクタ 568"/>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0" name="教育費最小値テキスト"/>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1" name="直線コネクタ 570"/>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2" name="教育費最大値テキスト"/>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3" name="直線コネクタ 572"/>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50546</xdr:rowOff>
    </xdr:from>
    <xdr:to>
      <xdr:col>85</xdr:col>
      <xdr:colOff>127000</xdr:colOff>
      <xdr:row>54</xdr:row>
      <xdr:rowOff>154636</xdr:rowOff>
    </xdr:to>
    <xdr:cxnSp macro="">
      <xdr:nvCxnSpPr>
        <xdr:cNvPr id="574" name="直線コネクタ 573"/>
        <xdr:cNvCxnSpPr/>
      </xdr:nvCxnSpPr>
      <xdr:spPr>
        <a:xfrm flipV="1">
          <a:off x="15481300" y="9308846"/>
          <a:ext cx="8382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17403</xdr:rowOff>
    </xdr:from>
    <xdr:ext cx="534377" cy="259045"/>
    <xdr:sp macro="" textlink="">
      <xdr:nvSpPr>
        <xdr:cNvPr id="575" name="教育費平均値テキスト"/>
        <xdr:cNvSpPr txBox="1"/>
      </xdr:nvSpPr>
      <xdr:spPr>
        <a:xfrm>
          <a:off x="16370300" y="9104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6" name="フローチャート: 判断 575"/>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154636</xdr:rowOff>
    </xdr:from>
    <xdr:to>
      <xdr:col>81</xdr:col>
      <xdr:colOff>50800</xdr:colOff>
      <xdr:row>56</xdr:row>
      <xdr:rowOff>21133</xdr:rowOff>
    </xdr:to>
    <xdr:cxnSp macro="">
      <xdr:nvCxnSpPr>
        <xdr:cNvPr id="577" name="直線コネクタ 576"/>
        <xdr:cNvCxnSpPr/>
      </xdr:nvCxnSpPr>
      <xdr:spPr>
        <a:xfrm flipV="1">
          <a:off x="14592300" y="9412936"/>
          <a:ext cx="889000" cy="2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78" name="フローチャート: 判断 577"/>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122712</xdr:rowOff>
    </xdr:from>
    <xdr:ext cx="534377" cy="259045"/>
    <xdr:sp macro="" textlink="">
      <xdr:nvSpPr>
        <xdr:cNvPr id="579" name="テキスト ボックス 578"/>
        <xdr:cNvSpPr txBox="1"/>
      </xdr:nvSpPr>
      <xdr:spPr>
        <a:xfrm>
          <a:off x="15214111" y="90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118211</xdr:rowOff>
    </xdr:from>
    <xdr:to>
      <xdr:col>76</xdr:col>
      <xdr:colOff>114300</xdr:colOff>
      <xdr:row>56</xdr:row>
      <xdr:rowOff>21133</xdr:rowOff>
    </xdr:to>
    <xdr:cxnSp macro="">
      <xdr:nvCxnSpPr>
        <xdr:cNvPr id="580" name="直線コネクタ 579"/>
        <xdr:cNvCxnSpPr/>
      </xdr:nvCxnSpPr>
      <xdr:spPr>
        <a:xfrm>
          <a:off x="13703300" y="9547961"/>
          <a:ext cx="8890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1" name="フローチャート: 判断 580"/>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31652</xdr:rowOff>
    </xdr:from>
    <xdr:ext cx="534377" cy="259045"/>
    <xdr:sp macro="" textlink="">
      <xdr:nvSpPr>
        <xdr:cNvPr id="582" name="テキスト ボックス 581"/>
        <xdr:cNvSpPr txBox="1"/>
      </xdr:nvSpPr>
      <xdr:spPr>
        <a:xfrm>
          <a:off x="14325111" y="91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116954</xdr:rowOff>
    </xdr:from>
    <xdr:to>
      <xdr:col>71</xdr:col>
      <xdr:colOff>177800</xdr:colOff>
      <xdr:row>55</xdr:row>
      <xdr:rowOff>118211</xdr:rowOff>
    </xdr:to>
    <xdr:cxnSp macro="">
      <xdr:nvCxnSpPr>
        <xdr:cNvPr id="583" name="直線コネクタ 582"/>
        <xdr:cNvCxnSpPr/>
      </xdr:nvCxnSpPr>
      <xdr:spPr>
        <a:xfrm>
          <a:off x="12814300" y="954670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130048</xdr:rowOff>
    </xdr:from>
    <xdr:to>
      <xdr:col>72</xdr:col>
      <xdr:colOff>38100</xdr:colOff>
      <xdr:row>54</xdr:row>
      <xdr:rowOff>60198</xdr:rowOff>
    </xdr:to>
    <xdr:sp macro="" textlink="">
      <xdr:nvSpPr>
        <xdr:cNvPr id="584" name="フローチャート: 判断 583"/>
        <xdr:cNvSpPr/>
      </xdr:nvSpPr>
      <xdr:spPr>
        <a:xfrm>
          <a:off x="13652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76725</xdr:rowOff>
    </xdr:from>
    <xdr:ext cx="534377" cy="259045"/>
    <xdr:sp macro="" textlink="">
      <xdr:nvSpPr>
        <xdr:cNvPr id="585" name="テキスト ボックス 584"/>
        <xdr:cNvSpPr txBox="1"/>
      </xdr:nvSpPr>
      <xdr:spPr>
        <a:xfrm>
          <a:off x="13436111" y="8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102997</xdr:rowOff>
    </xdr:from>
    <xdr:to>
      <xdr:col>67</xdr:col>
      <xdr:colOff>101600</xdr:colOff>
      <xdr:row>55</xdr:row>
      <xdr:rowOff>33147</xdr:rowOff>
    </xdr:to>
    <xdr:sp macro="" textlink="">
      <xdr:nvSpPr>
        <xdr:cNvPr id="586" name="フローチャート: 判断 585"/>
        <xdr:cNvSpPr/>
      </xdr:nvSpPr>
      <xdr:spPr>
        <a:xfrm>
          <a:off x="12763500" y="93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49674</xdr:rowOff>
    </xdr:from>
    <xdr:ext cx="534377" cy="259045"/>
    <xdr:sp macro="" textlink="">
      <xdr:nvSpPr>
        <xdr:cNvPr id="587" name="テキスト ボックス 586"/>
        <xdr:cNvSpPr txBox="1"/>
      </xdr:nvSpPr>
      <xdr:spPr>
        <a:xfrm>
          <a:off x="12547111" y="913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171196</xdr:rowOff>
    </xdr:from>
    <xdr:to>
      <xdr:col>85</xdr:col>
      <xdr:colOff>177800</xdr:colOff>
      <xdr:row>54</xdr:row>
      <xdr:rowOff>101346</xdr:rowOff>
    </xdr:to>
    <xdr:sp macro="" textlink="">
      <xdr:nvSpPr>
        <xdr:cNvPr id="593" name="楕円 592"/>
        <xdr:cNvSpPr/>
      </xdr:nvSpPr>
      <xdr:spPr>
        <a:xfrm>
          <a:off x="16268700" y="92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149623</xdr:rowOff>
    </xdr:from>
    <xdr:ext cx="534377" cy="259045"/>
    <xdr:sp macro="" textlink="">
      <xdr:nvSpPr>
        <xdr:cNvPr id="594" name="教育費該当値テキスト"/>
        <xdr:cNvSpPr txBox="1"/>
      </xdr:nvSpPr>
      <xdr:spPr>
        <a:xfrm>
          <a:off x="16370300" y="923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103836</xdr:rowOff>
    </xdr:from>
    <xdr:to>
      <xdr:col>81</xdr:col>
      <xdr:colOff>101600</xdr:colOff>
      <xdr:row>55</xdr:row>
      <xdr:rowOff>33986</xdr:rowOff>
    </xdr:to>
    <xdr:sp macro="" textlink="">
      <xdr:nvSpPr>
        <xdr:cNvPr id="595" name="楕円 594"/>
        <xdr:cNvSpPr/>
      </xdr:nvSpPr>
      <xdr:spPr>
        <a:xfrm>
          <a:off x="15430500" y="93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25113</xdr:rowOff>
    </xdr:from>
    <xdr:ext cx="534377" cy="259045"/>
    <xdr:sp macro="" textlink="">
      <xdr:nvSpPr>
        <xdr:cNvPr id="596" name="テキスト ボックス 595"/>
        <xdr:cNvSpPr txBox="1"/>
      </xdr:nvSpPr>
      <xdr:spPr>
        <a:xfrm>
          <a:off x="15214111" y="945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141783</xdr:rowOff>
    </xdr:from>
    <xdr:to>
      <xdr:col>76</xdr:col>
      <xdr:colOff>165100</xdr:colOff>
      <xdr:row>56</xdr:row>
      <xdr:rowOff>71933</xdr:rowOff>
    </xdr:to>
    <xdr:sp macro="" textlink="">
      <xdr:nvSpPr>
        <xdr:cNvPr id="597" name="楕円 596"/>
        <xdr:cNvSpPr/>
      </xdr:nvSpPr>
      <xdr:spPr>
        <a:xfrm>
          <a:off x="14541500" y="95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63060</xdr:rowOff>
    </xdr:from>
    <xdr:ext cx="534377" cy="259045"/>
    <xdr:sp macro="" textlink="">
      <xdr:nvSpPr>
        <xdr:cNvPr id="598" name="テキスト ボックス 597"/>
        <xdr:cNvSpPr txBox="1"/>
      </xdr:nvSpPr>
      <xdr:spPr>
        <a:xfrm>
          <a:off x="14325111" y="966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67411</xdr:rowOff>
    </xdr:from>
    <xdr:to>
      <xdr:col>72</xdr:col>
      <xdr:colOff>38100</xdr:colOff>
      <xdr:row>55</xdr:row>
      <xdr:rowOff>169011</xdr:rowOff>
    </xdr:to>
    <xdr:sp macro="" textlink="">
      <xdr:nvSpPr>
        <xdr:cNvPr id="599" name="楕円 598"/>
        <xdr:cNvSpPr/>
      </xdr:nvSpPr>
      <xdr:spPr>
        <a:xfrm>
          <a:off x="13652500" y="94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160138</xdr:rowOff>
    </xdr:from>
    <xdr:ext cx="534377" cy="259045"/>
    <xdr:sp macro="" textlink="">
      <xdr:nvSpPr>
        <xdr:cNvPr id="600" name="テキスト ボックス 599"/>
        <xdr:cNvSpPr txBox="1"/>
      </xdr:nvSpPr>
      <xdr:spPr>
        <a:xfrm>
          <a:off x="13436111" y="95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66154</xdr:rowOff>
    </xdr:from>
    <xdr:to>
      <xdr:col>67</xdr:col>
      <xdr:colOff>101600</xdr:colOff>
      <xdr:row>55</xdr:row>
      <xdr:rowOff>167754</xdr:rowOff>
    </xdr:to>
    <xdr:sp macro="" textlink="">
      <xdr:nvSpPr>
        <xdr:cNvPr id="601" name="楕円 600"/>
        <xdr:cNvSpPr/>
      </xdr:nvSpPr>
      <xdr:spPr>
        <a:xfrm>
          <a:off x="12763500" y="94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158881</xdr:rowOff>
    </xdr:from>
    <xdr:ext cx="534377" cy="259045"/>
    <xdr:sp macro="" textlink="">
      <xdr:nvSpPr>
        <xdr:cNvPr id="602" name="テキスト ボックス 601"/>
        <xdr:cNvSpPr txBox="1"/>
      </xdr:nvSpPr>
      <xdr:spPr>
        <a:xfrm>
          <a:off x="12547111" y="95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4" name="直線コネクタ 623"/>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7"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28" name="直線コネクタ 627"/>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139381</xdr:rowOff>
    </xdr:from>
    <xdr:to>
      <xdr:col>85</xdr:col>
      <xdr:colOff>127000</xdr:colOff>
      <xdr:row>78</xdr:row>
      <xdr:rowOff>139700</xdr:rowOff>
    </xdr:to>
    <xdr:cxnSp macro="">
      <xdr:nvCxnSpPr>
        <xdr:cNvPr id="629" name="直線コネクタ 628"/>
        <xdr:cNvCxnSpPr/>
      </xdr:nvCxnSpPr>
      <xdr:spPr>
        <a:xfrm>
          <a:off x="15481300" y="13512481"/>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0" name="災害復旧費平均値テキスト"/>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1" name="フローチャート: 判断 630"/>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139381</xdr:rowOff>
    </xdr:from>
    <xdr:to>
      <xdr:col>81</xdr:col>
      <xdr:colOff>50800</xdr:colOff>
      <xdr:row>78</xdr:row>
      <xdr:rowOff>139700</xdr:rowOff>
    </xdr:to>
    <xdr:cxnSp macro="">
      <xdr:nvCxnSpPr>
        <xdr:cNvPr id="632" name="直線コネクタ 631"/>
        <xdr:cNvCxnSpPr/>
      </xdr:nvCxnSpPr>
      <xdr:spPr>
        <a:xfrm flipV="1">
          <a:off x="14592300" y="135124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3" name="フローチャート: 判断 632"/>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15643</xdr:rowOff>
    </xdr:from>
    <xdr:ext cx="378565" cy="259045"/>
    <xdr:sp macro="" textlink="">
      <xdr:nvSpPr>
        <xdr:cNvPr id="634" name="テキスト ボックス 633"/>
        <xdr:cNvSpPr txBox="1"/>
      </xdr:nvSpPr>
      <xdr:spPr>
        <a:xfrm>
          <a:off x="15292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6" name="フローチャート: 判断 635"/>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168760</xdr:rowOff>
    </xdr:from>
    <xdr:ext cx="378565" cy="259045"/>
    <xdr:sp macro="" textlink="">
      <xdr:nvSpPr>
        <xdr:cNvPr id="637" name="テキスト ボックス 636"/>
        <xdr:cNvSpPr txBox="1"/>
      </xdr:nvSpPr>
      <xdr:spPr>
        <a:xfrm>
          <a:off x="14403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53330</xdr:rowOff>
    </xdr:from>
    <xdr:to>
      <xdr:col>72</xdr:col>
      <xdr:colOff>38100</xdr:colOff>
      <xdr:row>78</xdr:row>
      <xdr:rowOff>154930</xdr:rowOff>
    </xdr:to>
    <xdr:sp macro="" textlink="">
      <xdr:nvSpPr>
        <xdr:cNvPr id="639" name="フローチャート: 判断 638"/>
        <xdr:cNvSpPr/>
      </xdr:nvSpPr>
      <xdr:spPr>
        <a:xfrm>
          <a:off x="13652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xdr:rowOff>
    </xdr:from>
    <xdr:ext cx="378565" cy="259045"/>
    <xdr:sp macro="" textlink="">
      <xdr:nvSpPr>
        <xdr:cNvPr id="640" name="テキスト ボックス 639"/>
        <xdr:cNvSpPr txBox="1"/>
      </xdr:nvSpPr>
      <xdr:spPr>
        <a:xfrm>
          <a:off x="13514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86202</xdr:rowOff>
    </xdr:from>
    <xdr:to>
      <xdr:col>67</xdr:col>
      <xdr:colOff>101600</xdr:colOff>
      <xdr:row>79</xdr:row>
      <xdr:rowOff>16352</xdr:rowOff>
    </xdr:to>
    <xdr:sp macro="" textlink="">
      <xdr:nvSpPr>
        <xdr:cNvPr id="641" name="フローチャート: 判断 640"/>
        <xdr:cNvSpPr/>
      </xdr:nvSpPr>
      <xdr:spPr>
        <a:xfrm>
          <a:off x="12763500" y="134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32879</xdr:rowOff>
    </xdr:from>
    <xdr:ext cx="313932" cy="259045"/>
    <xdr:sp macro="" textlink="">
      <xdr:nvSpPr>
        <xdr:cNvPr id="642" name="テキスト ボックス 641"/>
        <xdr:cNvSpPr txBox="1"/>
      </xdr:nvSpPr>
      <xdr:spPr>
        <a:xfrm>
          <a:off x="12657333" y="13234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88581</xdr:rowOff>
    </xdr:from>
    <xdr:to>
      <xdr:col>81</xdr:col>
      <xdr:colOff>101600</xdr:colOff>
      <xdr:row>79</xdr:row>
      <xdr:rowOff>18731</xdr:rowOff>
    </xdr:to>
    <xdr:sp macro="" textlink="">
      <xdr:nvSpPr>
        <xdr:cNvPr id="650" name="楕円 649"/>
        <xdr:cNvSpPr/>
      </xdr:nvSpPr>
      <xdr:spPr>
        <a:xfrm>
          <a:off x="15430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9858</xdr:rowOff>
    </xdr:from>
    <xdr:ext cx="249299" cy="259045"/>
    <xdr:sp macro="" textlink="">
      <xdr:nvSpPr>
        <xdr:cNvPr id="651" name="テキスト ボックス 650"/>
        <xdr:cNvSpPr txBox="1"/>
      </xdr:nvSpPr>
      <xdr:spPr>
        <a:xfrm>
          <a:off x="15356650" y="135544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0" name="テキスト ボックス 66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0" name="直線コネクタ 679"/>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1" name="公債費最小値テキスト"/>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2" name="直線コネクタ 681"/>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3" name="公債費最大値テキスト"/>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4" name="直線コネクタ 683"/>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106096</xdr:rowOff>
    </xdr:from>
    <xdr:to>
      <xdr:col>85</xdr:col>
      <xdr:colOff>127000</xdr:colOff>
      <xdr:row>98</xdr:row>
      <xdr:rowOff>133162</xdr:rowOff>
    </xdr:to>
    <xdr:cxnSp macro="">
      <xdr:nvCxnSpPr>
        <xdr:cNvPr id="685" name="直線コネクタ 684"/>
        <xdr:cNvCxnSpPr/>
      </xdr:nvCxnSpPr>
      <xdr:spPr>
        <a:xfrm>
          <a:off x="15481300" y="16908196"/>
          <a:ext cx="8382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82653</xdr:rowOff>
    </xdr:from>
    <xdr:ext cx="534377" cy="259045"/>
    <xdr:sp macro="" textlink="">
      <xdr:nvSpPr>
        <xdr:cNvPr id="686" name="公債費平均値テキスト"/>
        <xdr:cNvSpPr txBox="1"/>
      </xdr:nvSpPr>
      <xdr:spPr>
        <a:xfrm>
          <a:off x="16370300" y="16370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87" name="フローチャート: 判断 686"/>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70275</xdr:rowOff>
    </xdr:from>
    <xdr:to>
      <xdr:col>81</xdr:col>
      <xdr:colOff>50800</xdr:colOff>
      <xdr:row>98</xdr:row>
      <xdr:rowOff>106096</xdr:rowOff>
    </xdr:to>
    <xdr:cxnSp macro="">
      <xdr:nvCxnSpPr>
        <xdr:cNvPr id="688" name="直線コネクタ 687"/>
        <xdr:cNvCxnSpPr/>
      </xdr:nvCxnSpPr>
      <xdr:spPr>
        <a:xfrm>
          <a:off x="14592300" y="16872375"/>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89" name="フローチャート: 判断 688"/>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155912</xdr:rowOff>
    </xdr:from>
    <xdr:ext cx="534377" cy="259045"/>
    <xdr:sp macro="" textlink="">
      <xdr:nvSpPr>
        <xdr:cNvPr id="690" name="テキスト ボックス 689"/>
        <xdr:cNvSpPr txBox="1"/>
      </xdr:nvSpPr>
      <xdr:spPr>
        <a:xfrm>
          <a:off x="15214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70275</xdr:rowOff>
    </xdr:from>
    <xdr:to>
      <xdr:col>76</xdr:col>
      <xdr:colOff>114300</xdr:colOff>
      <xdr:row>98</xdr:row>
      <xdr:rowOff>87443</xdr:rowOff>
    </xdr:to>
    <xdr:cxnSp macro="">
      <xdr:nvCxnSpPr>
        <xdr:cNvPr id="691" name="直線コネクタ 690"/>
        <xdr:cNvCxnSpPr/>
      </xdr:nvCxnSpPr>
      <xdr:spPr>
        <a:xfrm flipV="1">
          <a:off x="13703300" y="16872375"/>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2" name="フローチャート: 判断 691"/>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157695</xdr:rowOff>
    </xdr:from>
    <xdr:ext cx="534377" cy="259045"/>
    <xdr:sp macro="" textlink="">
      <xdr:nvSpPr>
        <xdr:cNvPr id="693" name="テキスト ボックス 692"/>
        <xdr:cNvSpPr txBox="1"/>
      </xdr:nvSpPr>
      <xdr:spPr>
        <a:xfrm>
          <a:off x="14325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159406</xdr:rowOff>
    </xdr:from>
    <xdr:to>
      <xdr:col>71</xdr:col>
      <xdr:colOff>177800</xdr:colOff>
      <xdr:row>98</xdr:row>
      <xdr:rowOff>87443</xdr:rowOff>
    </xdr:to>
    <xdr:cxnSp macro="">
      <xdr:nvCxnSpPr>
        <xdr:cNvPr id="694" name="直線コネクタ 693"/>
        <xdr:cNvCxnSpPr/>
      </xdr:nvCxnSpPr>
      <xdr:spPr>
        <a:xfrm>
          <a:off x="12814300" y="16790056"/>
          <a:ext cx="889000" cy="9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64486</xdr:rowOff>
    </xdr:from>
    <xdr:to>
      <xdr:col>72</xdr:col>
      <xdr:colOff>38100</xdr:colOff>
      <xdr:row>96</xdr:row>
      <xdr:rowOff>166086</xdr:rowOff>
    </xdr:to>
    <xdr:sp macro="" textlink="">
      <xdr:nvSpPr>
        <xdr:cNvPr id="695" name="フローチャート: 判断 694"/>
        <xdr:cNvSpPr/>
      </xdr:nvSpPr>
      <xdr:spPr>
        <a:xfrm>
          <a:off x="13652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11163</xdr:rowOff>
    </xdr:from>
    <xdr:ext cx="534377" cy="259045"/>
    <xdr:sp macro="" textlink="">
      <xdr:nvSpPr>
        <xdr:cNvPr id="696" name="テキスト ボックス 695"/>
        <xdr:cNvSpPr txBox="1"/>
      </xdr:nvSpPr>
      <xdr:spPr>
        <a:xfrm>
          <a:off x="13436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51615</xdr:rowOff>
    </xdr:from>
    <xdr:to>
      <xdr:col>67</xdr:col>
      <xdr:colOff>101600</xdr:colOff>
      <xdr:row>97</xdr:row>
      <xdr:rowOff>153215</xdr:rowOff>
    </xdr:to>
    <xdr:sp macro="" textlink="">
      <xdr:nvSpPr>
        <xdr:cNvPr id="697" name="フローチャート: 判断 696"/>
        <xdr:cNvSpPr/>
      </xdr:nvSpPr>
      <xdr:spPr>
        <a:xfrm>
          <a:off x="12763500" y="1668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169742</xdr:rowOff>
    </xdr:from>
    <xdr:ext cx="534377" cy="259045"/>
    <xdr:sp macro="" textlink="">
      <xdr:nvSpPr>
        <xdr:cNvPr id="698" name="テキスト ボックス 697"/>
        <xdr:cNvSpPr txBox="1"/>
      </xdr:nvSpPr>
      <xdr:spPr>
        <a:xfrm>
          <a:off x="12547111" y="164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82362</xdr:rowOff>
    </xdr:from>
    <xdr:to>
      <xdr:col>85</xdr:col>
      <xdr:colOff>177800</xdr:colOff>
      <xdr:row>99</xdr:row>
      <xdr:rowOff>12512</xdr:rowOff>
    </xdr:to>
    <xdr:sp macro="" textlink="">
      <xdr:nvSpPr>
        <xdr:cNvPr id="704" name="楕円 703"/>
        <xdr:cNvSpPr/>
      </xdr:nvSpPr>
      <xdr:spPr>
        <a:xfrm>
          <a:off x="16268700" y="168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168739</xdr:rowOff>
    </xdr:from>
    <xdr:ext cx="534377" cy="259045"/>
    <xdr:sp macro="" textlink="">
      <xdr:nvSpPr>
        <xdr:cNvPr id="705" name="公債費該当値テキスト"/>
        <xdr:cNvSpPr txBox="1"/>
      </xdr:nvSpPr>
      <xdr:spPr>
        <a:xfrm>
          <a:off x="16370300" y="1679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55296</xdr:rowOff>
    </xdr:from>
    <xdr:to>
      <xdr:col>81</xdr:col>
      <xdr:colOff>101600</xdr:colOff>
      <xdr:row>98</xdr:row>
      <xdr:rowOff>156896</xdr:rowOff>
    </xdr:to>
    <xdr:sp macro="" textlink="">
      <xdr:nvSpPr>
        <xdr:cNvPr id="706" name="楕円 705"/>
        <xdr:cNvSpPr/>
      </xdr:nvSpPr>
      <xdr:spPr>
        <a:xfrm>
          <a:off x="15430500" y="168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148023</xdr:rowOff>
    </xdr:from>
    <xdr:ext cx="534377" cy="259045"/>
    <xdr:sp macro="" textlink="">
      <xdr:nvSpPr>
        <xdr:cNvPr id="707" name="テキスト ボックス 706"/>
        <xdr:cNvSpPr txBox="1"/>
      </xdr:nvSpPr>
      <xdr:spPr>
        <a:xfrm>
          <a:off x="15214111" y="1695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19475</xdr:rowOff>
    </xdr:from>
    <xdr:to>
      <xdr:col>76</xdr:col>
      <xdr:colOff>165100</xdr:colOff>
      <xdr:row>98</xdr:row>
      <xdr:rowOff>121075</xdr:rowOff>
    </xdr:to>
    <xdr:sp macro="" textlink="">
      <xdr:nvSpPr>
        <xdr:cNvPr id="708" name="楕円 707"/>
        <xdr:cNvSpPr/>
      </xdr:nvSpPr>
      <xdr:spPr>
        <a:xfrm>
          <a:off x="14541500" y="168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112202</xdr:rowOff>
    </xdr:from>
    <xdr:ext cx="534377" cy="259045"/>
    <xdr:sp macro="" textlink="">
      <xdr:nvSpPr>
        <xdr:cNvPr id="709" name="テキスト ボックス 708"/>
        <xdr:cNvSpPr txBox="1"/>
      </xdr:nvSpPr>
      <xdr:spPr>
        <a:xfrm>
          <a:off x="14325111" y="1691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36643</xdr:rowOff>
    </xdr:from>
    <xdr:to>
      <xdr:col>72</xdr:col>
      <xdr:colOff>38100</xdr:colOff>
      <xdr:row>98</xdr:row>
      <xdr:rowOff>138243</xdr:rowOff>
    </xdr:to>
    <xdr:sp macro="" textlink="">
      <xdr:nvSpPr>
        <xdr:cNvPr id="710" name="楕円 709"/>
        <xdr:cNvSpPr/>
      </xdr:nvSpPr>
      <xdr:spPr>
        <a:xfrm>
          <a:off x="13652500" y="1683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129370</xdr:rowOff>
    </xdr:from>
    <xdr:ext cx="534377" cy="259045"/>
    <xdr:sp macro="" textlink="">
      <xdr:nvSpPr>
        <xdr:cNvPr id="711" name="テキスト ボックス 710"/>
        <xdr:cNvSpPr txBox="1"/>
      </xdr:nvSpPr>
      <xdr:spPr>
        <a:xfrm>
          <a:off x="13436111" y="1693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108606</xdr:rowOff>
    </xdr:from>
    <xdr:to>
      <xdr:col>67</xdr:col>
      <xdr:colOff>101600</xdr:colOff>
      <xdr:row>98</xdr:row>
      <xdr:rowOff>38756</xdr:rowOff>
    </xdr:to>
    <xdr:sp macro="" textlink="">
      <xdr:nvSpPr>
        <xdr:cNvPr id="712" name="楕円 711"/>
        <xdr:cNvSpPr/>
      </xdr:nvSpPr>
      <xdr:spPr>
        <a:xfrm>
          <a:off x="12763500" y="167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29883</xdr:rowOff>
    </xdr:from>
    <xdr:ext cx="534377" cy="259045"/>
    <xdr:sp macro="" textlink="">
      <xdr:nvSpPr>
        <xdr:cNvPr id="713" name="テキスト ボックス 712"/>
        <xdr:cNvSpPr txBox="1"/>
      </xdr:nvSpPr>
      <xdr:spPr>
        <a:xfrm>
          <a:off x="12547111" y="168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7" name="テキスト ボックス 72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9" name="テキスト ボックス 72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1" name="テキスト ボックス 73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147320</xdr:rowOff>
    </xdr:from>
    <xdr:to>
      <xdr:col>116</xdr:col>
      <xdr:colOff>62864</xdr:colOff>
      <xdr:row>39</xdr:row>
      <xdr:rowOff>44450</xdr:rowOff>
    </xdr:to>
    <xdr:cxnSp macro="">
      <xdr:nvCxnSpPr>
        <xdr:cNvPr id="737" name="直線コネクタ 736"/>
        <xdr:cNvCxnSpPr/>
      </xdr:nvCxnSpPr>
      <xdr:spPr>
        <a:xfrm flipV="1">
          <a:off x="22159595" y="6148070"/>
          <a:ext cx="1269" cy="582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54627</xdr:rowOff>
    </xdr:from>
    <xdr:ext cx="249299" cy="259045"/>
    <xdr:sp macro="" textlink="">
      <xdr:nvSpPr>
        <xdr:cNvPr id="738" name="諸支出金最小値テキスト"/>
        <xdr:cNvSpPr txBox="1"/>
      </xdr:nvSpPr>
      <xdr:spPr>
        <a:xfrm>
          <a:off x="22212300" y="674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93997</xdr:rowOff>
    </xdr:from>
    <xdr:ext cx="378565" cy="259045"/>
    <xdr:sp macro="" textlink="">
      <xdr:nvSpPr>
        <xdr:cNvPr id="740" name="諸支出金最大値テキスト"/>
        <xdr:cNvSpPr txBox="1"/>
      </xdr:nvSpPr>
      <xdr:spPr>
        <a:xfrm>
          <a:off x="22212300" y="5923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147320</xdr:rowOff>
    </xdr:from>
    <xdr:to>
      <xdr:col>116</xdr:col>
      <xdr:colOff>152400</xdr:colOff>
      <xdr:row>35</xdr:row>
      <xdr:rowOff>147320</xdr:rowOff>
    </xdr:to>
    <xdr:cxnSp macro="">
      <xdr:nvCxnSpPr>
        <xdr:cNvPr id="741" name="直線コネクタ 740"/>
        <xdr:cNvCxnSpPr/>
      </xdr:nvCxnSpPr>
      <xdr:spPr>
        <a:xfrm>
          <a:off x="22072600" y="614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40640</xdr:rowOff>
    </xdr:from>
    <xdr:to>
      <xdr:col>116</xdr:col>
      <xdr:colOff>63500</xdr:colOff>
      <xdr:row>39</xdr:row>
      <xdr:rowOff>41910</xdr:rowOff>
    </xdr:to>
    <xdr:cxnSp macro="">
      <xdr:nvCxnSpPr>
        <xdr:cNvPr id="742" name="直線コネクタ 741"/>
        <xdr:cNvCxnSpPr/>
      </xdr:nvCxnSpPr>
      <xdr:spPr>
        <a:xfrm>
          <a:off x="21323300" y="67271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143527</xdr:rowOff>
    </xdr:from>
    <xdr:ext cx="313932" cy="259045"/>
    <xdr:sp macro="" textlink="">
      <xdr:nvSpPr>
        <xdr:cNvPr id="743" name="諸支出金平均値テキスト"/>
        <xdr:cNvSpPr txBox="1"/>
      </xdr:nvSpPr>
      <xdr:spPr>
        <a:xfrm>
          <a:off x="22212300" y="64871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120650</xdr:rowOff>
    </xdr:from>
    <xdr:to>
      <xdr:col>116</xdr:col>
      <xdr:colOff>114300</xdr:colOff>
      <xdr:row>39</xdr:row>
      <xdr:rowOff>50800</xdr:rowOff>
    </xdr:to>
    <xdr:sp macro="" textlink="">
      <xdr:nvSpPr>
        <xdr:cNvPr id="744" name="フローチャート: 判断 743"/>
        <xdr:cNvSpPr/>
      </xdr:nvSpPr>
      <xdr:spPr>
        <a:xfrm>
          <a:off x="221107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40640</xdr:rowOff>
    </xdr:from>
    <xdr:to>
      <xdr:col>111</xdr:col>
      <xdr:colOff>177800</xdr:colOff>
      <xdr:row>39</xdr:row>
      <xdr:rowOff>40640</xdr:rowOff>
    </xdr:to>
    <xdr:cxnSp macro="">
      <xdr:nvCxnSpPr>
        <xdr:cNvPr id="745" name="直線コネクタ 744"/>
        <xdr:cNvCxnSpPr/>
      </xdr:nvCxnSpPr>
      <xdr:spPr>
        <a:xfrm>
          <a:off x="20434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86360</xdr:rowOff>
    </xdr:from>
    <xdr:to>
      <xdr:col>112</xdr:col>
      <xdr:colOff>38100</xdr:colOff>
      <xdr:row>39</xdr:row>
      <xdr:rowOff>16510</xdr:rowOff>
    </xdr:to>
    <xdr:sp macro="" textlink="">
      <xdr:nvSpPr>
        <xdr:cNvPr id="746" name="フローチャート: 判断 745"/>
        <xdr:cNvSpPr/>
      </xdr:nvSpPr>
      <xdr:spPr>
        <a:xfrm>
          <a:off x="21272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33037</xdr:rowOff>
    </xdr:from>
    <xdr:ext cx="313932" cy="259045"/>
    <xdr:sp macro="" textlink="">
      <xdr:nvSpPr>
        <xdr:cNvPr id="747" name="テキスト ボックス 746"/>
        <xdr:cNvSpPr txBox="1"/>
      </xdr:nvSpPr>
      <xdr:spPr>
        <a:xfrm>
          <a:off x="21166333"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39370</xdr:rowOff>
    </xdr:from>
    <xdr:to>
      <xdr:col>107</xdr:col>
      <xdr:colOff>50800</xdr:colOff>
      <xdr:row>39</xdr:row>
      <xdr:rowOff>40640</xdr:rowOff>
    </xdr:to>
    <xdr:cxnSp macro="">
      <xdr:nvCxnSpPr>
        <xdr:cNvPr id="748" name="直線コネクタ 747"/>
        <xdr:cNvCxnSpPr/>
      </xdr:nvCxnSpPr>
      <xdr:spPr>
        <a:xfrm>
          <a:off x="19545300" y="67259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38100</xdr:rowOff>
    </xdr:from>
    <xdr:to>
      <xdr:col>107</xdr:col>
      <xdr:colOff>101600</xdr:colOff>
      <xdr:row>38</xdr:row>
      <xdr:rowOff>139700</xdr:rowOff>
    </xdr:to>
    <xdr:sp macro="" textlink="">
      <xdr:nvSpPr>
        <xdr:cNvPr id="749" name="フローチャート: 判断 748"/>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156227</xdr:rowOff>
    </xdr:from>
    <xdr:ext cx="378565" cy="259045"/>
    <xdr:sp macro="" textlink="">
      <xdr:nvSpPr>
        <xdr:cNvPr id="750" name="テキスト ボックス 749"/>
        <xdr:cNvSpPr txBox="1"/>
      </xdr:nvSpPr>
      <xdr:spPr>
        <a:xfrm>
          <a:off x="20245017" y="6328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38100</xdr:rowOff>
    </xdr:from>
    <xdr:to>
      <xdr:col>102</xdr:col>
      <xdr:colOff>114300</xdr:colOff>
      <xdr:row>39</xdr:row>
      <xdr:rowOff>39370</xdr:rowOff>
    </xdr:to>
    <xdr:cxnSp macro="">
      <xdr:nvCxnSpPr>
        <xdr:cNvPr id="751" name="直線コネクタ 750"/>
        <xdr:cNvCxnSpPr/>
      </xdr:nvCxnSpPr>
      <xdr:spPr>
        <a:xfrm>
          <a:off x="18656300" y="67246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134620</xdr:rowOff>
    </xdr:from>
    <xdr:to>
      <xdr:col>102</xdr:col>
      <xdr:colOff>165100</xdr:colOff>
      <xdr:row>39</xdr:row>
      <xdr:rowOff>64770</xdr:rowOff>
    </xdr:to>
    <xdr:sp macro="" textlink="">
      <xdr:nvSpPr>
        <xdr:cNvPr id="752" name="フローチャート: 判断 751"/>
        <xdr:cNvSpPr/>
      </xdr:nvSpPr>
      <xdr:spPr>
        <a:xfrm>
          <a:off x="19494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81297</xdr:rowOff>
    </xdr:from>
    <xdr:ext cx="313932" cy="259045"/>
    <xdr:sp macro="" textlink="">
      <xdr:nvSpPr>
        <xdr:cNvPr id="753" name="テキスト ボックス 752"/>
        <xdr:cNvSpPr txBox="1"/>
      </xdr:nvSpPr>
      <xdr:spPr>
        <a:xfrm>
          <a:off x="19388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27940</xdr:rowOff>
    </xdr:from>
    <xdr:to>
      <xdr:col>98</xdr:col>
      <xdr:colOff>38100</xdr:colOff>
      <xdr:row>30</xdr:row>
      <xdr:rowOff>129540</xdr:rowOff>
    </xdr:to>
    <xdr:sp macro="" textlink="">
      <xdr:nvSpPr>
        <xdr:cNvPr id="754" name="フローチャート: 判断 753"/>
        <xdr:cNvSpPr/>
      </xdr:nvSpPr>
      <xdr:spPr>
        <a:xfrm>
          <a:off x="18605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146067</xdr:rowOff>
    </xdr:from>
    <xdr:ext cx="469744" cy="259045"/>
    <xdr:sp macro="" textlink="">
      <xdr:nvSpPr>
        <xdr:cNvPr id="755" name="テキスト ボックス 754"/>
        <xdr:cNvSpPr txBox="1"/>
      </xdr:nvSpPr>
      <xdr:spPr>
        <a:xfrm>
          <a:off x="18421428"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761" name="楕円 760"/>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99077</xdr:rowOff>
    </xdr:from>
    <xdr:ext cx="249299" cy="259045"/>
    <xdr:sp macro="" textlink="">
      <xdr:nvSpPr>
        <xdr:cNvPr id="762" name="諸支出金該当値テキスト"/>
        <xdr:cNvSpPr txBox="1"/>
      </xdr:nvSpPr>
      <xdr:spPr>
        <a:xfrm>
          <a:off x="22212300" y="6614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763" name="楕円 762"/>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82567</xdr:rowOff>
    </xdr:from>
    <xdr:ext cx="249299" cy="259045"/>
    <xdr:sp macro="" textlink="">
      <xdr:nvSpPr>
        <xdr:cNvPr id="764" name="テキスト ボックス 763"/>
        <xdr:cNvSpPr txBox="1"/>
      </xdr:nvSpPr>
      <xdr:spPr>
        <a:xfrm>
          <a:off x="21198650"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161290</xdr:rowOff>
    </xdr:from>
    <xdr:to>
      <xdr:col>107</xdr:col>
      <xdr:colOff>101600</xdr:colOff>
      <xdr:row>39</xdr:row>
      <xdr:rowOff>91440</xdr:rowOff>
    </xdr:to>
    <xdr:sp macro="" textlink="">
      <xdr:nvSpPr>
        <xdr:cNvPr id="765" name="楕円 764"/>
        <xdr:cNvSpPr/>
      </xdr:nvSpPr>
      <xdr:spPr>
        <a:xfrm>
          <a:off x="2038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82567</xdr:rowOff>
    </xdr:from>
    <xdr:ext cx="249299" cy="259045"/>
    <xdr:sp macro="" textlink="">
      <xdr:nvSpPr>
        <xdr:cNvPr id="766" name="テキスト ボックス 765"/>
        <xdr:cNvSpPr txBox="1"/>
      </xdr:nvSpPr>
      <xdr:spPr>
        <a:xfrm>
          <a:off x="20309650"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160020</xdr:rowOff>
    </xdr:from>
    <xdr:to>
      <xdr:col>102</xdr:col>
      <xdr:colOff>165100</xdr:colOff>
      <xdr:row>39</xdr:row>
      <xdr:rowOff>90170</xdr:rowOff>
    </xdr:to>
    <xdr:sp macro="" textlink="">
      <xdr:nvSpPr>
        <xdr:cNvPr id="767" name="楕円 766"/>
        <xdr:cNvSpPr/>
      </xdr:nvSpPr>
      <xdr:spPr>
        <a:xfrm>
          <a:off x="19494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81297</xdr:rowOff>
    </xdr:from>
    <xdr:ext cx="249299" cy="259045"/>
    <xdr:sp macro="" textlink="">
      <xdr:nvSpPr>
        <xdr:cNvPr id="768" name="テキスト ボックス 767"/>
        <xdr:cNvSpPr txBox="1"/>
      </xdr:nvSpPr>
      <xdr:spPr>
        <a:xfrm>
          <a:off x="19420650" y="6767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158750</xdr:rowOff>
    </xdr:from>
    <xdr:to>
      <xdr:col>98</xdr:col>
      <xdr:colOff>38100</xdr:colOff>
      <xdr:row>39</xdr:row>
      <xdr:rowOff>88900</xdr:rowOff>
    </xdr:to>
    <xdr:sp macro="" textlink="">
      <xdr:nvSpPr>
        <xdr:cNvPr id="769" name="楕円 768"/>
        <xdr:cNvSpPr/>
      </xdr:nvSpPr>
      <xdr:spPr>
        <a:xfrm>
          <a:off x="18605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80027</xdr:rowOff>
    </xdr:from>
    <xdr:ext cx="249299" cy="259045"/>
    <xdr:sp macro="" textlink="">
      <xdr:nvSpPr>
        <xdr:cNvPr id="770" name="テキスト ボックス 769"/>
        <xdr:cNvSpPr txBox="1"/>
      </xdr:nvSpPr>
      <xdr:spPr>
        <a:xfrm>
          <a:off x="18531650" y="676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目的別歳出の特徴として、衛生費が類似団体の平均を大きく上回っていることが挙げられる。さらに市民病院への繰出金、病院やごみ焼却施設の基金積立金などにより前年度に比べても増となっている。今後も高い水準で推移していくことが見込まれるが、市民病院改革プランの推進、施設整備についてはより財政負担の少ない方法を検討するなど、可能な限り抑制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においては、商工費については企業再投資促進補助金の対象がなかったことにより減、総務費、教育費、消防費では、公共施設再配置施設整備委託料（サービス対価）により増となっている。また、公債費については、償還の終了や借入の抑制等により減となってお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値となっている。その他の区分においても、衛生費、農林水産業費以外は類似団体の平均以下となっており、歳出の抑制が図られている。しかしながら、公共施設の老朽化への対応や、今後控えている大規模事業などに備えるため、引き続き厳密な事務事業の取捨選択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財政調整基金残高</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運用利息分を積立てたため増加している。今後も各年度間の財源不足均衡調整や災害等の発生時の急激な支出などに対応するため、適切な基金残高の確保に努める。</a:t>
          </a:r>
          <a:endParaRPr lang="ja-JP" altLang="ja-JP" sz="800">
            <a:effectLst/>
            <a:latin typeface="ＭＳ ゴシック" panose="020B0609070205080204" pitchFamily="49" charset="-128"/>
            <a:ea typeface="ＭＳ ゴシック" panose="020B0609070205080204" pitchFamily="49" charset="-128"/>
          </a:endParaRPr>
        </a:p>
        <a:p>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実質収支額</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歳入は法人税の増などにより市税が増となったことや繰越金、地方債の増により、全体で増となった。歳出はきら市民交流センター（仮称）支所棟の買取、市街地再開発事業補助金など普通建設事業の増により全体として増となった。前年度と比較すると実質収支額が</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389,468</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千円増となり、標準財政規模</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431,054</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千円減となったことで、標準財政規模比で</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ポイント増となった。</a:t>
          </a:r>
          <a:endParaRPr lang="ja-JP" altLang="ja-JP" sz="800">
            <a:effectLst/>
            <a:latin typeface="ＭＳ ゴシック" panose="020B0609070205080204" pitchFamily="49" charset="-128"/>
            <a:ea typeface="ＭＳ ゴシック" panose="020B0609070205080204" pitchFamily="49" charset="-128"/>
          </a:endParaRPr>
        </a:p>
        <a:p>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新たに創設した広域新焼却施設整備基金、西尾市民病院施設等整備基金の積立てなどにより標準財政規模比</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0.24</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ポイント増となった。今後も歳入確保に努め、事業の見直しなど行財政改革を進めて支出の抑制に努める。</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全会計において、実質赤字額は発生していないため、財政状況は良好であると判断でき、今後も継続してより健全な財政運営を堅持するように努める。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1" customWidth="1"/>
    <col min="12" max="12" width="2.25" style="181" customWidth="1"/>
    <col min="13" max="17" width="2.375" style="181" customWidth="1"/>
    <col min="18" max="119" width="2.125" style="181" customWidth="1"/>
    <col min="120" max="16384" width="0" style="181" hidden="1"/>
  </cols>
  <sheetData>
    <row r="1" spans="1:119" ht="33" customHeight="1" x14ac:dyDescent="0.15">
      <c r="A1" s="179"/>
      <c r="B1" s="435" t="s">
        <v>80</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5"/>
      <c r="DH1" s="435"/>
      <c r="DI1" s="435"/>
      <c r="DJ1" s="180"/>
      <c r="DK1" s="180"/>
      <c r="DL1" s="180"/>
      <c r="DM1" s="180"/>
      <c r="DN1" s="180"/>
      <c r="DO1" s="180"/>
    </row>
    <row r="2" spans="1:119" ht="24.75" thickBot="1" x14ac:dyDescent="0.2">
      <c r="A2" s="179"/>
      <c r="B2" s="182" t="s">
        <v>81</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
      <c r="A3" s="180"/>
      <c r="B3" s="436" t="s">
        <v>82</v>
      </c>
      <c r="C3" s="437"/>
      <c r="D3" s="437"/>
      <c r="E3" s="438"/>
      <c r="F3" s="438"/>
      <c r="G3" s="438"/>
      <c r="H3" s="438"/>
      <c r="I3" s="438"/>
      <c r="J3" s="438"/>
      <c r="K3" s="438"/>
      <c r="L3" s="438" t="s">
        <v>83</v>
      </c>
      <c r="M3" s="438"/>
      <c r="N3" s="438"/>
      <c r="O3" s="438"/>
      <c r="P3" s="438"/>
      <c r="Q3" s="438"/>
      <c r="R3" s="445"/>
      <c r="S3" s="445"/>
      <c r="T3" s="445"/>
      <c r="U3" s="445"/>
      <c r="V3" s="446"/>
      <c r="W3" s="420" t="s">
        <v>84</v>
      </c>
      <c r="X3" s="421"/>
      <c r="Y3" s="421"/>
      <c r="Z3" s="421"/>
      <c r="AA3" s="421"/>
      <c r="AB3" s="437"/>
      <c r="AC3" s="445" t="s">
        <v>85</v>
      </c>
      <c r="AD3" s="421"/>
      <c r="AE3" s="421"/>
      <c r="AF3" s="421"/>
      <c r="AG3" s="421"/>
      <c r="AH3" s="421"/>
      <c r="AI3" s="421"/>
      <c r="AJ3" s="421"/>
      <c r="AK3" s="421"/>
      <c r="AL3" s="422"/>
      <c r="AM3" s="420" t="s">
        <v>86</v>
      </c>
      <c r="AN3" s="421"/>
      <c r="AO3" s="421"/>
      <c r="AP3" s="421"/>
      <c r="AQ3" s="421"/>
      <c r="AR3" s="421"/>
      <c r="AS3" s="421"/>
      <c r="AT3" s="421"/>
      <c r="AU3" s="421"/>
      <c r="AV3" s="421"/>
      <c r="AW3" s="421"/>
      <c r="AX3" s="422"/>
      <c r="AY3" s="457" t="s">
        <v>1</v>
      </c>
      <c r="AZ3" s="458"/>
      <c r="BA3" s="458"/>
      <c r="BB3" s="458"/>
      <c r="BC3" s="458"/>
      <c r="BD3" s="458"/>
      <c r="BE3" s="458"/>
      <c r="BF3" s="458"/>
      <c r="BG3" s="458"/>
      <c r="BH3" s="458"/>
      <c r="BI3" s="458"/>
      <c r="BJ3" s="458"/>
      <c r="BK3" s="458"/>
      <c r="BL3" s="458"/>
      <c r="BM3" s="459"/>
      <c r="BN3" s="420" t="s">
        <v>87</v>
      </c>
      <c r="BO3" s="421"/>
      <c r="BP3" s="421"/>
      <c r="BQ3" s="421"/>
      <c r="BR3" s="421"/>
      <c r="BS3" s="421"/>
      <c r="BT3" s="421"/>
      <c r="BU3" s="422"/>
      <c r="BV3" s="420" t="s">
        <v>88</v>
      </c>
      <c r="BW3" s="421"/>
      <c r="BX3" s="421"/>
      <c r="BY3" s="421"/>
      <c r="BZ3" s="421"/>
      <c r="CA3" s="421"/>
      <c r="CB3" s="421"/>
      <c r="CC3" s="422"/>
      <c r="CD3" s="457" t="s">
        <v>1</v>
      </c>
      <c r="CE3" s="458"/>
      <c r="CF3" s="458"/>
      <c r="CG3" s="458"/>
      <c r="CH3" s="458"/>
      <c r="CI3" s="458"/>
      <c r="CJ3" s="458"/>
      <c r="CK3" s="458"/>
      <c r="CL3" s="458"/>
      <c r="CM3" s="458"/>
      <c r="CN3" s="458"/>
      <c r="CO3" s="458"/>
      <c r="CP3" s="458"/>
      <c r="CQ3" s="458"/>
      <c r="CR3" s="458"/>
      <c r="CS3" s="459"/>
      <c r="CT3" s="420" t="s">
        <v>89</v>
      </c>
      <c r="CU3" s="421"/>
      <c r="CV3" s="421"/>
      <c r="CW3" s="421"/>
      <c r="CX3" s="421"/>
      <c r="CY3" s="421"/>
      <c r="CZ3" s="421"/>
      <c r="DA3" s="422"/>
      <c r="DB3" s="420" t="s">
        <v>90</v>
      </c>
      <c r="DC3" s="421"/>
      <c r="DD3" s="421"/>
      <c r="DE3" s="421"/>
      <c r="DF3" s="421"/>
      <c r="DG3" s="421"/>
      <c r="DH3" s="421"/>
      <c r="DI3" s="422"/>
      <c r="DJ3" s="179"/>
      <c r="DK3" s="179"/>
      <c r="DL3" s="179"/>
      <c r="DM3" s="179"/>
      <c r="DN3" s="179"/>
      <c r="DO3" s="179"/>
    </row>
    <row r="4" spans="1:119" ht="18.75" customHeight="1" x14ac:dyDescent="0.15">
      <c r="A4" s="180"/>
      <c r="B4" s="439"/>
      <c r="C4" s="440"/>
      <c r="D4" s="440"/>
      <c r="E4" s="441"/>
      <c r="F4" s="441"/>
      <c r="G4" s="441"/>
      <c r="H4" s="441"/>
      <c r="I4" s="441"/>
      <c r="J4" s="441"/>
      <c r="K4" s="441"/>
      <c r="L4" s="441"/>
      <c r="M4" s="441"/>
      <c r="N4" s="441"/>
      <c r="O4" s="441"/>
      <c r="P4" s="441"/>
      <c r="Q4" s="441"/>
      <c r="R4" s="447"/>
      <c r="S4" s="447"/>
      <c r="T4" s="447"/>
      <c r="U4" s="447"/>
      <c r="V4" s="448"/>
      <c r="W4" s="451"/>
      <c r="X4" s="452"/>
      <c r="Y4" s="452"/>
      <c r="Z4" s="452"/>
      <c r="AA4" s="452"/>
      <c r="AB4" s="440"/>
      <c r="AC4" s="447"/>
      <c r="AD4" s="452"/>
      <c r="AE4" s="452"/>
      <c r="AF4" s="452"/>
      <c r="AG4" s="452"/>
      <c r="AH4" s="452"/>
      <c r="AI4" s="452"/>
      <c r="AJ4" s="452"/>
      <c r="AK4" s="452"/>
      <c r="AL4" s="455"/>
      <c r="AM4" s="453"/>
      <c r="AN4" s="454"/>
      <c r="AO4" s="454"/>
      <c r="AP4" s="454"/>
      <c r="AQ4" s="454"/>
      <c r="AR4" s="454"/>
      <c r="AS4" s="454"/>
      <c r="AT4" s="454"/>
      <c r="AU4" s="454"/>
      <c r="AV4" s="454"/>
      <c r="AW4" s="454"/>
      <c r="AX4" s="456"/>
      <c r="AY4" s="423" t="s">
        <v>91</v>
      </c>
      <c r="AZ4" s="424"/>
      <c r="BA4" s="424"/>
      <c r="BB4" s="424"/>
      <c r="BC4" s="424"/>
      <c r="BD4" s="424"/>
      <c r="BE4" s="424"/>
      <c r="BF4" s="424"/>
      <c r="BG4" s="424"/>
      <c r="BH4" s="424"/>
      <c r="BI4" s="424"/>
      <c r="BJ4" s="424"/>
      <c r="BK4" s="424"/>
      <c r="BL4" s="424"/>
      <c r="BM4" s="425"/>
      <c r="BN4" s="426">
        <v>56663707</v>
      </c>
      <c r="BO4" s="427"/>
      <c r="BP4" s="427"/>
      <c r="BQ4" s="427"/>
      <c r="BR4" s="427"/>
      <c r="BS4" s="427"/>
      <c r="BT4" s="427"/>
      <c r="BU4" s="428"/>
      <c r="BV4" s="426">
        <v>55929547</v>
      </c>
      <c r="BW4" s="427"/>
      <c r="BX4" s="427"/>
      <c r="BY4" s="427"/>
      <c r="BZ4" s="427"/>
      <c r="CA4" s="427"/>
      <c r="CB4" s="427"/>
      <c r="CC4" s="428"/>
      <c r="CD4" s="429" t="s">
        <v>92</v>
      </c>
      <c r="CE4" s="430"/>
      <c r="CF4" s="430"/>
      <c r="CG4" s="430"/>
      <c r="CH4" s="430"/>
      <c r="CI4" s="430"/>
      <c r="CJ4" s="430"/>
      <c r="CK4" s="430"/>
      <c r="CL4" s="430"/>
      <c r="CM4" s="430"/>
      <c r="CN4" s="430"/>
      <c r="CO4" s="430"/>
      <c r="CP4" s="430"/>
      <c r="CQ4" s="430"/>
      <c r="CR4" s="430"/>
      <c r="CS4" s="431"/>
      <c r="CT4" s="432">
        <v>7.3</v>
      </c>
      <c r="CU4" s="433"/>
      <c r="CV4" s="433"/>
      <c r="CW4" s="433"/>
      <c r="CX4" s="433"/>
      <c r="CY4" s="433"/>
      <c r="CZ4" s="433"/>
      <c r="DA4" s="434"/>
      <c r="DB4" s="432">
        <v>6.1</v>
      </c>
      <c r="DC4" s="433"/>
      <c r="DD4" s="433"/>
      <c r="DE4" s="433"/>
      <c r="DF4" s="433"/>
      <c r="DG4" s="433"/>
      <c r="DH4" s="433"/>
      <c r="DI4" s="434"/>
      <c r="DJ4" s="179"/>
      <c r="DK4" s="179"/>
      <c r="DL4" s="179"/>
      <c r="DM4" s="179"/>
      <c r="DN4" s="179"/>
      <c r="DO4" s="179"/>
    </row>
    <row r="5" spans="1:119" ht="18.75" customHeight="1" x14ac:dyDescent="0.15">
      <c r="A5" s="180"/>
      <c r="B5" s="442"/>
      <c r="C5" s="443"/>
      <c r="D5" s="443"/>
      <c r="E5" s="444"/>
      <c r="F5" s="444"/>
      <c r="G5" s="444"/>
      <c r="H5" s="444"/>
      <c r="I5" s="444"/>
      <c r="J5" s="444"/>
      <c r="K5" s="444"/>
      <c r="L5" s="444"/>
      <c r="M5" s="444"/>
      <c r="N5" s="444"/>
      <c r="O5" s="444"/>
      <c r="P5" s="444"/>
      <c r="Q5" s="444"/>
      <c r="R5" s="449"/>
      <c r="S5" s="449"/>
      <c r="T5" s="449"/>
      <c r="U5" s="449"/>
      <c r="V5" s="450"/>
      <c r="W5" s="453"/>
      <c r="X5" s="454"/>
      <c r="Y5" s="454"/>
      <c r="Z5" s="454"/>
      <c r="AA5" s="454"/>
      <c r="AB5" s="443"/>
      <c r="AC5" s="449"/>
      <c r="AD5" s="454"/>
      <c r="AE5" s="454"/>
      <c r="AF5" s="454"/>
      <c r="AG5" s="454"/>
      <c r="AH5" s="454"/>
      <c r="AI5" s="454"/>
      <c r="AJ5" s="454"/>
      <c r="AK5" s="454"/>
      <c r="AL5" s="456"/>
      <c r="AM5" s="492" t="s">
        <v>93</v>
      </c>
      <c r="AN5" s="493"/>
      <c r="AO5" s="493"/>
      <c r="AP5" s="493"/>
      <c r="AQ5" s="493"/>
      <c r="AR5" s="493"/>
      <c r="AS5" s="493"/>
      <c r="AT5" s="494"/>
      <c r="AU5" s="495" t="s">
        <v>94</v>
      </c>
      <c r="AV5" s="496"/>
      <c r="AW5" s="496"/>
      <c r="AX5" s="496"/>
      <c r="AY5" s="497" t="s">
        <v>95</v>
      </c>
      <c r="AZ5" s="498"/>
      <c r="BA5" s="498"/>
      <c r="BB5" s="498"/>
      <c r="BC5" s="498"/>
      <c r="BD5" s="498"/>
      <c r="BE5" s="498"/>
      <c r="BF5" s="498"/>
      <c r="BG5" s="498"/>
      <c r="BH5" s="498"/>
      <c r="BI5" s="498"/>
      <c r="BJ5" s="498"/>
      <c r="BK5" s="498"/>
      <c r="BL5" s="498"/>
      <c r="BM5" s="499"/>
      <c r="BN5" s="463">
        <v>53907421</v>
      </c>
      <c r="BO5" s="464"/>
      <c r="BP5" s="464"/>
      <c r="BQ5" s="464"/>
      <c r="BR5" s="464"/>
      <c r="BS5" s="464"/>
      <c r="BT5" s="464"/>
      <c r="BU5" s="465"/>
      <c r="BV5" s="463">
        <v>53637558</v>
      </c>
      <c r="BW5" s="464"/>
      <c r="BX5" s="464"/>
      <c r="BY5" s="464"/>
      <c r="BZ5" s="464"/>
      <c r="CA5" s="464"/>
      <c r="CB5" s="464"/>
      <c r="CC5" s="465"/>
      <c r="CD5" s="466" t="s">
        <v>96</v>
      </c>
      <c r="CE5" s="467"/>
      <c r="CF5" s="467"/>
      <c r="CG5" s="467"/>
      <c r="CH5" s="467"/>
      <c r="CI5" s="467"/>
      <c r="CJ5" s="467"/>
      <c r="CK5" s="467"/>
      <c r="CL5" s="467"/>
      <c r="CM5" s="467"/>
      <c r="CN5" s="467"/>
      <c r="CO5" s="467"/>
      <c r="CP5" s="467"/>
      <c r="CQ5" s="467"/>
      <c r="CR5" s="467"/>
      <c r="CS5" s="468"/>
      <c r="CT5" s="460">
        <v>82</v>
      </c>
      <c r="CU5" s="461"/>
      <c r="CV5" s="461"/>
      <c r="CW5" s="461"/>
      <c r="CX5" s="461"/>
      <c r="CY5" s="461"/>
      <c r="CZ5" s="461"/>
      <c r="DA5" s="462"/>
      <c r="DB5" s="460">
        <v>85.5</v>
      </c>
      <c r="DC5" s="461"/>
      <c r="DD5" s="461"/>
      <c r="DE5" s="461"/>
      <c r="DF5" s="461"/>
      <c r="DG5" s="461"/>
      <c r="DH5" s="461"/>
      <c r="DI5" s="462"/>
      <c r="DJ5" s="179"/>
      <c r="DK5" s="179"/>
      <c r="DL5" s="179"/>
      <c r="DM5" s="179"/>
      <c r="DN5" s="179"/>
      <c r="DO5" s="179"/>
    </row>
    <row r="6" spans="1:119" ht="18.75" customHeight="1" x14ac:dyDescent="0.15">
      <c r="A6" s="180"/>
      <c r="B6" s="469" t="s">
        <v>97</v>
      </c>
      <c r="C6" s="470"/>
      <c r="D6" s="470"/>
      <c r="E6" s="471"/>
      <c r="F6" s="471"/>
      <c r="G6" s="471"/>
      <c r="H6" s="471"/>
      <c r="I6" s="471"/>
      <c r="J6" s="471"/>
      <c r="K6" s="471"/>
      <c r="L6" s="471" t="s">
        <v>98</v>
      </c>
      <c r="M6" s="471"/>
      <c r="N6" s="471"/>
      <c r="O6" s="471"/>
      <c r="P6" s="471"/>
      <c r="Q6" s="471"/>
      <c r="R6" s="475"/>
      <c r="S6" s="475"/>
      <c r="T6" s="475"/>
      <c r="U6" s="475"/>
      <c r="V6" s="476"/>
      <c r="W6" s="479" t="s">
        <v>99</v>
      </c>
      <c r="X6" s="480"/>
      <c r="Y6" s="480"/>
      <c r="Z6" s="480"/>
      <c r="AA6" s="480"/>
      <c r="AB6" s="470"/>
      <c r="AC6" s="483" t="s">
        <v>100</v>
      </c>
      <c r="AD6" s="484"/>
      <c r="AE6" s="484"/>
      <c r="AF6" s="484"/>
      <c r="AG6" s="484"/>
      <c r="AH6" s="484"/>
      <c r="AI6" s="484"/>
      <c r="AJ6" s="484"/>
      <c r="AK6" s="484"/>
      <c r="AL6" s="485"/>
      <c r="AM6" s="492" t="s">
        <v>101</v>
      </c>
      <c r="AN6" s="493"/>
      <c r="AO6" s="493"/>
      <c r="AP6" s="493"/>
      <c r="AQ6" s="493"/>
      <c r="AR6" s="493"/>
      <c r="AS6" s="493"/>
      <c r="AT6" s="494"/>
      <c r="AU6" s="495" t="s">
        <v>102</v>
      </c>
      <c r="AV6" s="496"/>
      <c r="AW6" s="496"/>
      <c r="AX6" s="496"/>
      <c r="AY6" s="497" t="s">
        <v>103</v>
      </c>
      <c r="AZ6" s="498"/>
      <c r="BA6" s="498"/>
      <c r="BB6" s="498"/>
      <c r="BC6" s="498"/>
      <c r="BD6" s="498"/>
      <c r="BE6" s="498"/>
      <c r="BF6" s="498"/>
      <c r="BG6" s="498"/>
      <c r="BH6" s="498"/>
      <c r="BI6" s="498"/>
      <c r="BJ6" s="498"/>
      <c r="BK6" s="498"/>
      <c r="BL6" s="498"/>
      <c r="BM6" s="499"/>
      <c r="BN6" s="463">
        <v>2756286</v>
      </c>
      <c r="BO6" s="464"/>
      <c r="BP6" s="464"/>
      <c r="BQ6" s="464"/>
      <c r="BR6" s="464"/>
      <c r="BS6" s="464"/>
      <c r="BT6" s="464"/>
      <c r="BU6" s="465"/>
      <c r="BV6" s="463">
        <v>2291989</v>
      </c>
      <c r="BW6" s="464"/>
      <c r="BX6" s="464"/>
      <c r="BY6" s="464"/>
      <c r="BZ6" s="464"/>
      <c r="CA6" s="464"/>
      <c r="CB6" s="464"/>
      <c r="CC6" s="465"/>
      <c r="CD6" s="466" t="s">
        <v>104</v>
      </c>
      <c r="CE6" s="467"/>
      <c r="CF6" s="467"/>
      <c r="CG6" s="467"/>
      <c r="CH6" s="467"/>
      <c r="CI6" s="467"/>
      <c r="CJ6" s="467"/>
      <c r="CK6" s="467"/>
      <c r="CL6" s="467"/>
      <c r="CM6" s="467"/>
      <c r="CN6" s="467"/>
      <c r="CO6" s="467"/>
      <c r="CP6" s="467"/>
      <c r="CQ6" s="467"/>
      <c r="CR6" s="467"/>
      <c r="CS6" s="468"/>
      <c r="CT6" s="500">
        <v>83.6</v>
      </c>
      <c r="CU6" s="501"/>
      <c r="CV6" s="501"/>
      <c r="CW6" s="501"/>
      <c r="CX6" s="501"/>
      <c r="CY6" s="501"/>
      <c r="CZ6" s="501"/>
      <c r="DA6" s="502"/>
      <c r="DB6" s="500">
        <v>87.2</v>
      </c>
      <c r="DC6" s="501"/>
      <c r="DD6" s="501"/>
      <c r="DE6" s="501"/>
      <c r="DF6" s="501"/>
      <c r="DG6" s="501"/>
      <c r="DH6" s="501"/>
      <c r="DI6" s="502"/>
      <c r="DJ6" s="179"/>
      <c r="DK6" s="179"/>
      <c r="DL6" s="179"/>
      <c r="DM6" s="179"/>
      <c r="DN6" s="179"/>
      <c r="DO6" s="179"/>
    </row>
    <row r="7" spans="1:119" ht="18.75" customHeight="1" x14ac:dyDescent="0.15">
      <c r="A7" s="180"/>
      <c r="B7" s="439"/>
      <c r="C7" s="440"/>
      <c r="D7" s="440"/>
      <c r="E7" s="441"/>
      <c r="F7" s="441"/>
      <c r="G7" s="441"/>
      <c r="H7" s="441"/>
      <c r="I7" s="441"/>
      <c r="J7" s="441"/>
      <c r="K7" s="441"/>
      <c r="L7" s="441"/>
      <c r="M7" s="441"/>
      <c r="N7" s="441"/>
      <c r="O7" s="441"/>
      <c r="P7" s="441"/>
      <c r="Q7" s="441"/>
      <c r="R7" s="447"/>
      <c r="S7" s="447"/>
      <c r="T7" s="447"/>
      <c r="U7" s="447"/>
      <c r="V7" s="448"/>
      <c r="W7" s="451"/>
      <c r="X7" s="452"/>
      <c r="Y7" s="452"/>
      <c r="Z7" s="452"/>
      <c r="AA7" s="452"/>
      <c r="AB7" s="440"/>
      <c r="AC7" s="486"/>
      <c r="AD7" s="487"/>
      <c r="AE7" s="487"/>
      <c r="AF7" s="487"/>
      <c r="AG7" s="487"/>
      <c r="AH7" s="487"/>
      <c r="AI7" s="487"/>
      <c r="AJ7" s="487"/>
      <c r="AK7" s="487"/>
      <c r="AL7" s="488"/>
      <c r="AM7" s="492" t="s">
        <v>105</v>
      </c>
      <c r="AN7" s="493"/>
      <c r="AO7" s="493"/>
      <c r="AP7" s="493"/>
      <c r="AQ7" s="493"/>
      <c r="AR7" s="493"/>
      <c r="AS7" s="493"/>
      <c r="AT7" s="494"/>
      <c r="AU7" s="495" t="s">
        <v>94</v>
      </c>
      <c r="AV7" s="496"/>
      <c r="AW7" s="496"/>
      <c r="AX7" s="496"/>
      <c r="AY7" s="497" t="s">
        <v>106</v>
      </c>
      <c r="AZ7" s="498"/>
      <c r="BA7" s="498"/>
      <c r="BB7" s="498"/>
      <c r="BC7" s="498"/>
      <c r="BD7" s="498"/>
      <c r="BE7" s="498"/>
      <c r="BF7" s="498"/>
      <c r="BG7" s="498"/>
      <c r="BH7" s="498"/>
      <c r="BI7" s="498"/>
      <c r="BJ7" s="498"/>
      <c r="BK7" s="498"/>
      <c r="BL7" s="498"/>
      <c r="BM7" s="499"/>
      <c r="BN7" s="463">
        <v>112447</v>
      </c>
      <c r="BO7" s="464"/>
      <c r="BP7" s="464"/>
      <c r="BQ7" s="464"/>
      <c r="BR7" s="464"/>
      <c r="BS7" s="464"/>
      <c r="BT7" s="464"/>
      <c r="BU7" s="465"/>
      <c r="BV7" s="463">
        <v>37618</v>
      </c>
      <c r="BW7" s="464"/>
      <c r="BX7" s="464"/>
      <c r="BY7" s="464"/>
      <c r="BZ7" s="464"/>
      <c r="CA7" s="464"/>
      <c r="CB7" s="464"/>
      <c r="CC7" s="465"/>
      <c r="CD7" s="466" t="s">
        <v>107</v>
      </c>
      <c r="CE7" s="467"/>
      <c r="CF7" s="467"/>
      <c r="CG7" s="467"/>
      <c r="CH7" s="467"/>
      <c r="CI7" s="467"/>
      <c r="CJ7" s="467"/>
      <c r="CK7" s="467"/>
      <c r="CL7" s="467"/>
      <c r="CM7" s="467"/>
      <c r="CN7" s="467"/>
      <c r="CO7" s="467"/>
      <c r="CP7" s="467"/>
      <c r="CQ7" s="467"/>
      <c r="CR7" s="467"/>
      <c r="CS7" s="468"/>
      <c r="CT7" s="463">
        <v>36343969</v>
      </c>
      <c r="CU7" s="464"/>
      <c r="CV7" s="464"/>
      <c r="CW7" s="464"/>
      <c r="CX7" s="464"/>
      <c r="CY7" s="464"/>
      <c r="CZ7" s="464"/>
      <c r="DA7" s="465"/>
      <c r="DB7" s="463">
        <v>36775023</v>
      </c>
      <c r="DC7" s="464"/>
      <c r="DD7" s="464"/>
      <c r="DE7" s="464"/>
      <c r="DF7" s="464"/>
      <c r="DG7" s="464"/>
      <c r="DH7" s="464"/>
      <c r="DI7" s="465"/>
      <c r="DJ7" s="179"/>
      <c r="DK7" s="179"/>
      <c r="DL7" s="179"/>
      <c r="DM7" s="179"/>
      <c r="DN7" s="179"/>
      <c r="DO7" s="179"/>
    </row>
    <row r="8" spans="1:119" ht="18.75" customHeight="1" thickBot="1" x14ac:dyDescent="0.2">
      <c r="A8" s="180"/>
      <c r="B8" s="472"/>
      <c r="C8" s="473"/>
      <c r="D8" s="473"/>
      <c r="E8" s="474"/>
      <c r="F8" s="474"/>
      <c r="G8" s="474"/>
      <c r="H8" s="474"/>
      <c r="I8" s="474"/>
      <c r="J8" s="474"/>
      <c r="K8" s="474"/>
      <c r="L8" s="474"/>
      <c r="M8" s="474"/>
      <c r="N8" s="474"/>
      <c r="O8" s="474"/>
      <c r="P8" s="474"/>
      <c r="Q8" s="474"/>
      <c r="R8" s="477"/>
      <c r="S8" s="477"/>
      <c r="T8" s="477"/>
      <c r="U8" s="477"/>
      <c r="V8" s="478"/>
      <c r="W8" s="481"/>
      <c r="X8" s="482"/>
      <c r="Y8" s="482"/>
      <c r="Z8" s="482"/>
      <c r="AA8" s="482"/>
      <c r="AB8" s="473"/>
      <c r="AC8" s="489"/>
      <c r="AD8" s="490"/>
      <c r="AE8" s="490"/>
      <c r="AF8" s="490"/>
      <c r="AG8" s="490"/>
      <c r="AH8" s="490"/>
      <c r="AI8" s="490"/>
      <c r="AJ8" s="490"/>
      <c r="AK8" s="490"/>
      <c r="AL8" s="491"/>
      <c r="AM8" s="492" t="s">
        <v>108</v>
      </c>
      <c r="AN8" s="493"/>
      <c r="AO8" s="493"/>
      <c r="AP8" s="493"/>
      <c r="AQ8" s="493"/>
      <c r="AR8" s="493"/>
      <c r="AS8" s="493"/>
      <c r="AT8" s="494"/>
      <c r="AU8" s="495" t="s">
        <v>109</v>
      </c>
      <c r="AV8" s="496"/>
      <c r="AW8" s="496"/>
      <c r="AX8" s="496"/>
      <c r="AY8" s="497" t="s">
        <v>110</v>
      </c>
      <c r="AZ8" s="498"/>
      <c r="BA8" s="498"/>
      <c r="BB8" s="498"/>
      <c r="BC8" s="498"/>
      <c r="BD8" s="498"/>
      <c r="BE8" s="498"/>
      <c r="BF8" s="498"/>
      <c r="BG8" s="498"/>
      <c r="BH8" s="498"/>
      <c r="BI8" s="498"/>
      <c r="BJ8" s="498"/>
      <c r="BK8" s="498"/>
      <c r="BL8" s="498"/>
      <c r="BM8" s="499"/>
      <c r="BN8" s="463">
        <v>2643839</v>
      </c>
      <c r="BO8" s="464"/>
      <c r="BP8" s="464"/>
      <c r="BQ8" s="464"/>
      <c r="BR8" s="464"/>
      <c r="BS8" s="464"/>
      <c r="BT8" s="464"/>
      <c r="BU8" s="465"/>
      <c r="BV8" s="463">
        <v>2254371</v>
      </c>
      <c r="BW8" s="464"/>
      <c r="BX8" s="464"/>
      <c r="BY8" s="464"/>
      <c r="BZ8" s="464"/>
      <c r="CA8" s="464"/>
      <c r="CB8" s="464"/>
      <c r="CC8" s="465"/>
      <c r="CD8" s="466" t="s">
        <v>111</v>
      </c>
      <c r="CE8" s="467"/>
      <c r="CF8" s="467"/>
      <c r="CG8" s="467"/>
      <c r="CH8" s="467"/>
      <c r="CI8" s="467"/>
      <c r="CJ8" s="467"/>
      <c r="CK8" s="467"/>
      <c r="CL8" s="467"/>
      <c r="CM8" s="467"/>
      <c r="CN8" s="467"/>
      <c r="CO8" s="467"/>
      <c r="CP8" s="467"/>
      <c r="CQ8" s="467"/>
      <c r="CR8" s="467"/>
      <c r="CS8" s="468"/>
      <c r="CT8" s="503">
        <v>0.97</v>
      </c>
      <c r="CU8" s="504"/>
      <c r="CV8" s="504"/>
      <c r="CW8" s="504"/>
      <c r="CX8" s="504"/>
      <c r="CY8" s="504"/>
      <c r="CZ8" s="504"/>
      <c r="DA8" s="505"/>
      <c r="DB8" s="503">
        <v>0.98</v>
      </c>
      <c r="DC8" s="504"/>
      <c r="DD8" s="504"/>
      <c r="DE8" s="504"/>
      <c r="DF8" s="504"/>
      <c r="DG8" s="504"/>
      <c r="DH8" s="504"/>
      <c r="DI8" s="505"/>
      <c r="DJ8" s="179"/>
      <c r="DK8" s="179"/>
      <c r="DL8" s="179"/>
      <c r="DM8" s="179"/>
      <c r="DN8" s="179"/>
      <c r="DO8" s="179"/>
    </row>
    <row r="9" spans="1:119" ht="18.75" customHeight="1" thickBot="1" x14ac:dyDescent="0.2">
      <c r="A9" s="180"/>
      <c r="B9" s="457" t="s">
        <v>112</v>
      </c>
      <c r="C9" s="458"/>
      <c r="D9" s="458"/>
      <c r="E9" s="458"/>
      <c r="F9" s="458"/>
      <c r="G9" s="458"/>
      <c r="H9" s="458"/>
      <c r="I9" s="458"/>
      <c r="J9" s="458"/>
      <c r="K9" s="506"/>
      <c r="L9" s="507" t="s">
        <v>113</v>
      </c>
      <c r="M9" s="508"/>
      <c r="N9" s="508"/>
      <c r="O9" s="508"/>
      <c r="P9" s="508"/>
      <c r="Q9" s="509"/>
      <c r="R9" s="510">
        <v>167990</v>
      </c>
      <c r="S9" s="511"/>
      <c r="T9" s="511"/>
      <c r="U9" s="511"/>
      <c r="V9" s="512"/>
      <c r="W9" s="420" t="s">
        <v>114</v>
      </c>
      <c r="X9" s="421"/>
      <c r="Y9" s="421"/>
      <c r="Z9" s="421"/>
      <c r="AA9" s="421"/>
      <c r="AB9" s="421"/>
      <c r="AC9" s="421"/>
      <c r="AD9" s="421"/>
      <c r="AE9" s="421"/>
      <c r="AF9" s="421"/>
      <c r="AG9" s="421"/>
      <c r="AH9" s="421"/>
      <c r="AI9" s="421"/>
      <c r="AJ9" s="421"/>
      <c r="AK9" s="421"/>
      <c r="AL9" s="422"/>
      <c r="AM9" s="492" t="s">
        <v>115</v>
      </c>
      <c r="AN9" s="493"/>
      <c r="AO9" s="493"/>
      <c r="AP9" s="493"/>
      <c r="AQ9" s="493"/>
      <c r="AR9" s="493"/>
      <c r="AS9" s="493"/>
      <c r="AT9" s="494"/>
      <c r="AU9" s="495" t="s">
        <v>116</v>
      </c>
      <c r="AV9" s="496"/>
      <c r="AW9" s="496"/>
      <c r="AX9" s="496"/>
      <c r="AY9" s="497" t="s">
        <v>117</v>
      </c>
      <c r="AZ9" s="498"/>
      <c r="BA9" s="498"/>
      <c r="BB9" s="498"/>
      <c r="BC9" s="498"/>
      <c r="BD9" s="498"/>
      <c r="BE9" s="498"/>
      <c r="BF9" s="498"/>
      <c r="BG9" s="498"/>
      <c r="BH9" s="498"/>
      <c r="BI9" s="498"/>
      <c r="BJ9" s="498"/>
      <c r="BK9" s="498"/>
      <c r="BL9" s="498"/>
      <c r="BM9" s="499"/>
      <c r="BN9" s="463">
        <v>389468</v>
      </c>
      <c r="BO9" s="464"/>
      <c r="BP9" s="464"/>
      <c r="BQ9" s="464"/>
      <c r="BR9" s="464"/>
      <c r="BS9" s="464"/>
      <c r="BT9" s="464"/>
      <c r="BU9" s="465"/>
      <c r="BV9" s="463">
        <v>303782</v>
      </c>
      <c r="BW9" s="464"/>
      <c r="BX9" s="464"/>
      <c r="BY9" s="464"/>
      <c r="BZ9" s="464"/>
      <c r="CA9" s="464"/>
      <c r="CB9" s="464"/>
      <c r="CC9" s="465"/>
      <c r="CD9" s="466" t="s">
        <v>118</v>
      </c>
      <c r="CE9" s="467"/>
      <c r="CF9" s="467"/>
      <c r="CG9" s="467"/>
      <c r="CH9" s="467"/>
      <c r="CI9" s="467"/>
      <c r="CJ9" s="467"/>
      <c r="CK9" s="467"/>
      <c r="CL9" s="467"/>
      <c r="CM9" s="467"/>
      <c r="CN9" s="467"/>
      <c r="CO9" s="467"/>
      <c r="CP9" s="467"/>
      <c r="CQ9" s="467"/>
      <c r="CR9" s="467"/>
      <c r="CS9" s="468"/>
      <c r="CT9" s="460">
        <v>8</v>
      </c>
      <c r="CU9" s="461"/>
      <c r="CV9" s="461"/>
      <c r="CW9" s="461"/>
      <c r="CX9" s="461"/>
      <c r="CY9" s="461"/>
      <c r="CZ9" s="461"/>
      <c r="DA9" s="462"/>
      <c r="DB9" s="460">
        <v>8.8000000000000007</v>
      </c>
      <c r="DC9" s="461"/>
      <c r="DD9" s="461"/>
      <c r="DE9" s="461"/>
      <c r="DF9" s="461"/>
      <c r="DG9" s="461"/>
      <c r="DH9" s="461"/>
      <c r="DI9" s="462"/>
      <c r="DJ9" s="179"/>
      <c r="DK9" s="179"/>
      <c r="DL9" s="179"/>
      <c r="DM9" s="179"/>
      <c r="DN9" s="179"/>
      <c r="DO9" s="179"/>
    </row>
    <row r="10" spans="1:119" ht="18.75" customHeight="1" thickBot="1" x14ac:dyDescent="0.2">
      <c r="A10" s="180"/>
      <c r="B10" s="457"/>
      <c r="C10" s="458"/>
      <c r="D10" s="458"/>
      <c r="E10" s="458"/>
      <c r="F10" s="458"/>
      <c r="G10" s="458"/>
      <c r="H10" s="458"/>
      <c r="I10" s="458"/>
      <c r="J10" s="458"/>
      <c r="K10" s="506"/>
      <c r="L10" s="513" t="s">
        <v>119</v>
      </c>
      <c r="M10" s="493"/>
      <c r="N10" s="493"/>
      <c r="O10" s="493"/>
      <c r="P10" s="493"/>
      <c r="Q10" s="494"/>
      <c r="R10" s="514">
        <v>165298</v>
      </c>
      <c r="S10" s="515"/>
      <c r="T10" s="515"/>
      <c r="U10" s="515"/>
      <c r="V10" s="516"/>
      <c r="W10" s="451"/>
      <c r="X10" s="452"/>
      <c r="Y10" s="452"/>
      <c r="Z10" s="452"/>
      <c r="AA10" s="452"/>
      <c r="AB10" s="452"/>
      <c r="AC10" s="452"/>
      <c r="AD10" s="452"/>
      <c r="AE10" s="452"/>
      <c r="AF10" s="452"/>
      <c r="AG10" s="452"/>
      <c r="AH10" s="452"/>
      <c r="AI10" s="452"/>
      <c r="AJ10" s="452"/>
      <c r="AK10" s="452"/>
      <c r="AL10" s="455"/>
      <c r="AM10" s="492" t="s">
        <v>120</v>
      </c>
      <c r="AN10" s="493"/>
      <c r="AO10" s="493"/>
      <c r="AP10" s="493"/>
      <c r="AQ10" s="493"/>
      <c r="AR10" s="493"/>
      <c r="AS10" s="493"/>
      <c r="AT10" s="494"/>
      <c r="AU10" s="495" t="s">
        <v>94</v>
      </c>
      <c r="AV10" s="496"/>
      <c r="AW10" s="496"/>
      <c r="AX10" s="496"/>
      <c r="AY10" s="497" t="s">
        <v>121</v>
      </c>
      <c r="AZ10" s="498"/>
      <c r="BA10" s="498"/>
      <c r="BB10" s="498"/>
      <c r="BC10" s="498"/>
      <c r="BD10" s="498"/>
      <c r="BE10" s="498"/>
      <c r="BF10" s="498"/>
      <c r="BG10" s="498"/>
      <c r="BH10" s="498"/>
      <c r="BI10" s="498"/>
      <c r="BJ10" s="498"/>
      <c r="BK10" s="498"/>
      <c r="BL10" s="498"/>
      <c r="BM10" s="499"/>
      <c r="BN10" s="463">
        <v>5282</v>
      </c>
      <c r="BO10" s="464"/>
      <c r="BP10" s="464"/>
      <c r="BQ10" s="464"/>
      <c r="BR10" s="464"/>
      <c r="BS10" s="464"/>
      <c r="BT10" s="464"/>
      <c r="BU10" s="465"/>
      <c r="BV10" s="463">
        <v>7036</v>
      </c>
      <c r="BW10" s="464"/>
      <c r="BX10" s="464"/>
      <c r="BY10" s="464"/>
      <c r="BZ10" s="464"/>
      <c r="CA10" s="464"/>
      <c r="CB10" s="464"/>
      <c r="CC10" s="465"/>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
      <c r="A11" s="180"/>
      <c r="B11" s="457"/>
      <c r="C11" s="458"/>
      <c r="D11" s="458"/>
      <c r="E11" s="458"/>
      <c r="F11" s="458"/>
      <c r="G11" s="458"/>
      <c r="H11" s="458"/>
      <c r="I11" s="458"/>
      <c r="J11" s="458"/>
      <c r="K11" s="506"/>
      <c r="L11" s="517" t="s">
        <v>123</v>
      </c>
      <c r="M11" s="518"/>
      <c r="N11" s="518"/>
      <c r="O11" s="518"/>
      <c r="P11" s="518"/>
      <c r="Q11" s="519"/>
      <c r="R11" s="520" t="s">
        <v>124</v>
      </c>
      <c r="S11" s="521"/>
      <c r="T11" s="521"/>
      <c r="U11" s="521"/>
      <c r="V11" s="522"/>
      <c r="W11" s="451"/>
      <c r="X11" s="452"/>
      <c r="Y11" s="452"/>
      <c r="Z11" s="452"/>
      <c r="AA11" s="452"/>
      <c r="AB11" s="452"/>
      <c r="AC11" s="452"/>
      <c r="AD11" s="452"/>
      <c r="AE11" s="452"/>
      <c r="AF11" s="452"/>
      <c r="AG11" s="452"/>
      <c r="AH11" s="452"/>
      <c r="AI11" s="452"/>
      <c r="AJ11" s="452"/>
      <c r="AK11" s="452"/>
      <c r="AL11" s="455"/>
      <c r="AM11" s="492" t="s">
        <v>125</v>
      </c>
      <c r="AN11" s="493"/>
      <c r="AO11" s="493"/>
      <c r="AP11" s="493"/>
      <c r="AQ11" s="493"/>
      <c r="AR11" s="493"/>
      <c r="AS11" s="493"/>
      <c r="AT11" s="494"/>
      <c r="AU11" s="495" t="s">
        <v>94</v>
      </c>
      <c r="AV11" s="496"/>
      <c r="AW11" s="496"/>
      <c r="AX11" s="496"/>
      <c r="AY11" s="497" t="s">
        <v>126</v>
      </c>
      <c r="AZ11" s="498"/>
      <c r="BA11" s="498"/>
      <c r="BB11" s="498"/>
      <c r="BC11" s="498"/>
      <c r="BD11" s="498"/>
      <c r="BE11" s="498"/>
      <c r="BF11" s="498"/>
      <c r="BG11" s="498"/>
      <c r="BH11" s="498"/>
      <c r="BI11" s="498"/>
      <c r="BJ11" s="498"/>
      <c r="BK11" s="498"/>
      <c r="BL11" s="498"/>
      <c r="BM11" s="499"/>
      <c r="BN11" s="463">
        <v>0</v>
      </c>
      <c r="BO11" s="464"/>
      <c r="BP11" s="464"/>
      <c r="BQ11" s="464"/>
      <c r="BR11" s="464"/>
      <c r="BS11" s="464"/>
      <c r="BT11" s="464"/>
      <c r="BU11" s="465"/>
      <c r="BV11" s="463">
        <v>0</v>
      </c>
      <c r="BW11" s="464"/>
      <c r="BX11" s="464"/>
      <c r="BY11" s="464"/>
      <c r="BZ11" s="464"/>
      <c r="CA11" s="464"/>
      <c r="CB11" s="464"/>
      <c r="CC11" s="465"/>
      <c r="CD11" s="466" t="s">
        <v>127</v>
      </c>
      <c r="CE11" s="467"/>
      <c r="CF11" s="467"/>
      <c r="CG11" s="467"/>
      <c r="CH11" s="467"/>
      <c r="CI11" s="467"/>
      <c r="CJ11" s="467"/>
      <c r="CK11" s="467"/>
      <c r="CL11" s="467"/>
      <c r="CM11" s="467"/>
      <c r="CN11" s="467"/>
      <c r="CO11" s="467"/>
      <c r="CP11" s="467"/>
      <c r="CQ11" s="467"/>
      <c r="CR11" s="467"/>
      <c r="CS11" s="468"/>
      <c r="CT11" s="503" t="s">
        <v>128</v>
      </c>
      <c r="CU11" s="504"/>
      <c r="CV11" s="504"/>
      <c r="CW11" s="504"/>
      <c r="CX11" s="504"/>
      <c r="CY11" s="504"/>
      <c r="CZ11" s="504"/>
      <c r="DA11" s="505"/>
      <c r="DB11" s="503" t="s">
        <v>128</v>
      </c>
      <c r="DC11" s="504"/>
      <c r="DD11" s="504"/>
      <c r="DE11" s="504"/>
      <c r="DF11" s="504"/>
      <c r="DG11" s="504"/>
      <c r="DH11" s="504"/>
      <c r="DI11" s="505"/>
      <c r="DJ11" s="179"/>
      <c r="DK11" s="179"/>
      <c r="DL11" s="179"/>
      <c r="DM11" s="179"/>
      <c r="DN11" s="179"/>
      <c r="DO11" s="179"/>
    </row>
    <row r="12" spans="1:119" ht="18.75" customHeight="1" x14ac:dyDescent="0.15">
      <c r="A12" s="180"/>
      <c r="B12" s="523" t="s">
        <v>129</v>
      </c>
      <c r="C12" s="524"/>
      <c r="D12" s="524"/>
      <c r="E12" s="524"/>
      <c r="F12" s="524"/>
      <c r="G12" s="524"/>
      <c r="H12" s="524"/>
      <c r="I12" s="524"/>
      <c r="J12" s="524"/>
      <c r="K12" s="525"/>
      <c r="L12" s="532" t="s">
        <v>130</v>
      </c>
      <c r="M12" s="533"/>
      <c r="N12" s="533"/>
      <c r="O12" s="533"/>
      <c r="P12" s="533"/>
      <c r="Q12" s="534"/>
      <c r="R12" s="535">
        <v>172278</v>
      </c>
      <c r="S12" s="536"/>
      <c r="T12" s="536"/>
      <c r="U12" s="536"/>
      <c r="V12" s="537"/>
      <c r="W12" s="538" t="s">
        <v>1</v>
      </c>
      <c r="X12" s="496"/>
      <c r="Y12" s="496"/>
      <c r="Z12" s="496"/>
      <c r="AA12" s="496"/>
      <c r="AB12" s="539"/>
      <c r="AC12" s="495" t="s">
        <v>131</v>
      </c>
      <c r="AD12" s="496"/>
      <c r="AE12" s="496"/>
      <c r="AF12" s="496"/>
      <c r="AG12" s="539"/>
      <c r="AH12" s="495" t="s">
        <v>132</v>
      </c>
      <c r="AI12" s="496"/>
      <c r="AJ12" s="496"/>
      <c r="AK12" s="496"/>
      <c r="AL12" s="540"/>
      <c r="AM12" s="492" t="s">
        <v>133</v>
      </c>
      <c r="AN12" s="493"/>
      <c r="AO12" s="493"/>
      <c r="AP12" s="493"/>
      <c r="AQ12" s="493"/>
      <c r="AR12" s="493"/>
      <c r="AS12" s="493"/>
      <c r="AT12" s="494"/>
      <c r="AU12" s="495" t="s">
        <v>102</v>
      </c>
      <c r="AV12" s="496"/>
      <c r="AW12" s="496"/>
      <c r="AX12" s="496"/>
      <c r="AY12" s="497" t="s">
        <v>134</v>
      </c>
      <c r="AZ12" s="498"/>
      <c r="BA12" s="498"/>
      <c r="BB12" s="498"/>
      <c r="BC12" s="498"/>
      <c r="BD12" s="498"/>
      <c r="BE12" s="498"/>
      <c r="BF12" s="498"/>
      <c r="BG12" s="498"/>
      <c r="BH12" s="498"/>
      <c r="BI12" s="498"/>
      <c r="BJ12" s="498"/>
      <c r="BK12" s="498"/>
      <c r="BL12" s="498"/>
      <c r="BM12" s="499"/>
      <c r="BN12" s="463">
        <v>0</v>
      </c>
      <c r="BO12" s="464"/>
      <c r="BP12" s="464"/>
      <c r="BQ12" s="464"/>
      <c r="BR12" s="464"/>
      <c r="BS12" s="464"/>
      <c r="BT12" s="464"/>
      <c r="BU12" s="465"/>
      <c r="BV12" s="463">
        <v>0</v>
      </c>
      <c r="BW12" s="464"/>
      <c r="BX12" s="464"/>
      <c r="BY12" s="464"/>
      <c r="BZ12" s="464"/>
      <c r="CA12" s="464"/>
      <c r="CB12" s="464"/>
      <c r="CC12" s="465"/>
      <c r="CD12" s="466" t="s">
        <v>135</v>
      </c>
      <c r="CE12" s="467"/>
      <c r="CF12" s="467"/>
      <c r="CG12" s="467"/>
      <c r="CH12" s="467"/>
      <c r="CI12" s="467"/>
      <c r="CJ12" s="467"/>
      <c r="CK12" s="467"/>
      <c r="CL12" s="467"/>
      <c r="CM12" s="467"/>
      <c r="CN12" s="467"/>
      <c r="CO12" s="467"/>
      <c r="CP12" s="467"/>
      <c r="CQ12" s="467"/>
      <c r="CR12" s="467"/>
      <c r="CS12" s="468"/>
      <c r="CT12" s="503" t="s">
        <v>136</v>
      </c>
      <c r="CU12" s="504"/>
      <c r="CV12" s="504"/>
      <c r="CW12" s="504"/>
      <c r="CX12" s="504"/>
      <c r="CY12" s="504"/>
      <c r="CZ12" s="504"/>
      <c r="DA12" s="505"/>
      <c r="DB12" s="503" t="s">
        <v>128</v>
      </c>
      <c r="DC12" s="504"/>
      <c r="DD12" s="504"/>
      <c r="DE12" s="504"/>
      <c r="DF12" s="504"/>
      <c r="DG12" s="504"/>
      <c r="DH12" s="504"/>
      <c r="DI12" s="505"/>
      <c r="DJ12" s="179"/>
      <c r="DK12" s="179"/>
      <c r="DL12" s="179"/>
      <c r="DM12" s="179"/>
      <c r="DN12" s="179"/>
      <c r="DO12" s="179"/>
    </row>
    <row r="13" spans="1:119" ht="18.75" customHeight="1" x14ac:dyDescent="0.15">
      <c r="A13" s="180"/>
      <c r="B13" s="526"/>
      <c r="C13" s="527"/>
      <c r="D13" s="527"/>
      <c r="E13" s="527"/>
      <c r="F13" s="527"/>
      <c r="G13" s="527"/>
      <c r="H13" s="527"/>
      <c r="I13" s="527"/>
      <c r="J13" s="527"/>
      <c r="K13" s="528"/>
      <c r="L13" s="190"/>
      <c r="M13" s="551" t="s">
        <v>137</v>
      </c>
      <c r="N13" s="552"/>
      <c r="O13" s="552"/>
      <c r="P13" s="552"/>
      <c r="Q13" s="553"/>
      <c r="R13" s="544">
        <v>162862</v>
      </c>
      <c r="S13" s="545"/>
      <c r="T13" s="545"/>
      <c r="U13" s="545"/>
      <c r="V13" s="546"/>
      <c r="W13" s="479" t="s">
        <v>138</v>
      </c>
      <c r="X13" s="480"/>
      <c r="Y13" s="480"/>
      <c r="Z13" s="480"/>
      <c r="AA13" s="480"/>
      <c r="AB13" s="470"/>
      <c r="AC13" s="514">
        <v>5060</v>
      </c>
      <c r="AD13" s="515"/>
      <c r="AE13" s="515"/>
      <c r="AF13" s="515"/>
      <c r="AG13" s="554"/>
      <c r="AH13" s="514">
        <v>5378</v>
      </c>
      <c r="AI13" s="515"/>
      <c r="AJ13" s="515"/>
      <c r="AK13" s="515"/>
      <c r="AL13" s="516"/>
      <c r="AM13" s="492" t="s">
        <v>139</v>
      </c>
      <c r="AN13" s="493"/>
      <c r="AO13" s="493"/>
      <c r="AP13" s="493"/>
      <c r="AQ13" s="493"/>
      <c r="AR13" s="493"/>
      <c r="AS13" s="493"/>
      <c r="AT13" s="494"/>
      <c r="AU13" s="495" t="s">
        <v>116</v>
      </c>
      <c r="AV13" s="496"/>
      <c r="AW13" s="496"/>
      <c r="AX13" s="496"/>
      <c r="AY13" s="497" t="s">
        <v>140</v>
      </c>
      <c r="AZ13" s="498"/>
      <c r="BA13" s="498"/>
      <c r="BB13" s="498"/>
      <c r="BC13" s="498"/>
      <c r="BD13" s="498"/>
      <c r="BE13" s="498"/>
      <c r="BF13" s="498"/>
      <c r="BG13" s="498"/>
      <c r="BH13" s="498"/>
      <c r="BI13" s="498"/>
      <c r="BJ13" s="498"/>
      <c r="BK13" s="498"/>
      <c r="BL13" s="498"/>
      <c r="BM13" s="499"/>
      <c r="BN13" s="463">
        <v>394750</v>
      </c>
      <c r="BO13" s="464"/>
      <c r="BP13" s="464"/>
      <c r="BQ13" s="464"/>
      <c r="BR13" s="464"/>
      <c r="BS13" s="464"/>
      <c r="BT13" s="464"/>
      <c r="BU13" s="465"/>
      <c r="BV13" s="463">
        <v>310818</v>
      </c>
      <c r="BW13" s="464"/>
      <c r="BX13" s="464"/>
      <c r="BY13" s="464"/>
      <c r="BZ13" s="464"/>
      <c r="CA13" s="464"/>
      <c r="CB13" s="464"/>
      <c r="CC13" s="465"/>
      <c r="CD13" s="466" t="s">
        <v>141</v>
      </c>
      <c r="CE13" s="467"/>
      <c r="CF13" s="467"/>
      <c r="CG13" s="467"/>
      <c r="CH13" s="467"/>
      <c r="CI13" s="467"/>
      <c r="CJ13" s="467"/>
      <c r="CK13" s="467"/>
      <c r="CL13" s="467"/>
      <c r="CM13" s="467"/>
      <c r="CN13" s="467"/>
      <c r="CO13" s="467"/>
      <c r="CP13" s="467"/>
      <c r="CQ13" s="467"/>
      <c r="CR13" s="467"/>
      <c r="CS13" s="468"/>
      <c r="CT13" s="460">
        <v>2.4</v>
      </c>
      <c r="CU13" s="461"/>
      <c r="CV13" s="461"/>
      <c r="CW13" s="461"/>
      <c r="CX13" s="461"/>
      <c r="CY13" s="461"/>
      <c r="CZ13" s="461"/>
      <c r="DA13" s="462"/>
      <c r="DB13" s="460">
        <v>2.5</v>
      </c>
      <c r="DC13" s="461"/>
      <c r="DD13" s="461"/>
      <c r="DE13" s="461"/>
      <c r="DF13" s="461"/>
      <c r="DG13" s="461"/>
      <c r="DH13" s="461"/>
      <c r="DI13" s="462"/>
      <c r="DJ13" s="179"/>
      <c r="DK13" s="179"/>
      <c r="DL13" s="179"/>
      <c r="DM13" s="179"/>
      <c r="DN13" s="179"/>
      <c r="DO13" s="179"/>
    </row>
    <row r="14" spans="1:119" ht="18.75" customHeight="1" thickBot="1" x14ac:dyDescent="0.2">
      <c r="A14" s="180"/>
      <c r="B14" s="526"/>
      <c r="C14" s="527"/>
      <c r="D14" s="527"/>
      <c r="E14" s="527"/>
      <c r="F14" s="527"/>
      <c r="G14" s="527"/>
      <c r="H14" s="527"/>
      <c r="I14" s="527"/>
      <c r="J14" s="527"/>
      <c r="K14" s="528"/>
      <c r="L14" s="541" t="s">
        <v>142</v>
      </c>
      <c r="M14" s="542"/>
      <c r="N14" s="542"/>
      <c r="O14" s="542"/>
      <c r="P14" s="542"/>
      <c r="Q14" s="543"/>
      <c r="R14" s="544">
        <v>171899</v>
      </c>
      <c r="S14" s="545"/>
      <c r="T14" s="545"/>
      <c r="U14" s="545"/>
      <c r="V14" s="546"/>
      <c r="W14" s="453"/>
      <c r="X14" s="454"/>
      <c r="Y14" s="454"/>
      <c r="Z14" s="454"/>
      <c r="AA14" s="454"/>
      <c r="AB14" s="443"/>
      <c r="AC14" s="547">
        <v>5.8</v>
      </c>
      <c r="AD14" s="548"/>
      <c r="AE14" s="548"/>
      <c r="AF14" s="548"/>
      <c r="AG14" s="549"/>
      <c r="AH14" s="547">
        <v>6.3</v>
      </c>
      <c r="AI14" s="548"/>
      <c r="AJ14" s="548"/>
      <c r="AK14" s="548"/>
      <c r="AL14" s="550"/>
      <c r="AM14" s="492"/>
      <c r="AN14" s="493"/>
      <c r="AO14" s="493"/>
      <c r="AP14" s="493"/>
      <c r="AQ14" s="493"/>
      <c r="AR14" s="493"/>
      <c r="AS14" s="493"/>
      <c r="AT14" s="494"/>
      <c r="AU14" s="495"/>
      <c r="AV14" s="496"/>
      <c r="AW14" s="496"/>
      <c r="AX14" s="496"/>
      <c r="AY14" s="497"/>
      <c r="AZ14" s="498"/>
      <c r="BA14" s="498"/>
      <c r="BB14" s="498"/>
      <c r="BC14" s="498"/>
      <c r="BD14" s="498"/>
      <c r="BE14" s="498"/>
      <c r="BF14" s="498"/>
      <c r="BG14" s="498"/>
      <c r="BH14" s="498"/>
      <c r="BI14" s="498"/>
      <c r="BJ14" s="498"/>
      <c r="BK14" s="498"/>
      <c r="BL14" s="498"/>
      <c r="BM14" s="499"/>
      <c r="BN14" s="463"/>
      <c r="BO14" s="464"/>
      <c r="BP14" s="464"/>
      <c r="BQ14" s="464"/>
      <c r="BR14" s="464"/>
      <c r="BS14" s="464"/>
      <c r="BT14" s="464"/>
      <c r="BU14" s="465"/>
      <c r="BV14" s="463"/>
      <c r="BW14" s="464"/>
      <c r="BX14" s="464"/>
      <c r="BY14" s="464"/>
      <c r="BZ14" s="464"/>
      <c r="CA14" s="464"/>
      <c r="CB14" s="464"/>
      <c r="CC14" s="465"/>
      <c r="CD14" s="555" t="s">
        <v>143</v>
      </c>
      <c r="CE14" s="556"/>
      <c r="CF14" s="556"/>
      <c r="CG14" s="556"/>
      <c r="CH14" s="556"/>
      <c r="CI14" s="556"/>
      <c r="CJ14" s="556"/>
      <c r="CK14" s="556"/>
      <c r="CL14" s="556"/>
      <c r="CM14" s="556"/>
      <c r="CN14" s="556"/>
      <c r="CO14" s="556"/>
      <c r="CP14" s="556"/>
      <c r="CQ14" s="556"/>
      <c r="CR14" s="556"/>
      <c r="CS14" s="557"/>
      <c r="CT14" s="558" t="s">
        <v>128</v>
      </c>
      <c r="CU14" s="559"/>
      <c r="CV14" s="559"/>
      <c r="CW14" s="559"/>
      <c r="CX14" s="559"/>
      <c r="CY14" s="559"/>
      <c r="CZ14" s="559"/>
      <c r="DA14" s="560"/>
      <c r="DB14" s="558">
        <v>5.7</v>
      </c>
      <c r="DC14" s="559"/>
      <c r="DD14" s="559"/>
      <c r="DE14" s="559"/>
      <c r="DF14" s="559"/>
      <c r="DG14" s="559"/>
      <c r="DH14" s="559"/>
      <c r="DI14" s="560"/>
      <c r="DJ14" s="179"/>
      <c r="DK14" s="179"/>
      <c r="DL14" s="179"/>
      <c r="DM14" s="179"/>
      <c r="DN14" s="179"/>
      <c r="DO14" s="179"/>
    </row>
    <row r="15" spans="1:119" ht="18.75" customHeight="1" x14ac:dyDescent="0.15">
      <c r="A15" s="180"/>
      <c r="B15" s="526"/>
      <c r="C15" s="527"/>
      <c r="D15" s="527"/>
      <c r="E15" s="527"/>
      <c r="F15" s="527"/>
      <c r="G15" s="527"/>
      <c r="H15" s="527"/>
      <c r="I15" s="527"/>
      <c r="J15" s="527"/>
      <c r="K15" s="528"/>
      <c r="L15" s="190"/>
      <c r="M15" s="551" t="s">
        <v>144</v>
      </c>
      <c r="N15" s="552"/>
      <c r="O15" s="552"/>
      <c r="P15" s="552"/>
      <c r="Q15" s="553"/>
      <c r="R15" s="544">
        <v>163459</v>
      </c>
      <c r="S15" s="545"/>
      <c r="T15" s="545"/>
      <c r="U15" s="545"/>
      <c r="V15" s="546"/>
      <c r="W15" s="479" t="s">
        <v>145</v>
      </c>
      <c r="X15" s="480"/>
      <c r="Y15" s="480"/>
      <c r="Z15" s="480"/>
      <c r="AA15" s="480"/>
      <c r="AB15" s="470"/>
      <c r="AC15" s="514">
        <v>38973</v>
      </c>
      <c r="AD15" s="515"/>
      <c r="AE15" s="515"/>
      <c r="AF15" s="515"/>
      <c r="AG15" s="554"/>
      <c r="AH15" s="514">
        <v>37790</v>
      </c>
      <c r="AI15" s="515"/>
      <c r="AJ15" s="515"/>
      <c r="AK15" s="515"/>
      <c r="AL15" s="516"/>
      <c r="AM15" s="492"/>
      <c r="AN15" s="493"/>
      <c r="AO15" s="493"/>
      <c r="AP15" s="493"/>
      <c r="AQ15" s="493"/>
      <c r="AR15" s="493"/>
      <c r="AS15" s="493"/>
      <c r="AT15" s="494"/>
      <c r="AU15" s="495"/>
      <c r="AV15" s="496"/>
      <c r="AW15" s="496"/>
      <c r="AX15" s="496"/>
      <c r="AY15" s="423" t="s">
        <v>146</v>
      </c>
      <c r="AZ15" s="424"/>
      <c r="BA15" s="424"/>
      <c r="BB15" s="424"/>
      <c r="BC15" s="424"/>
      <c r="BD15" s="424"/>
      <c r="BE15" s="424"/>
      <c r="BF15" s="424"/>
      <c r="BG15" s="424"/>
      <c r="BH15" s="424"/>
      <c r="BI15" s="424"/>
      <c r="BJ15" s="424"/>
      <c r="BK15" s="424"/>
      <c r="BL15" s="424"/>
      <c r="BM15" s="425"/>
      <c r="BN15" s="426">
        <v>25549178</v>
      </c>
      <c r="BO15" s="427"/>
      <c r="BP15" s="427"/>
      <c r="BQ15" s="427"/>
      <c r="BR15" s="427"/>
      <c r="BS15" s="427"/>
      <c r="BT15" s="427"/>
      <c r="BU15" s="428"/>
      <c r="BV15" s="426">
        <v>25845835</v>
      </c>
      <c r="BW15" s="427"/>
      <c r="BX15" s="427"/>
      <c r="BY15" s="427"/>
      <c r="BZ15" s="427"/>
      <c r="CA15" s="427"/>
      <c r="CB15" s="427"/>
      <c r="CC15" s="428"/>
      <c r="CD15" s="561" t="s">
        <v>147</v>
      </c>
      <c r="CE15" s="562"/>
      <c r="CF15" s="562"/>
      <c r="CG15" s="562"/>
      <c r="CH15" s="562"/>
      <c r="CI15" s="562"/>
      <c r="CJ15" s="562"/>
      <c r="CK15" s="562"/>
      <c r="CL15" s="562"/>
      <c r="CM15" s="562"/>
      <c r="CN15" s="562"/>
      <c r="CO15" s="562"/>
      <c r="CP15" s="562"/>
      <c r="CQ15" s="562"/>
      <c r="CR15" s="562"/>
      <c r="CS15" s="563"/>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15">
      <c r="A16" s="180"/>
      <c r="B16" s="526"/>
      <c r="C16" s="527"/>
      <c r="D16" s="527"/>
      <c r="E16" s="527"/>
      <c r="F16" s="527"/>
      <c r="G16" s="527"/>
      <c r="H16" s="527"/>
      <c r="I16" s="527"/>
      <c r="J16" s="527"/>
      <c r="K16" s="528"/>
      <c r="L16" s="541" t="s">
        <v>148</v>
      </c>
      <c r="M16" s="572"/>
      <c r="N16" s="572"/>
      <c r="O16" s="572"/>
      <c r="P16" s="572"/>
      <c r="Q16" s="573"/>
      <c r="R16" s="564" t="s">
        <v>149</v>
      </c>
      <c r="S16" s="565"/>
      <c r="T16" s="565"/>
      <c r="U16" s="565"/>
      <c r="V16" s="566"/>
      <c r="W16" s="453"/>
      <c r="X16" s="454"/>
      <c r="Y16" s="454"/>
      <c r="Z16" s="454"/>
      <c r="AA16" s="454"/>
      <c r="AB16" s="443"/>
      <c r="AC16" s="547">
        <v>45</v>
      </c>
      <c r="AD16" s="548"/>
      <c r="AE16" s="548"/>
      <c r="AF16" s="548"/>
      <c r="AG16" s="549"/>
      <c r="AH16" s="547">
        <v>44.6</v>
      </c>
      <c r="AI16" s="548"/>
      <c r="AJ16" s="548"/>
      <c r="AK16" s="548"/>
      <c r="AL16" s="550"/>
      <c r="AM16" s="492"/>
      <c r="AN16" s="493"/>
      <c r="AO16" s="493"/>
      <c r="AP16" s="493"/>
      <c r="AQ16" s="493"/>
      <c r="AR16" s="493"/>
      <c r="AS16" s="493"/>
      <c r="AT16" s="494"/>
      <c r="AU16" s="495"/>
      <c r="AV16" s="496"/>
      <c r="AW16" s="496"/>
      <c r="AX16" s="496"/>
      <c r="AY16" s="497" t="s">
        <v>150</v>
      </c>
      <c r="AZ16" s="498"/>
      <c r="BA16" s="498"/>
      <c r="BB16" s="498"/>
      <c r="BC16" s="498"/>
      <c r="BD16" s="498"/>
      <c r="BE16" s="498"/>
      <c r="BF16" s="498"/>
      <c r="BG16" s="498"/>
      <c r="BH16" s="498"/>
      <c r="BI16" s="498"/>
      <c r="BJ16" s="498"/>
      <c r="BK16" s="498"/>
      <c r="BL16" s="498"/>
      <c r="BM16" s="499"/>
      <c r="BN16" s="463">
        <v>26287576</v>
      </c>
      <c r="BO16" s="464"/>
      <c r="BP16" s="464"/>
      <c r="BQ16" s="464"/>
      <c r="BR16" s="464"/>
      <c r="BS16" s="464"/>
      <c r="BT16" s="464"/>
      <c r="BU16" s="465"/>
      <c r="BV16" s="463">
        <v>26324714</v>
      </c>
      <c r="BW16" s="464"/>
      <c r="BX16" s="464"/>
      <c r="BY16" s="464"/>
      <c r="BZ16" s="464"/>
      <c r="CA16" s="464"/>
      <c r="CB16" s="464"/>
      <c r="CC16" s="465"/>
      <c r="CD16" s="194"/>
      <c r="CE16" s="570"/>
      <c r="CF16" s="570"/>
      <c r="CG16" s="570"/>
      <c r="CH16" s="570"/>
      <c r="CI16" s="570"/>
      <c r="CJ16" s="570"/>
      <c r="CK16" s="570"/>
      <c r="CL16" s="570"/>
      <c r="CM16" s="570"/>
      <c r="CN16" s="570"/>
      <c r="CO16" s="570"/>
      <c r="CP16" s="570"/>
      <c r="CQ16" s="570"/>
      <c r="CR16" s="570"/>
      <c r="CS16" s="571"/>
      <c r="CT16" s="460"/>
      <c r="CU16" s="461"/>
      <c r="CV16" s="461"/>
      <c r="CW16" s="461"/>
      <c r="CX16" s="461"/>
      <c r="CY16" s="461"/>
      <c r="CZ16" s="461"/>
      <c r="DA16" s="462"/>
      <c r="DB16" s="460"/>
      <c r="DC16" s="461"/>
      <c r="DD16" s="461"/>
      <c r="DE16" s="461"/>
      <c r="DF16" s="461"/>
      <c r="DG16" s="461"/>
      <c r="DH16" s="461"/>
      <c r="DI16" s="462"/>
      <c r="DJ16" s="179"/>
      <c r="DK16" s="179"/>
      <c r="DL16" s="179"/>
      <c r="DM16" s="179"/>
      <c r="DN16" s="179"/>
      <c r="DO16" s="179"/>
    </row>
    <row r="17" spans="1:119" ht="18.75" customHeight="1" thickBot="1" x14ac:dyDescent="0.2">
      <c r="A17" s="180"/>
      <c r="B17" s="529"/>
      <c r="C17" s="530"/>
      <c r="D17" s="530"/>
      <c r="E17" s="530"/>
      <c r="F17" s="530"/>
      <c r="G17" s="530"/>
      <c r="H17" s="530"/>
      <c r="I17" s="530"/>
      <c r="J17" s="530"/>
      <c r="K17" s="531"/>
      <c r="L17" s="195"/>
      <c r="M17" s="567" t="s">
        <v>151</v>
      </c>
      <c r="N17" s="568"/>
      <c r="O17" s="568"/>
      <c r="P17" s="568"/>
      <c r="Q17" s="569"/>
      <c r="R17" s="564" t="s">
        <v>152</v>
      </c>
      <c r="S17" s="565"/>
      <c r="T17" s="565"/>
      <c r="U17" s="565"/>
      <c r="V17" s="566"/>
      <c r="W17" s="479" t="s">
        <v>153</v>
      </c>
      <c r="X17" s="480"/>
      <c r="Y17" s="480"/>
      <c r="Z17" s="480"/>
      <c r="AA17" s="480"/>
      <c r="AB17" s="470"/>
      <c r="AC17" s="514">
        <v>42627</v>
      </c>
      <c r="AD17" s="515"/>
      <c r="AE17" s="515"/>
      <c r="AF17" s="515"/>
      <c r="AG17" s="554"/>
      <c r="AH17" s="514">
        <v>41543</v>
      </c>
      <c r="AI17" s="515"/>
      <c r="AJ17" s="515"/>
      <c r="AK17" s="515"/>
      <c r="AL17" s="516"/>
      <c r="AM17" s="492"/>
      <c r="AN17" s="493"/>
      <c r="AO17" s="493"/>
      <c r="AP17" s="493"/>
      <c r="AQ17" s="493"/>
      <c r="AR17" s="493"/>
      <c r="AS17" s="493"/>
      <c r="AT17" s="494"/>
      <c r="AU17" s="495"/>
      <c r="AV17" s="496"/>
      <c r="AW17" s="496"/>
      <c r="AX17" s="496"/>
      <c r="AY17" s="497" t="s">
        <v>154</v>
      </c>
      <c r="AZ17" s="498"/>
      <c r="BA17" s="498"/>
      <c r="BB17" s="498"/>
      <c r="BC17" s="498"/>
      <c r="BD17" s="498"/>
      <c r="BE17" s="498"/>
      <c r="BF17" s="498"/>
      <c r="BG17" s="498"/>
      <c r="BH17" s="498"/>
      <c r="BI17" s="498"/>
      <c r="BJ17" s="498"/>
      <c r="BK17" s="498"/>
      <c r="BL17" s="498"/>
      <c r="BM17" s="499"/>
      <c r="BN17" s="463">
        <v>32863867</v>
      </c>
      <c r="BO17" s="464"/>
      <c r="BP17" s="464"/>
      <c r="BQ17" s="464"/>
      <c r="BR17" s="464"/>
      <c r="BS17" s="464"/>
      <c r="BT17" s="464"/>
      <c r="BU17" s="465"/>
      <c r="BV17" s="463">
        <v>33283333</v>
      </c>
      <c r="BW17" s="464"/>
      <c r="BX17" s="464"/>
      <c r="BY17" s="464"/>
      <c r="BZ17" s="464"/>
      <c r="CA17" s="464"/>
      <c r="CB17" s="464"/>
      <c r="CC17" s="465"/>
      <c r="CD17" s="194"/>
      <c r="CE17" s="570"/>
      <c r="CF17" s="570"/>
      <c r="CG17" s="570"/>
      <c r="CH17" s="570"/>
      <c r="CI17" s="570"/>
      <c r="CJ17" s="570"/>
      <c r="CK17" s="570"/>
      <c r="CL17" s="570"/>
      <c r="CM17" s="570"/>
      <c r="CN17" s="570"/>
      <c r="CO17" s="570"/>
      <c r="CP17" s="570"/>
      <c r="CQ17" s="570"/>
      <c r="CR17" s="570"/>
      <c r="CS17" s="571"/>
      <c r="CT17" s="460"/>
      <c r="CU17" s="461"/>
      <c r="CV17" s="461"/>
      <c r="CW17" s="461"/>
      <c r="CX17" s="461"/>
      <c r="CY17" s="461"/>
      <c r="CZ17" s="461"/>
      <c r="DA17" s="462"/>
      <c r="DB17" s="460"/>
      <c r="DC17" s="461"/>
      <c r="DD17" s="461"/>
      <c r="DE17" s="461"/>
      <c r="DF17" s="461"/>
      <c r="DG17" s="461"/>
      <c r="DH17" s="461"/>
      <c r="DI17" s="462"/>
      <c r="DJ17" s="179"/>
      <c r="DK17" s="179"/>
      <c r="DL17" s="179"/>
      <c r="DM17" s="179"/>
      <c r="DN17" s="179"/>
      <c r="DO17" s="179"/>
    </row>
    <row r="18" spans="1:119" ht="18.75" customHeight="1" thickBot="1" x14ac:dyDescent="0.2">
      <c r="A18" s="180"/>
      <c r="B18" s="574" t="s">
        <v>155</v>
      </c>
      <c r="C18" s="506"/>
      <c r="D18" s="506"/>
      <c r="E18" s="575"/>
      <c r="F18" s="575"/>
      <c r="G18" s="575"/>
      <c r="H18" s="575"/>
      <c r="I18" s="575"/>
      <c r="J18" s="575"/>
      <c r="K18" s="575"/>
      <c r="L18" s="576">
        <v>161.22</v>
      </c>
      <c r="M18" s="576"/>
      <c r="N18" s="576"/>
      <c r="O18" s="576"/>
      <c r="P18" s="576"/>
      <c r="Q18" s="576"/>
      <c r="R18" s="577"/>
      <c r="S18" s="577"/>
      <c r="T18" s="577"/>
      <c r="U18" s="577"/>
      <c r="V18" s="578"/>
      <c r="W18" s="481"/>
      <c r="X18" s="482"/>
      <c r="Y18" s="482"/>
      <c r="Z18" s="482"/>
      <c r="AA18" s="482"/>
      <c r="AB18" s="473"/>
      <c r="AC18" s="579">
        <v>49.2</v>
      </c>
      <c r="AD18" s="580"/>
      <c r="AE18" s="580"/>
      <c r="AF18" s="580"/>
      <c r="AG18" s="581"/>
      <c r="AH18" s="579">
        <v>49</v>
      </c>
      <c r="AI18" s="580"/>
      <c r="AJ18" s="580"/>
      <c r="AK18" s="580"/>
      <c r="AL18" s="582"/>
      <c r="AM18" s="492"/>
      <c r="AN18" s="493"/>
      <c r="AO18" s="493"/>
      <c r="AP18" s="493"/>
      <c r="AQ18" s="493"/>
      <c r="AR18" s="493"/>
      <c r="AS18" s="493"/>
      <c r="AT18" s="494"/>
      <c r="AU18" s="495"/>
      <c r="AV18" s="496"/>
      <c r="AW18" s="496"/>
      <c r="AX18" s="496"/>
      <c r="AY18" s="497" t="s">
        <v>156</v>
      </c>
      <c r="AZ18" s="498"/>
      <c r="BA18" s="498"/>
      <c r="BB18" s="498"/>
      <c r="BC18" s="498"/>
      <c r="BD18" s="498"/>
      <c r="BE18" s="498"/>
      <c r="BF18" s="498"/>
      <c r="BG18" s="498"/>
      <c r="BH18" s="498"/>
      <c r="BI18" s="498"/>
      <c r="BJ18" s="498"/>
      <c r="BK18" s="498"/>
      <c r="BL18" s="498"/>
      <c r="BM18" s="499"/>
      <c r="BN18" s="463">
        <v>31407494</v>
      </c>
      <c r="BO18" s="464"/>
      <c r="BP18" s="464"/>
      <c r="BQ18" s="464"/>
      <c r="BR18" s="464"/>
      <c r="BS18" s="464"/>
      <c r="BT18" s="464"/>
      <c r="BU18" s="465"/>
      <c r="BV18" s="463">
        <v>31599335</v>
      </c>
      <c r="BW18" s="464"/>
      <c r="BX18" s="464"/>
      <c r="BY18" s="464"/>
      <c r="BZ18" s="464"/>
      <c r="CA18" s="464"/>
      <c r="CB18" s="464"/>
      <c r="CC18" s="465"/>
      <c r="CD18" s="194"/>
      <c r="CE18" s="570"/>
      <c r="CF18" s="570"/>
      <c r="CG18" s="570"/>
      <c r="CH18" s="570"/>
      <c r="CI18" s="570"/>
      <c r="CJ18" s="570"/>
      <c r="CK18" s="570"/>
      <c r="CL18" s="570"/>
      <c r="CM18" s="570"/>
      <c r="CN18" s="570"/>
      <c r="CO18" s="570"/>
      <c r="CP18" s="570"/>
      <c r="CQ18" s="570"/>
      <c r="CR18" s="570"/>
      <c r="CS18" s="571"/>
      <c r="CT18" s="460"/>
      <c r="CU18" s="461"/>
      <c r="CV18" s="461"/>
      <c r="CW18" s="461"/>
      <c r="CX18" s="461"/>
      <c r="CY18" s="461"/>
      <c r="CZ18" s="461"/>
      <c r="DA18" s="462"/>
      <c r="DB18" s="460"/>
      <c r="DC18" s="461"/>
      <c r="DD18" s="461"/>
      <c r="DE18" s="461"/>
      <c r="DF18" s="461"/>
      <c r="DG18" s="461"/>
      <c r="DH18" s="461"/>
      <c r="DI18" s="462"/>
      <c r="DJ18" s="179"/>
      <c r="DK18" s="179"/>
      <c r="DL18" s="179"/>
      <c r="DM18" s="179"/>
      <c r="DN18" s="179"/>
      <c r="DO18" s="179"/>
    </row>
    <row r="19" spans="1:119" ht="18.75" customHeight="1" thickBot="1" x14ac:dyDescent="0.2">
      <c r="A19" s="180"/>
      <c r="B19" s="574" t="s">
        <v>157</v>
      </c>
      <c r="C19" s="506"/>
      <c r="D19" s="506"/>
      <c r="E19" s="575"/>
      <c r="F19" s="575"/>
      <c r="G19" s="575"/>
      <c r="H19" s="575"/>
      <c r="I19" s="575"/>
      <c r="J19" s="575"/>
      <c r="K19" s="575"/>
      <c r="L19" s="583">
        <v>1042</v>
      </c>
      <c r="M19" s="583"/>
      <c r="N19" s="583"/>
      <c r="O19" s="583"/>
      <c r="P19" s="583"/>
      <c r="Q19" s="583"/>
      <c r="R19" s="584"/>
      <c r="S19" s="584"/>
      <c r="T19" s="584"/>
      <c r="U19" s="584"/>
      <c r="V19" s="585"/>
      <c r="W19" s="420"/>
      <c r="X19" s="421"/>
      <c r="Y19" s="421"/>
      <c r="Z19" s="421"/>
      <c r="AA19" s="421"/>
      <c r="AB19" s="421"/>
      <c r="AC19" s="592"/>
      <c r="AD19" s="592"/>
      <c r="AE19" s="592"/>
      <c r="AF19" s="592"/>
      <c r="AG19" s="592"/>
      <c r="AH19" s="592"/>
      <c r="AI19" s="592"/>
      <c r="AJ19" s="592"/>
      <c r="AK19" s="592"/>
      <c r="AL19" s="593"/>
      <c r="AM19" s="492"/>
      <c r="AN19" s="493"/>
      <c r="AO19" s="493"/>
      <c r="AP19" s="493"/>
      <c r="AQ19" s="493"/>
      <c r="AR19" s="493"/>
      <c r="AS19" s="493"/>
      <c r="AT19" s="494"/>
      <c r="AU19" s="495"/>
      <c r="AV19" s="496"/>
      <c r="AW19" s="496"/>
      <c r="AX19" s="496"/>
      <c r="AY19" s="497" t="s">
        <v>158</v>
      </c>
      <c r="AZ19" s="498"/>
      <c r="BA19" s="498"/>
      <c r="BB19" s="498"/>
      <c r="BC19" s="498"/>
      <c r="BD19" s="498"/>
      <c r="BE19" s="498"/>
      <c r="BF19" s="498"/>
      <c r="BG19" s="498"/>
      <c r="BH19" s="498"/>
      <c r="BI19" s="498"/>
      <c r="BJ19" s="498"/>
      <c r="BK19" s="498"/>
      <c r="BL19" s="498"/>
      <c r="BM19" s="499"/>
      <c r="BN19" s="463">
        <v>42804080</v>
      </c>
      <c r="BO19" s="464"/>
      <c r="BP19" s="464"/>
      <c r="BQ19" s="464"/>
      <c r="BR19" s="464"/>
      <c r="BS19" s="464"/>
      <c r="BT19" s="464"/>
      <c r="BU19" s="465"/>
      <c r="BV19" s="463">
        <v>41179402</v>
      </c>
      <c r="BW19" s="464"/>
      <c r="BX19" s="464"/>
      <c r="BY19" s="464"/>
      <c r="BZ19" s="464"/>
      <c r="CA19" s="464"/>
      <c r="CB19" s="464"/>
      <c r="CC19" s="465"/>
      <c r="CD19" s="194"/>
      <c r="CE19" s="570"/>
      <c r="CF19" s="570"/>
      <c r="CG19" s="570"/>
      <c r="CH19" s="570"/>
      <c r="CI19" s="570"/>
      <c r="CJ19" s="570"/>
      <c r="CK19" s="570"/>
      <c r="CL19" s="570"/>
      <c r="CM19" s="570"/>
      <c r="CN19" s="570"/>
      <c r="CO19" s="570"/>
      <c r="CP19" s="570"/>
      <c r="CQ19" s="570"/>
      <c r="CR19" s="570"/>
      <c r="CS19" s="571"/>
      <c r="CT19" s="460"/>
      <c r="CU19" s="461"/>
      <c r="CV19" s="461"/>
      <c r="CW19" s="461"/>
      <c r="CX19" s="461"/>
      <c r="CY19" s="461"/>
      <c r="CZ19" s="461"/>
      <c r="DA19" s="462"/>
      <c r="DB19" s="460"/>
      <c r="DC19" s="461"/>
      <c r="DD19" s="461"/>
      <c r="DE19" s="461"/>
      <c r="DF19" s="461"/>
      <c r="DG19" s="461"/>
      <c r="DH19" s="461"/>
      <c r="DI19" s="462"/>
      <c r="DJ19" s="179"/>
      <c r="DK19" s="179"/>
      <c r="DL19" s="179"/>
      <c r="DM19" s="179"/>
      <c r="DN19" s="179"/>
      <c r="DO19" s="179"/>
    </row>
    <row r="20" spans="1:119" ht="18.75" customHeight="1" thickBot="1" x14ac:dyDescent="0.2">
      <c r="A20" s="180"/>
      <c r="B20" s="574" t="s">
        <v>159</v>
      </c>
      <c r="C20" s="506"/>
      <c r="D20" s="506"/>
      <c r="E20" s="575"/>
      <c r="F20" s="575"/>
      <c r="G20" s="575"/>
      <c r="H20" s="575"/>
      <c r="I20" s="575"/>
      <c r="J20" s="575"/>
      <c r="K20" s="575"/>
      <c r="L20" s="583">
        <v>58951</v>
      </c>
      <c r="M20" s="583"/>
      <c r="N20" s="583"/>
      <c r="O20" s="583"/>
      <c r="P20" s="583"/>
      <c r="Q20" s="583"/>
      <c r="R20" s="584"/>
      <c r="S20" s="584"/>
      <c r="T20" s="584"/>
      <c r="U20" s="584"/>
      <c r="V20" s="585"/>
      <c r="W20" s="481"/>
      <c r="X20" s="482"/>
      <c r="Y20" s="482"/>
      <c r="Z20" s="482"/>
      <c r="AA20" s="482"/>
      <c r="AB20" s="482"/>
      <c r="AC20" s="586"/>
      <c r="AD20" s="586"/>
      <c r="AE20" s="586"/>
      <c r="AF20" s="586"/>
      <c r="AG20" s="586"/>
      <c r="AH20" s="586"/>
      <c r="AI20" s="586"/>
      <c r="AJ20" s="586"/>
      <c r="AK20" s="586"/>
      <c r="AL20" s="587"/>
      <c r="AM20" s="588"/>
      <c r="AN20" s="518"/>
      <c r="AO20" s="518"/>
      <c r="AP20" s="518"/>
      <c r="AQ20" s="518"/>
      <c r="AR20" s="518"/>
      <c r="AS20" s="518"/>
      <c r="AT20" s="519"/>
      <c r="AU20" s="589"/>
      <c r="AV20" s="590"/>
      <c r="AW20" s="590"/>
      <c r="AX20" s="591"/>
      <c r="AY20" s="497"/>
      <c r="AZ20" s="498"/>
      <c r="BA20" s="498"/>
      <c r="BB20" s="498"/>
      <c r="BC20" s="498"/>
      <c r="BD20" s="498"/>
      <c r="BE20" s="498"/>
      <c r="BF20" s="498"/>
      <c r="BG20" s="498"/>
      <c r="BH20" s="498"/>
      <c r="BI20" s="498"/>
      <c r="BJ20" s="498"/>
      <c r="BK20" s="498"/>
      <c r="BL20" s="498"/>
      <c r="BM20" s="499"/>
      <c r="BN20" s="463"/>
      <c r="BO20" s="464"/>
      <c r="BP20" s="464"/>
      <c r="BQ20" s="464"/>
      <c r="BR20" s="464"/>
      <c r="BS20" s="464"/>
      <c r="BT20" s="464"/>
      <c r="BU20" s="465"/>
      <c r="BV20" s="463"/>
      <c r="BW20" s="464"/>
      <c r="BX20" s="464"/>
      <c r="BY20" s="464"/>
      <c r="BZ20" s="464"/>
      <c r="CA20" s="464"/>
      <c r="CB20" s="464"/>
      <c r="CC20" s="465"/>
      <c r="CD20" s="194"/>
      <c r="CE20" s="570"/>
      <c r="CF20" s="570"/>
      <c r="CG20" s="570"/>
      <c r="CH20" s="570"/>
      <c r="CI20" s="570"/>
      <c r="CJ20" s="570"/>
      <c r="CK20" s="570"/>
      <c r="CL20" s="570"/>
      <c r="CM20" s="570"/>
      <c r="CN20" s="570"/>
      <c r="CO20" s="570"/>
      <c r="CP20" s="570"/>
      <c r="CQ20" s="570"/>
      <c r="CR20" s="570"/>
      <c r="CS20" s="571"/>
      <c r="CT20" s="460"/>
      <c r="CU20" s="461"/>
      <c r="CV20" s="461"/>
      <c r="CW20" s="461"/>
      <c r="CX20" s="461"/>
      <c r="CY20" s="461"/>
      <c r="CZ20" s="461"/>
      <c r="DA20" s="462"/>
      <c r="DB20" s="460"/>
      <c r="DC20" s="461"/>
      <c r="DD20" s="461"/>
      <c r="DE20" s="461"/>
      <c r="DF20" s="461"/>
      <c r="DG20" s="461"/>
      <c r="DH20" s="461"/>
      <c r="DI20" s="462"/>
      <c r="DJ20" s="179"/>
      <c r="DK20" s="179"/>
      <c r="DL20" s="179"/>
      <c r="DM20" s="179"/>
      <c r="DN20" s="179"/>
      <c r="DO20" s="179"/>
    </row>
    <row r="21" spans="1:119" ht="18.75" customHeight="1" x14ac:dyDescent="0.15">
      <c r="A21" s="180"/>
      <c r="B21" s="594" t="s">
        <v>160</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6"/>
      <c r="AY21" s="497"/>
      <c r="AZ21" s="498"/>
      <c r="BA21" s="498"/>
      <c r="BB21" s="498"/>
      <c r="BC21" s="498"/>
      <c r="BD21" s="498"/>
      <c r="BE21" s="498"/>
      <c r="BF21" s="498"/>
      <c r="BG21" s="498"/>
      <c r="BH21" s="498"/>
      <c r="BI21" s="498"/>
      <c r="BJ21" s="498"/>
      <c r="BK21" s="498"/>
      <c r="BL21" s="498"/>
      <c r="BM21" s="499"/>
      <c r="BN21" s="463"/>
      <c r="BO21" s="464"/>
      <c r="BP21" s="464"/>
      <c r="BQ21" s="464"/>
      <c r="BR21" s="464"/>
      <c r="BS21" s="464"/>
      <c r="BT21" s="464"/>
      <c r="BU21" s="465"/>
      <c r="BV21" s="463"/>
      <c r="BW21" s="464"/>
      <c r="BX21" s="464"/>
      <c r="BY21" s="464"/>
      <c r="BZ21" s="464"/>
      <c r="CA21" s="464"/>
      <c r="CB21" s="464"/>
      <c r="CC21" s="465"/>
      <c r="CD21" s="194"/>
      <c r="CE21" s="570"/>
      <c r="CF21" s="570"/>
      <c r="CG21" s="570"/>
      <c r="CH21" s="570"/>
      <c r="CI21" s="570"/>
      <c r="CJ21" s="570"/>
      <c r="CK21" s="570"/>
      <c r="CL21" s="570"/>
      <c r="CM21" s="570"/>
      <c r="CN21" s="570"/>
      <c r="CO21" s="570"/>
      <c r="CP21" s="570"/>
      <c r="CQ21" s="570"/>
      <c r="CR21" s="570"/>
      <c r="CS21" s="571"/>
      <c r="CT21" s="460"/>
      <c r="CU21" s="461"/>
      <c r="CV21" s="461"/>
      <c r="CW21" s="461"/>
      <c r="CX21" s="461"/>
      <c r="CY21" s="461"/>
      <c r="CZ21" s="461"/>
      <c r="DA21" s="462"/>
      <c r="DB21" s="460"/>
      <c r="DC21" s="461"/>
      <c r="DD21" s="461"/>
      <c r="DE21" s="461"/>
      <c r="DF21" s="461"/>
      <c r="DG21" s="461"/>
      <c r="DH21" s="461"/>
      <c r="DI21" s="462"/>
      <c r="DJ21" s="179"/>
      <c r="DK21" s="179"/>
      <c r="DL21" s="179"/>
      <c r="DM21" s="179"/>
      <c r="DN21" s="179"/>
      <c r="DO21" s="179"/>
    </row>
    <row r="22" spans="1:119" ht="18.75" customHeight="1" thickBot="1" x14ac:dyDescent="0.2">
      <c r="A22" s="180"/>
      <c r="B22" s="597" t="s">
        <v>161</v>
      </c>
      <c r="C22" s="598"/>
      <c r="D22" s="599"/>
      <c r="E22" s="475" t="s">
        <v>1</v>
      </c>
      <c r="F22" s="480"/>
      <c r="G22" s="480"/>
      <c r="H22" s="480"/>
      <c r="I22" s="480"/>
      <c r="J22" s="480"/>
      <c r="K22" s="470"/>
      <c r="L22" s="475" t="s">
        <v>162</v>
      </c>
      <c r="M22" s="480"/>
      <c r="N22" s="480"/>
      <c r="O22" s="480"/>
      <c r="P22" s="470"/>
      <c r="Q22" s="606" t="s">
        <v>163</v>
      </c>
      <c r="R22" s="607"/>
      <c r="S22" s="607"/>
      <c r="T22" s="607"/>
      <c r="U22" s="607"/>
      <c r="V22" s="608"/>
      <c r="W22" s="612" t="s">
        <v>164</v>
      </c>
      <c r="X22" s="598"/>
      <c r="Y22" s="599"/>
      <c r="Z22" s="475" t="s">
        <v>1</v>
      </c>
      <c r="AA22" s="480"/>
      <c r="AB22" s="480"/>
      <c r="AC22" s="480"/>
      <c r="AD22" s="480"/>
      <c r="AE22" s="480"/>
      <c r="AF22" s="480"/>
      <c r="AG22" s="470"/>
      <c r="AH22" s="625" t="s">
        <v>165</v>
      </c>
      <c r="AI22" s="480"/>
      <c r="AJ22" s="480"/>
      <c r="AK22" s="480"/>
      <c r="AL22" s="470"/>
      <c r="AM22" s="625" t="s">
        <v>166</v>
      </c>
      <c r="AN22" s="626"/>
      <c r="AO22" s="626"/>
      <c r="AP22" s="626"/>
      <c r="AQ22" s="626"/>
      <c r="AR22" s="627"/>
      <c r="AS22" s="606" t="s">
        <v>163</v>
      </c>
      <c r="AT22" s="607"/>
      <c r="AU22" s="607"/>
      <c r="AV22" s="607"/>
      <c r="AW22" s="607"/>
      <c r="AX22" s="631"/>
      <c r="AY22" s="633"/>
      <c r="AZ22" s="634"/>
      <c r="BA22" s="634"/>
      <c r="BB22" s="634"/>
      <c r="BC22" s="634"/>
      <c r="BD22" s="634"/>
      <c r="BE22" s="634"/>
      <c r="BF22" s="634"/>
      <c r="BG22" s="634"/>
      <c r="BH22" s="634"/>
      <c r="BI22" s="634"/>
      <c r="BJ22" s="634"/>
      <c r="BK22" s="634"/>
      <c r="BL22" s="634"/>
      <c r="BM22" s="635"/>
      <c r="BN22" s="636"/>
      <c r="BO22" s="637"/>
      <c r="BP22" s="637"/>
      <c r="BQ22" s="637"/>
      <c r="BR22" s="637"/>
      <c r="BS22" s="637"/>
      <c r="BT22" s="637"/>
      <c r="BU22" s="638"/>
      <c r="BV22" s="636"/>
      <c r="BW22" s="637"/>
      <c r="BX22" s="637"/>
      <c r="BY22" s="637"/>
      <c r="BZ22" s="637"/>
      <c r="CA22" s="637"/>
      <c r="CB22" s="637"/>
      <c r="CC22" s="638"/>
      <c r="CD22" s="194"/>
      <c r="CE22" s="570"/>
      <c r="CF22" s="570"/>
      <c r="CG22" s="570"/>
      <c r="CH22" s="570"/>
      <c r="CI22" s="570"/>
      <c r="CJ22" s="570"/>
      <c r="CK22" s="570"/>
      <c r="CL22" s="570"/>
      <c r="CM22" s="570"/>
      <c r="CN22" s="570"/>
      <c r="CO22" s="570"/>
      <c r="CP22" s="570"/>
      <c r="CQ22" s="570"/>
      <c r="CR22" s="570"/>
      <c r="CS22" s="571"/>
      <c r="CT22" s="460"/>
      <c r="CU22" s="461"/>
      <c r="CV22" s="461"/>
      <c r="CW22" s="461"/>
      <c r="CX22" s="461"/>
      <c r="CY22" s="461"/>
      <c r="CZ22" s="461"/>
      <c r="DA22" s="462"/>
      <c r="DB22" s="460"/>
      <c r="DC22" s="461"/>
      <c r="DD22" s="461"/>
      <c r="DE22" s="461"/>
      <c r="DF22" s="461"/>
      <c r="DG22" s="461"/>
      <c r="DH22" s="461"/>
      <c r="DI22" s="462"/>
      <c r="DJ22" s="179"/>
      <c r="DK22" s="179"/>
      <c r="DL22" s="179"/>
      <c r="DM22" s="179"/>
      <c r="DN22" s="179"/>
      <c r="DO22" s="179"/>
    </row>
    <row r="23" spans="1:119" ht="18.75" customHeight="1" x14ac:dyDescent="0.15">
      <c r="A23" s="180"/>
      <c r="B23" s="600"/>
      <c r="C23" s="601"/>
      <c r="D23" s="602"/>
      <c r="E23" s="449"/>
      <c r="F23" s="454"/>
      <c r="G23" s="454"/>
      <c r="H23" s="454"/>
      <c r="I23" s="454"/>
      <c r="J23" s="454"/>
      <c r="K23" s="443"/>
      <c r="L23" s="449"/>
      <c r="M23" s="454"/>
      <c r="N23" s="454"/>
      <c r="O23" s="454"/>
      <c r="P23" s="443"/>
      <c r="Q23" s="609"/>
      <c r="R23" s="610"/>
      <c r="S23" s="610"/>
      <c r="T23" s="610"/>
      <c r="U23" s="610"/>
      <c r="V23" s="611"/>
      <c r="W23" s="613"/>
      <c r="X23" s="601"/>
      <c r="Y23" s="602"/>
      <c r="Z23" s="449"/>
      <c r="AA23" s="454"/>
      <c r="AB23" s="454"/>
      <c r="AC23" s="454"/>
      <c r="AD23" s="454"/>
      <c r="AE23" s="454"/>
      <c r="AF23" s="454"/>
      <c r="AG23" s="443"/>
      <c r="AH23" s="449"/>
      <c r="AI23" s="454"/>
      <c r="AJ23" s="454"/>
      <c r="AK23" s="454"/>
      <c r="AL23" s="443"/>
      <c r="AM23" s="628"/>
      <c r="AN23" s="629"/>
      <c r="AO23" s="629"/>
      <c r="AP23" s="629"/>
      <c r="AQ23" s="629"/>
      <c r="AR23" s="630"/>
      <c r="AS23" s="609"/>
      <c r="AT23" s="610"/>
      <c r="AU23" s="610"/>
      <c r="AV23" s="610"/>
      <c r="AW23" s="610"/>
      <c r="AX23" s="632"/>
      <c r="AY23" s="423" t="s">
        <v>167</v>
      </c>
      <c r="AZ23" s="424"/>
      <c r="BA23" s="424"/>
      <c r="BB23" s="424"/>
      <c r="BC23" s="424"/>
      <c r="BD23" s="424"/>
      <c r="BE23" s="424"/>
      <c r="BF23" s="424"/>
      <c r="BG23" s="424"/>
      <c r="BH23" s="424"/>
      <c r="BI23" s="424"/>
      <c r="BJ23" s="424"/>
      <c r="BK23" s="424"/>
      <c r="BL23" s="424"/>
      <c r="BM23" s="425"/>
      <c r="BN23" s="463">
        <v>30790481</v>
      </c>
      <c r="BO23" s="464"/>
      <c r="BP23" s="464"/>
      <c r="BQ23" s="464"/>
      <c r="BR23" s="464"/>
      <c r="BS23" s="464"/>
      <c r="BT23" s="464"/>
      <c r="BU23" s="465"/>
      <c r="BV23" s="463">
        <v>32035390</v>
      </c>
      <c r="BW23" s="464"/>
      <c r="BX23" s="464"/>
      <c r="BY23" s="464"/>
      <c r="BZ23" s="464"/>
      <c r="CA23" s="464"/>
      <c r="CB23" s="464"/>
      <c r="CC23" s="465"/>
      <c r="CD23" s="194"/>
      <c r="CE23" s="570"/>
      <c r="CF23" s="570"/>
      <c r="CG23" s="570"/>
      <c r="CH23" s="570"/>
      <c r="CI23" s="570"/>
      <c r="CJ23" s="570"/>
      <c r="CK23" s="570"/>
      <c r="CL23" s="570"/>
      <c r="CM23" s="570"/>
      <c r="CN23" s="570"/>
      <c r="CO23" s="570"/>
      <c r="CP23" s="570"/>
      <c r="CQ23" s="570"/>
      <c r="CR23" s="570"/>
      <c r="CS23" s="571"/>
      <c r="CT23" s="460"/>
      <c r="CU23" s="461"/>
      <c r="CV23" s="461"/>
      <c r="CW23" s="461"/>
      <c r="CX23" s="461"/>
      <c r="CY23" s="461"/>
      <c r="CZ23" s="461"/>
      <c r="DA23" s="462"/>
      <c r="DB23" s="460"/>
      <c r="DC23" s="461"/>
      <c r="DD23" s="461"/>
      <c r="DE23" s="461"/>
      <c r="DF23" s="461"/>
      <c r="DG23" s="461"/>
      <c r="DH23" s="461"/>
      <c r="DI23" s="462"/>
      <c r="DJ23" s="179"/>
      <c r="DK23" s="179"/>
      <c r="DL23" s="179"/>
      <c r="DM23" s="179"/>
      <c r="DN23" s="179"/>
      <c r="DO23" s="179"/>
    </row>
    <row r="24" spans="1:119" ht="18.75" customHeight="1" thickBot="1" x14ac:dyDescent="0.2">
      <c r="A24" s="180"/>
      <c r="B24" s="600"/>
      <c r="C24" s="601"/>
      <c r="D24" s="602"/>
      <c r="E24" s="513" t="s">
        <v>168</v>
      </c>
      <c r="F24" s="493"/>
      <c r="G24" s="493"/>
      <c r="H24" s="493"/>
      <c r="I24" s="493"/>
      <c r="J24" s="493"/>
      <c r="K24" s="494"/>
      <c r="L24" s="514">
        <v>1</v>
      </c>
      <c r="M24" s="515"/>
      <c r="N24" s="515"/>
      <c r="O24" s="515"/>
      <c r="P24" s="554"/>
      <c r="Q24" s="514">
        <v>10070</v>
      </c>
      <c r="R24" s="515"/>
      <c r="S24" s="515"/>
      <c r="T24" s="515"/>
      <c r="U24" s="515"/>
      <c r="V24" s="554"/>
      <c r="W24" s="613"/>
      <c r="X24" s="601"/>
      <c r="Y24" s="602"/>
      <c r="Z24" s="513" t="s">
        <v>169</v>
      </c>
      <c r="AA24" s="493"/>
      <c r="AB24" s="493"/>
      <c r="AC24" s="493"/>
      <c r="AD24" s="493"/>
      <c r="AE24" s="493"/>
      <c r="AF24" s="493"/>
      <c r="AG24" s="494"/>
      <c r="AH24" s="514">
        <v>1136</v>
      </c>
      <c r="AI24" s="515"/>
      <c r="AJ24" s="515"/>
      <c r="AK24" s="515"/>
      <c r="AL24" s="554"/>
      <c r="AM24" s="514">
        <v>3442080</v>
      </c>
      <c r="AN24" s="515"/>
      <c r="AO24" s="515"/>
      <c r="AP24" s="515"/>
      <c r="AQ24" s="515"/>
      <c r="AR24" s="554"/>
      <c r="AS24" s="514">
        <v>3030</v>
      </c>
      <c r="AT24" s="515"/>
      <c r="AU24" s="515"/>
      <c r="AV24" s="515"/>
      <c r="AW24" s="515"/>
      <c r="AX24" s="516"/>
      <c r="AY24" s="633" t="s">
        <v>170</v>
      </c>
      <c r="AZ24" s="634"/>
      <c r="BA24" s="634"/>
      <c r="BB24" s="634"/>
      <c r="BC24" s="634"/>
      <c r="BD24" s="634"/>
      <c r="BE24" s="634"/>
      <c r="BF24" s="634"/>
      <c r="BG24" s="634"/>
      <c r="BH24" s="634"/>
      <c r="BI24" s="634"/>
      <c r="BJ24" s="634"/>
      <c r="BK24" s="634"/>
      <c r="BL24" s="634"/>
      <c r="BM24" s="635"/>
      <c r="BN24" s="463">
        <v>23981777</v>
      </c>
      <c r="BO24" s="464"/>
      <c r="BP24" s="464"/>
      <c r="BQ24" s="464"/>
      <c r="BR24" s="464"/>
      <c r="BS24" s="464"/>
      <c r="BT24" s="464"/>
      <c r="BU24" s="465"/>
      <c r="BV24" s="463">
        <v>25444839</v>
      </c>
      <c r="BW24" s="464"/>
      <c r="BX24" s="464"/>
      <c r="BY24" s="464"/>
      <c r="BZ24" s="464"/>
      <c r="CA24" s="464"/>
      <c r="CB24" s="464"/>
      <c r="CC24" s="465"/>
      <c r="CD24" s="194"/>
      <c r="CE24" s="570"/>
      <c r="CF24" s="570"/>
      <c r="CG24" s="570"/>
      <c r="CH24" s="570"/>
      <c r="CI24" s="570"/>
      <c r="CJ24" s="570"/>
      <c r="CK24" s="570"/>
      <c r="CL24" s="570"/>
      <c r="CM24" s="570"/>
      <c r="CN24" s="570"/>
      <c r="CO24" s="570"/>
      <c r="CP24" s="570"/>
      <c r="CQ24" s="570"/>
      <c r="CR24" s="570"/>
      <c r="CS24" s="571"/>
      <c r="CT24" s="460"/>
      <c r="CU24" s="461"/>
      <c r="CV24" s="461"/>
      <c r="CW24" s="461"/>
      <c r="CX24" s="461"/>
      <c r="CY24" s="461"/>
      <c r="CZ24" s="461"/>
      <c r="DA24" s="462"/>
      <c r="DB24" s="460"/>
      <c r="DC24" s="461"/>
      <c r="DD24" s="461"/>
      <c r="DE24" s="461"/>
      <c r="DF24" s="461"/>
      <c r="DG24" s="461"/>
      <c r="DH24" s="461"/>
      <c r="DI24" s="462"/>
      <c r="DJ24" s="179"/>
      <c r="DK24" s="179"/>
      <c r="DL24" s="179"/>
      <c r="DM24" s="179"/>
      <c r="DN24" s="179"/>
      <c r="DO24" s="179"/>
    </row>
    <row r="25" spans="1:119" s="179" customFormat="1" ht="18.75" customHeight="1" x14ac:dyDescent="0.15">
      <c r="A25" s="180"/>
      <c r="B25" s="600"/>
      <c r="C25" s="601"/>
      <c r="D25" s="602"/>
      <c r="E25" s="513" t="s">
        <v>171</v>
      </c>
      <c r="F25" s="493"/>
      <c r="G25" s="493"/>
      <c r="H25" s="493"/>
      <c r="I25" s="493"/>
      <c r="J25" s="493"/>
      <c r="K25" s="494"/>
      <c r="L25" s="514">
        <v>2</v>
      </c>
      <c r="M25" s="515"/>
      <c r="N25" s="515"/>
      <c r="O25" s="515"/>
      <c r="P25" s="554"/>
      <c r="Q25" s="514">
        <v>7870</v>
      </c>
      <c r="R25" s="515"/>
      <c r="S25" s="515"/>
      <c r="T25" s="515"/>
      <c r="U25" s="515"/>
      <c r="V25" s="554"/>
      <c r="W25" s="613"/>
      <c r="X25" s="601"/>
      <c r="Y25" s="602"/>
      <c r="Z25" s="513" t="s">
        <v>172</v>
      </c>
      <c r="AA25" s="493"/>
      <c r="AB25" s="493"/>
      <c r="AC25" s="493"/>
      <c r="AD25" s="493"/>
      <c r="AE25" s="493"/>
      <c r="AF25" s="493"/>
      <c r="AG25" s="494"/>
      <c r="AH25" s="514">
        <v>189</v>
      </c>
      <c r="AI25" s="515"/>
      <c r="AJ25" s="515"/>
      <c r="AK25" s="515"/>
      <c r="AL25" s="554"/>
      <c r="AM25" s="514">
        <v>563409</v>
      </c>
      <c r="AN25" s="515"/>
      <c r="AO25" s="515"/>
      <c r="AP25" s="515"/>
      <c r="AQ25" s="515"/>
      <c r="AR25" s="554"/>
      <c r="AS25" s="514">
        <v>2981</v>
      </c>
      <c r="AT25" s="515"/>
      <c r="AU25" s="515"/>
      <c r="AV25" s="515"/>
      <c r="AW25" s="515"/>
      <c r="AX25" s="516"/>
      <c r="AY25" s="423" t="s">
        <v>173</v>
      </c>
      <c r="AZ25" s="424"/>
      <c r="BA25" s="424"/>
      <c r="BB25" s="424"/>
      <c r="BC25" s="424"/>
      <c r="BD25" s="424"/>
      <c r="BE25" s="424"/>
      <c r="BF25" s="424"/>
      <c r="BG25" s="424"/>
      <c r="BH25" s="424"/>
      <c r="BI25" s="424"/>
      <c r="BJ25" s="424"/>
      <c r="BK25" s="424"/>
      <c r="BL25" s="424"/>
      <c r="BM25" s="425"/>
      <c r="BN25" s="426">
        <v>18555077</v>
      </c>
      <c r="BO25" s="427"/>
      <c r="BP25" s="427"/>
      <c r="BQ25" s="427"/>
      <c r="BR25" s="427"/>
      <c r="BS25" s="427"/>
      <c r="BT25" s="427"/>
      <c r="BU25" s="428"/>
      <c r="BV25" s="426">
        <v>20636100</v>
      </c>
      <c r="BW25" s="427"/>
      <c r="BX25" s="427"/>
      <c r="BY25" s="427"/>
      <c r="BZ25" s="427"/>
      <c r="CA25" s="427"/>
      <c r="CB25" s="427"/>
      <c r="CC25" s="428"/>
      <c r="CD25" s="194"/>
      <c r="CE25" s="570"/>
      <c r="CF25" s="570"/>
      <c r="CG25" s="570"/>
      <c r="CH25" s="570"/>
      <c r="CI25" s="570"/>
      <c r="CJ25" s="570"/>
      <c r="CK25" s="570"/>
      <c r="CL25" s="570"/>
      <c r="CM25" s="570"/>
      <c r="CN25" s="570"/>
      <c r="CO25" s="570"/>
      <c r="CP25" s="570"/>
      <c r="CQ25" s="570"/>
      <c r="CR25" s="570"/>
      <c r="CS25" s="571"/>
      <c r="CT25" s="460"/>
      <c r="CU25" s="461"/>
      <c r="CV25" s="461"/>
      <c r="CW25" s="461"/>
      <c r="CX25" s="461"/>
      <c r="CY25" s="461"/>
      <c r="CZ25" s="461"/>
      <c r="DA25" s="462"/>
      <c r="DB25" s="460"/>
      <c r="DC25" s="461"/>
      <c r="DD25" s="461"/>
      <c r="DE25" s="461"/>
      <c r="DF25" s="461"/>
      <c r="DG25" s="461"/>
      <c r="DH25" s="461"/>
      <c r="DI25" s="462"/>
    </row>
    <row r="26" spans="1:119" s="179" customFormat="1" ht="18.75" customHeight="1" x14ac:dyDescent="0.15">
      <c r="A26" s="180"/>
      <c r="B26" s="600"/>
      <c r="C26" s="601"/>
      <c r="D26" s="602"/>
      <c r="E26" s="513" t="s">
        <v>174</v>
      </c>
      <c r="F26" s="493"/>
      <c r="G26" s="493"/>
      <c r="H26" s="493"/>
      <c r="I26" s="493"/>
      <c r="J26" s="493"/>
      <c r="K26" s="494"/>
      <c r="L26" s="514">
        <v>1</v>
      </c>
      <c r="M26" s="515"/>
      <c r="N26" s="515"/>
      <c r="O26" s="515"/>
      <c r="P26" s="554"/>
      <c r="Q26" s="514">
        <v>7180</v>
      </c>
      <c r="R26" s="515"/>
      <c r="S26" s="515"/>
      <c r="T26" s="515"/>
      <c r="U26" s="515"/>
      <c r="V26" s="554"/>
      <c r="W26" s="613"/>
      <c r="X26" s="601"/>
      <c r="Y26" s="602"/>
      <c r="Z26" s="513" t="s">
        <v>175</v>
      </c>
      <c r="AA26" s="623"/>
      <c r="AB26" s="623"/>
      <c r="AC26" s="623"/>
      <c r="AD26" s="623"/>
      <c r="AE26" s="623"/>
      <c r="AF26" s="623"/>
      <c r="AG26" s="624"/>
      <c r="AH26" s="514">
        <v>70</v>
      </c>
      <c r="AI26" s="515"/>
      <c r="AJ26" s="515"/>
      <c r="AK26" s="515"/>
      <c r="AL26" s="554"/>
      <c r="AM26" s="514">
        <v>207900</v>
      </c>
      <c r="AN26" s="515"/>
      <c r="AO26" s="515"/>
      <c r="AP26" s="515"/>
      <c r="AQ26" s="515"/>
      <c r="AR26" s="554"/>
      <c r="AS26" s="514">
        <v>2970</v>
      </c>
      <c r="AT26" s="515"/>
      <c r="AU26" s="515"/>
      <c r="AV26" s="515"/>
      <c r="AW26" s="515"/>
      <c r="AX26" s="516"/>
      <c r="AY26" s="466" t="s">
        <v>176</v>
      </c>
      <c r="AZ26" s="467"/>
      <c r="BA26" s="467"/>
      <c r="BB26" s="467"/>
      <c r="BC26" s="467"/>
      <c r="BD26" s="467"/>
      <c r="BE26" s="467"/>
      <c r="BF26" s="467"/>
      <c r="BG26" s="467"/>
      <c r="BH26" s="467"/>
      <c r="BI26" s="467"/>
      <c r="BJ26" s="467"/>
      <c r="BK26" s="467"/>
      <c r="BL26" s="467"/>
      <c r="BM26" s="468"/>
      <c r="BN26" s="463" t="s">
        <v>136</v>
      </c>
      <c r="BO26" s="464"/>
      <c r="BP26" s="464"/>
      <c r="BQ26" s="464"/>
      <c r="BR26" s="464"/>
      <c r="BS26" s="464"/>
      <c r="BT26" s="464"/>
      <c r="BU26" s="465"/>
      <c r="BV26" s="463" t="s">
        <v>128</v>
      </c>
      <c r="BW26" s="464"/>
      <c r="BX26" s="464"/>
      <c r="BY26" s="464"/>
      <c r="BZ26" s="464"/>
      <c r="CA26" s="464"/>
      <c r="CB26" s="464"/>
      <c r="CC26" s="465"/>
      <c r="CD26" s="194"/>
      <c r="CE26" s="570"/>
      <c r="CF26" s="570"/>
      <c r="CG26" s="570"/>
      <c r="CH26" s="570"/>
      <c r="CI26" s="570"/>
      <c r="CJ26" s="570"/>
      <c r="CK26" s="570"/>
      <c r="CL26" s="570"/>
      <c r="CM26" s="570"/>
      <c r="CN26" s="570"/>
      <c r="CO26" s="570"/>
      <c r="CP26" s="570"/>
      <c r="CQ26" s="570"/>
      <c r="CR26" s="570"/>
      <c r="CS26" s="571"/>
      <c r="CT26" s="460"/>
      <c r="CU26" s="461"/>
      <c r="CV26" s="461"/>
      <c r="CW26" s="461"/>
      <c r="CX26" s="461"/>
      <c r="CY26" s="461"/>
      <c r="CZ26" s="461"/>
      <c r="DA26" s="462"/>
      <c r="DB26" s="460"/>
      <c r="DC26" s="461"/>
      <c r="DD26" s="461"/>
      <c r="DE26" s="461"/>
      <c r="DF26" s="461"/>
      <c r="DG26" s="461"/>
      <c r="DH26" s="461"/>
      <c r="DI26" s="462"/>
    </row>
    <row r="27" spans="1:119" ht="18.75" customHeight="1" thickBot="1" x14ac:dyDescent="0.2">
      <c r="A27" s="180"/>
      <c r="B27" s="600"/>
      <c r="C27" s="601"/>
      <c r="D27" s="602"/>
      <c r="E27" s="513" t="s">
        <v>177</v>
      </c>
      <c r="F27" s="493"/>
      <c r="G27" s="493"/>
      <c r="H27" s="493"/>
      <c r="I27" s="493"/>
      <c r="J27" s="493"/>
      <c r="K27" s="494"/>
      <c r="L27" s="514">
        <v>1</v>
      </c>
      <c r="M27" s="515"/>
      <c r="N27" s="515"/>
      <c r="O27" s="515"/>
      <c r="P27" s="554"/>
      <c r="Q27" s="514">
        <v>5510</v>
      </c>
      <c r="R27" s="515"/>
      <c r="S27" s="515"/>
      <c r="T27" s="515"/>
      <c r="U27" s="515"/>
      <c r="V27" s="554"/>
      <c r="W27" s="613"/>
      <c r="X27" s="601"/>
      <c r="Y27" s="602"/>
      <c r="Z27" s="513" t="s">
        <v>178</v>
      </c>
      <c r="AA27" s="493"/>
      <c r="AB27" s="493"/>
      <c r="AC27" s="493"/>
      <c r="AD27" s="493"/>
      <c r="AE27" s="493"/>
      <c r="AF27" s="493"/>
      <c r="AG27" s="494"/>
      <c r="AH27" s="514">
        <v>31</v>
      </c>
      <c r="AI27" s="515"/>
      <c r="AJ27" s="515"/>
      <c r="AK27" s="515"/>
      <c r="AL27" s="554"/>
      <c r="AM27" s="514">
        <v>93933</v>
      </c>
      <c r="AN27" s="515"/>
      <c r="AO27" s="515"/>
      <c r="AP27" s="515"/>
      <c r="AQ27" s="515"/>
      <c r="AR27" s="554"/>
      <c r="AS27" s="514">
        <v>3030</v>
      </c>
      <c r="AT27" s="515"/>
      <c r="AU27" s="515"/>
      <c r="AV27" s="515"/>
      <c r="AW27" s="515"/>
      <c r="AX27" s="516"/>
      <c r="AY27" s="555" t="s">
        <v>179</v>
      </c>
      <c r="AZ27" s="556"/>
      <c r="BA27" s="556"/>
      <c r="BB27" s="556"/>
      <c r="BC27" s="556"/>
      <c r="BD27" s="556"/>
      <c r="BE27" s="556"/>
      <c r="BF27" s="556"/>
      <c r="BG27" s="556"/>
      <c r="BH27" s="556"/>
      <c r="BI27" s="556"/>
      <c r="BJ27" s="556"/>
      <c r="BK27" s="556"/>
      <c r="BL27" s="556"/>
      <c r="BM27" s="557"/>
      <c r="BN27" s="636" t="s">
        <v>136</v>
      </c>
      <c r="BO27" s="637"/>
      <c r="BP27" s="637"/>
      <c r="BQ27" s="637"/>
      <c r="BR27" s="637"/>
      <c r="BS27" s="637"/>
      <c r="BT27" s="637"/>
      <c r="BU27" s="638"/>
      <c r="BV27" s="636" t="s">
        <v>128</v>
      </c>
      <c r="BW27" s="637"/>
      <c r="BX27" s="637"/>
      <c r="BY27" s="637"/>
      <c r="BZ27" s="637"/>
      <c r="CA27" s="637"/>
      <c r="CB27" s="637"/>
      <c r="CC27" s="638"/>
      <c r="CD27" s="196"/>
      <c r="CE27" s="570"/>
      <c r="CF27" s="570"/>
      <c r="CG27" s="570"/>
      <c r="CH27" s="570"/>
      <c r="CI27" s="570"/>
      <c r="CJ27" s="570"/>
      <c r="CK27" s="570"/>
      <c r="CL27" s="570"/>
      <c r="CM27" s="570"/>
      <c r="CN27" s="570"/>
      <c r="CO27" s="570"/>
      <c r="CP27" s="570"/>
      <c r="CQ27" s="570"/>
      <c r="CR27" s="570"/>
      <c r="CS27" s="571"/>
      <c r="CT27" s="460"/>
      <c r="CU27" s="461"/>
      <c r="CV27" s="461"/>
      <c r="CW27" s="461"/>
      <c r="CX27" s="461"/>
      <c r="CY27" s="461"/>
      <c r="CZ27" s="461"/>
      <c r="DA27" s="462"/>
      <c r="DB27" s="460"/>
      <c r="DC27" s="461"/>
      <c r="DD27" s="461"/>
      <c r="DE27" s="461"/>
      <c r="DF27" s="461"/>
      <c r="DG27" s="461"/>
      <c r="DH27" s="461"/>
      <c r="DI27" s="462"/>
      <c r="DJ27" s="179"/>
      <c r="DK27" s="179"/>
      <c r="DL27" s="179"/>
      <c r="DM27" s="179"/>
      <c r="DN27" s="179"/>
      <c r="DO27" s="179"/>
    </row>
    <row r="28" spans="1:119" ht="18.75" customHeight="1" x14ac:dyDescent="0.15">
      <c r="A28" s="180"/>
      <c r="B28" s="600"/>
      <c r="C28" s="601"/>
      <c r="D28" s="602"/>
      <c r="E28" s="513" t="s">
        <v>180</v>
      </c>
      <c r="F28" s="493"/>
      <c r="G28" s="493"/>
      <c r="H28" s="493"/>
      <c r="I28" s="493"/>
      <c r="J28" s="493"/>
      <c r="K28" s="494"/>
      <c r="L28" s="514">
        <v>1</v>
      </c>
      <c r="M28" s="515"/>
      <c r="N28" s="515"/>
      <c r="O28" s="515"/>
      <c r="P28" s="554"/>
      <c r="Q28" s="514">
        <v>5110</v>
      </c>
      <c r="R28" s="515"/>
      <c r="S28" s="515"/>
      <c r="T28" s="515"/>
      <c r="U28" s="515"/>
      <c r="V28" s="554"/>
      <c r="W28" s="613"/>
      <c r="X28" s="601"/>
      <c r="Y28" s="602"/>
      <c r="Z28" s="513" t="s">
        <v>181</v>
      </c>
      <c r="AA28" s="493"/>
      <c r="AB28" s="493"/>
      <c r="AC28" s="493"/>
      <c r="AD28" s="493"/>
      <c r="AE28" s="493"/>
      <c r="AF28" s="493"/>
      <c r="AG28" s="494"/>
      <c r="AH28" s="514" t="s">
        <v>136</v>
      </c>
      <c r="AI28" s="515"/>
      <c r="AJ28" s="515"/>
      <c r="AK28" s="515"/>
      <c r="AL28" s="554"/>
      <c r="AM28" s="514" t="s">
        <v>128</v>
      </c>
      <c r="AN28" s="515"/>
      <c r="AO28" s="515"/>
      <c r="AP28" s="515"/>
      <c r="AQ28" s="515"/>
      <c r="AR28" s="554"/>
      <c r="AS28" s="514" t="s">
        <v>136</v>
      </c>
      <c r="AT28" s="515"/>
      <c r="AU28" s="515"/>
      <c r="AV28" s="515"/>
      <c r="AW28" s="515"/>
      <c r="AX28" s="516"/>
      <c r="AY28" s="639" t="s">
        <v>182</v>
      </c>
      <c r="AZ28" s="640"/>
      <c r="BA28" s="640"/>
      <c r="BB28" s="641"/>
      <c r="BC28" s="423" t="s">
        <v>48</v>
      </c>
      <c r="BD28" s="424"/>
      <c r="BE28" s="424"/>
      <c r="BF28" s="424"/>
      <c r="BG28" s="424"/>
      <c r="BH28" s="424"/>
      <c r="BI28" s="424"/>
      <c r="BJ28" s="424"/>
      <c r="BK28" s="424"/>
      <c r="BL28" s="424"/>
      <c r="BM28" s="425"/>
      <c r="BN28" s="426">
        <v>6562061</v>
      </c>
      <c r="BO28" s="427"/>
      <c r="BP28" s="427"/>
      <c r="BQ28" s="427"/>
      <c r="BR28" s="427"/>
      <c r="BS28" s="427"/>
      <c r="BT28" s="427"/>
      <c r="BU28" s="428"/>
      <c r="BV28" s="426">
        <v>6556779</v>
      </c>
      <c r="BW28" s="427"/>
      <c r="BX28" s="427"/>
      <c r="BY28" s="427"/>
      <c r="BZ28" s="427"/>
      <c r="CA28" s="427"/>
      <c r="CB28" s="427"/>
      <c r="CC28" s="428"/>
      <c r="CD28" s="194"/>
      <c r="CE28" s="570"/>
      <c r="CF28" s="570"/>
      <c r="CG28" s="570"/>
      <c r="CH28" s="570"/>
      <c r="CI28" s="570"/>
      <c r="CJ28" s="570"/>
      <c r="CK28" s="570"/>
      <c r="CL28" s="570"/>
      <c r="CM28" s="570"/>
      <c r="CN28" s="570"/>
      <c r="CO28" s="570"/>
      <c r="CP28" s="570"/>
      <c r="CQ28" s="570"/>
      <c r="CR28" s="570"/>
      <c r="CS28" s="571"/>
      <c r="CT28" s="460"/>
      <c r="CU28" s="461"/>
      <c r="CV28" s="461"/>
      <c r="CW28" s="461"/>
      <c r="CX28" s="461"/>
      <c r="CY28" s="461"/>
      <c r="CZ28" s="461"/>
      <c r="DA28" s="462"/>
      <c r="DB28" s="460"/>
      <c r="DC28" s="461"/>
      <c r="DD28" s="461"/>
      <c r="DE28" s="461"/>
      <c r="DF28" s="461"/>
      <c r="DG28" s="461"/>
      <c r="DH28" s="461"/>
      <c r="DI28" s="462"/>
      <c r="DJ28" s="179"/>
      <c r="DK28" s="179"/>
      <c r="DL28" s="179"/>
      <c r="DM28" s="179"/>
      <c r="DN28" s="179"/>
      <c r="DO28" s="179"/>
    </row>
    <row r="29" spans="1:119" ht="18.75" customHeight="1" x14ac:dyDescent="0.15">
      <c r="A29" s="180"/>
      <c r="B29" s="600"/>
      <c r="C29" s="601"/>
      <c r="D29" s="602"/>
      <c r="E29" s="513" t="s">
        <v>183</v>
      </c>
      <c r="F29" s="493"/>
      <c r="G29" s="493"/>
      <c r="H29" s="493"/>
      <c r="I29" s="493"/>
      <c r="J29" s="493"/>
      <c r="K29" s="494"/>
      <c r="L29" s="514">
        <v>28</v>
      </c>
      <c r="M29" s="515"/>
      <c r="N29" s="515"/>
      <c r="O29" s="515"/>
      <c r="P29" s="554"/>
      <c r="Q29" s="514">
        <v>4550</v>
      </c>
      <c r="R29" s="515"/>
      <c r="S29" s="515"/>
      <c r="T29" s="515"/>
      <c r="U29" s="515"/>
      <c r="V29" s="554"/>
      <c r="W29" s="614"/>
      <c r="X29" s="615"/>
      <c r="Y29" s="616"/>
      <c r="Z29" s="513" t="s">
        <v>184</v>
      </c>
      <c r="AA29" s="493"/>
      <c r="AB29" s="493"/>
      <c r="AC29" s="493"/>
      <c r="AD29" s="493"/>
      <c r="AE29" s="493"/>
      <c r="AF29" s="493"/>
      <c r="AG29" s="494"/>
      <c r="AH29" s="514">
        <v>1167</v>
      </c>
      <c r="AI29" s="515"/>
      <c r="AJ29" s="515"/>
      <c r="AK29" s="515"/>
      <c r="AL29" s="554"/>
      <c r="AM29" s="514">
        <v>3536013</v>
      </c>
      <c r="AN29" s="515"/>
      <c r="AO29" s="515"/>
      <c r="AP29" s="515"/>
      <c r="AQ29" s="515"/>
      <c r="AR29" s="554"/>
      <c r="AS29" s="514">
        <v>3030</v>
      </c>
      <c r="AT29" s="515"/>
      <c r="AU29" s="515"/>
      <c r="AV29" s="515"/>
      <c r="AW29" s="515"/>
      <c r="AX29" s="516"/>
      <c r="AY29" s="642"/>
      <c r="AZ29" s="643"/>
      <c r="BA29" s="643"/>
      <c r="BB29" s="644"/>
      <c r="BC29" s="497" t="s">
        <v>185</v>
      </c>
      <c r="BD29" s="498"/>
      <c r="BE29" s="498"/>
      <c r="BF29" s="498"/>
      <c r="BG29" s="498"/>
      <c r="BH29" s="498"/>
      <c r="BI29" s="498"/>
      <c r="BJ29" s="498"/>
      <c r="BK29" s="498"/>
      <c r="BL29" s="498"/>
      <c r="BM29" s="499"/>
      <c r="BN29" s="463">
        <v>43030</v>
      </c>
      <c r="BO29" s="464"/>
      <c r="BP29" s="464"/>
      <c r="BQ29" s="464"/>
      <c r="BR29" s="464"/>
      <c r="BS29" s="464"/>
      <c r="BT29" s="464"/>
      <c r="BU29" s="465"/>
      <c r="BV29" s="463">
        <v>43011</v>
      </c>
      <c r="BW29" s="464"/>
      <c r="BX29" s="464"/>
      <c r="BY29" s="464"/>
      <c r="BZ29" s="464"/>
      <c r="CA29" s="464"/>
      <c r="CB29" s="464"/>
      <c r="CC29" s="465"/>
      <c r="CD29" s="196"/>
      <c r="CE29" s="570"/>
      <c r="CF29" s="570"/>
      <c r="CG29" s="570"/>
      <c r="CH29" s="570"/>
      <c r="CI29" s="570"/>
      <c r="CJ29" s="570"/>
      <c r="CK29" s="570"/>
      <c r="CL29" s="570"/>
      <c r="CM29" s="570"/>
      <c r="CN29" s="570"/>
      <c r="CO29" s="570"/>
      <c r="CP29" s="570"/>
      <c r="CQ29" s="570"/>
      <c r="CR29" s="570"/>
      <c r="CS29" s="571"/>
      <c r="CT29" s="460"/>
      <c r="CU29" s="461"/>
      <c r="CV29" s="461"/>
      <c r="CW29" s="461"/>
      <c r="CX29" s="461"/>
      <c r="CY29" s="461"/>
      <c r="CZ29" s="461"/>
      <c r="DA29" s="462"/>
      <c r="DB29" s="460"/>
      <c r="DC29" s="461"/>
      <c r="DD29" s="461"/>
      <c r="DE29" s="461"/>
      <c r="DF29" s="461"/>
      <c r="DG29" s="461"/>
      <c r="DH29" s="461"/>
      <c r="DI29" s="462"/>
      <c r="DJ29" s="179"/>
      <c r="DK29" s="179"/>
      <c r="DL29" s="179"/>
      <c r="DM29" s="179"/>
      <c r="DN29" s="179"/>
      <c r="DO29" s="179"/>
    </row>
    <row r="30" spans="1:119" ht="18.75" customHeight="1" thickBot="1" x14ac:dyDescent="0.2">
      <c r="A30" s="180"/>
      <c r="B30" s="603"/>
      <c r="C30" s="604"/>
      <c r="D30" s="605"/>
      <c r="E30" s="517"/>
      <c r="F30" s="518"/>
      <c r="G30" s="518"/>
      <c r="H30" s="518"/>
      <c r="I30" s="518"/>
      <c r="J30" s="518"/>
      <c r="K30" s="519"/>
      <c r="L30" s="617"/>
      <c r="M30" s="618"/>
      <c r="N30" s="618"/>
      <c r="O30" s="618"/>
      <c r="P30" s="619"/>
      <c r="Q30" s="617"/>
      <c r="R30" s="618"/>
      <c r="S30" s="618"/>
      <c r="T30" s="618"/>
      <c r="U30" s="618"/>
      <c r="V30" s="619"/>
      <c r="W30" s="620" t="s">
        <v>186</v>
      </c>
      <c r="X30" s="621"/>
      <c r="Y30" s="621"/>
      <c r="Z30" s="621"/>
      <c r="AA30" s="621"/>
      <c r="AB30" s="621"/>
      <c r="AC30" s="621"/>
      <c r="AD30" s="621"/>
      <c r="AE30" s="621"/>
      <c r="AF30" s="621"/>
      <c r="AG30" s="622"/>
      <c r="AH30" s="579">
        <v>99.6</v>
      </c>
      <c r="AI30" s="580"/>
      <c r="AJ30" s="580"/>
      <c r="AK30" s="580"/>
      <c r="AL30" s="580"/>
      <c r="AM30" s="580"/>
      <c r="AN30" s="580"/>
      <c r="AO30" s="580"/>
      <c r="AP30" s="580"/>
      <c r="AQ30" s="580"/>
      <c r="AR30" s="580"/>
      <c r="AS30" s="580"/>
      <c r="AT30" s="580"/>
      <c r="AU30" s="580"/>
      <c r="AV30" s="580"/>
      <c r="AW30" s="580"/>
      <c r="AX30" s="582"/>
      <c r="AY30" s="645"/>
      <c r="AZ30" s="646"/>
      <c r="BA30" s="646"/>
      <c r="BB30" s="647"/>
      <c r="BC30" s="633" t="s">
        <v>50</v>
      </c>
      <c r="BD30" s="634"/>
      <c r="BE30" s="634"/>
      <c r="BF30" s="634"/>
      <c r="BG30" s="634"/>
      <c r="BH30" s="634"/>
      <c r="BI30" s="634"/>
      <c r="BJ30" s="634"/>
      <c r="BK30" s="634"/>
      <c r="BL30" s="634"/>
      <c r="BM30" s="635"/>
      <c r="BN30" s="636">
        <v>1499392</v>
      </c>
      <c r="BO30" s="637"/>
      <c r="BP30" s="637"/>
      <c r="BQ30" s="637"/>
      <c r="BR30" s="637"/>
      <c r="BS30" s="637"/>
      <c r="BT30" s="637"/>
      <c r="BU30" s="638"/>
      <c r="BV30" s="636">
        <v>1126405</v>
      </c>
      <c r="BW30" s="637"/>
      <c r="BX30" s="637"/>
      <c r="BY30" s="637"/>
      <c r="BZ30" s="637"/>
      <c r="CA30" s="637"/>
      <c r="CB30" s="637"/>
      <c r="CC30" s="63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15">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15">
      <c r="A32" s="180"/>
      <c r="B32" s="206"/>
      <c r="C32" s="207" t="s">
        <v>187</v>
      </c>
      <c r="D32" s="207"/>
      <c r="E32" s="207"/>
      <c r="F32" s="204"/>
      <c r="G32" s="204"/>
      <c r="H32" s="204"/>
      <c r="I32" s="204"/>
      <c r="J32" s="204"/>
      <c r="K32" s="204"/>
      <c r="L32" s="204"/>
      <c r="M32" s="204"/>
      <c r="N32" s="204"/>
      <c r="O32" s="204"/>
      <c r="P32" s="204"/>
      <c r="Q32" s="204"/>
      <c r="R32" s="204"/>
      <c r="S32" s="204"/>
      <c r="T32" s="204"/>
      <c r="U32" s="204" t="s">
        <v>188</v>
      </c>
      <c r="V32" s="204"/>
      <c r="W32" s="204"/>
      <c r="X32" s="204"/>
      <c r="Y32" s="204"/>
      <c r="Z32" s="204"/>
      <c r="AA32" s="204"/>
      <c r="AB32" s="204"/>
      <c r="AC32" s="204"/>
      <c r="AD32" s="204"/>
      <c r="AE32" s="204"/>
      <c r="AF32" s="204"/>
      <c r="AG32" s="204"/>
      <c r="AH32" s="204"/>
      <c r="AI32" s="204"/>
      <c r="AJ32" s="204"/>
      <c r="AK32" s="204"/>
      <c r="AL32" s="204"/>
      <c r="AM32" s="208" t="s">
        <v>189</v>
      </c>
      <c r="AN32" s="204"/>
      <c r="AO32" s="204"/>
      <c r="AP32" s="204"/>
      <c r="AQ32" s="204"/>
      <c r="AR32" s="204"/>
      <c r="AS32" s="208"/>
      <c r="AT32" s="208"/>
      <c r="AU32" s="208"/>
      <c r="AV32" s="208"/>
      <c r="AW32" s="208"/>
      <c r="AX32" s="208"/>
      <c r="AY32" s="208"/>
      <c r="AZ32" s="208"/>
      <c r="BA32" s="208"/>
      <c r="BB32" s="204"/>
      <c r="BC32" s="208"/>
      <c r="BD32" s="204"/>
      <c r="BE32" s="208" t="s">
        <v>190</v>
      </c>
      <c r="BF32" s="204"/>
      <c r="BG32" s="204"/>
      <c r="BH32" s="204"/>
      <c r="BI32" s="204"/>
      <c r="BJ32" s="208"/>
      <c r="BK32" s="208"/>
      <c r="BL32" s="208"/>
      <c r="BM32" s="208"/>
      <c r="BN32" s="208"/>
      <c r="BO32" s="208"/>
      <c r="BP32" s="208"/>
      <c r="BQ32" s="208"/>
      <c r="BR32" s="204"/>
      <c r="BS32" s="204"/>
      <c r="BT32" s="204"/>
      <c r="BU32" s="204"/>
      <c r="BV32" s="204"/>
      <c r="BW32" s="204" t="s">
        <v>191</v>
      </c>
      <c r="BX32" s="204"/>
      <c r="BY32" s="204"/>
      <c r="BZ32" s="204"/>
      <c r="CA32" s="204"/>
      <c r="CB32" s="208"/>
      <c r="CC32" s="208"/>
      <c r="CD32" s="208"/>
      <c r="CE32" s="208"/>
      <c r="CF32" s="208"/>
      <c r="CG32" s="208"/>
      <c r="CH32" s="208"/>
      <c r="CI32" s="208"/>
      <c r="CJ32" s="208"/>
      <c r="CK32" s="208"/>
      <c r="CL32" s="208"/>
      <c r="CM32" s="208"/>
      <c r="CN32" s="208"/>
      <c r="CO32" s="208" t="s">
        <v>192</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15">
      <c r="A33" s="180"/>
      <c r="B33" s="206"/>
      <c r="C33" s="487" t="s">
        <v>193</v>
      </c>
      <c r="D33" s="487"/>
      <c r="E33" s="452" t="s">
        <v>194</v>
      </c>
      <c r="F33" s="452"/>
      <c r="G33" s="452"/>
      <c r="H33" s="452"/>
      <c r="I33" s="452"/>
      <c r="J33" s="452"/>
      <c r="K33" s="452"/>
      <c r="L33" s="452"/>
      <c r="M33" s="452"/>
      <c r="N33" s="452"/>
      <c r="O33" s="452"/>
      <c r="P33" s="452"/>
      <c r="Q33" s="452"/>
      <c r="R33" s="452"/>
      <c r="S33" s="452"/>
      <c r="T33" s="209"/>
      <c r="U33" s="487" t="s">
        <v>193</v>
      </c>
      <c r="V33" s="487"/>
      <c r="W33" s="452" t="s">
        <v>195</v>
      </c>
      <c r="X33" s="452"/>
      <c r="Y33" s="452"/>
      <c r="Z33" s="452"/>
      <c r="AA33" s="452"/>
      <c r="AB33" s="452"/>
      <c r="AC33" s="452"/>
      <c r="AD33" s="452"/>
      <c r="AE33" s="452"/>
      <c r="AF33" s="452"/>
      <c r="AG33" s="452"/>
      <c r="AH33" s="452"/>
      <c r="AI33" s="452"/>
      <c r="AJ33" s="452"/>
      <c r="AK33" s="452"/>
      <c r="AL33" s="209"/>
      <c r="AM33" s="487" t="s">
        <v>193</v>
      </c>
      <c r="AN33" s="487"/>
      <c r="AO33" s="452" t="s">
        <v>195</v>
      </c>
      <c r="AP33" s="452"/>
      <c r="AQ33" s="452"/>
      <c r="AR33" s="452"/>
      <c r="AS33" s="452"/>
      <c r="AT33" s="452"/>
      <c r="AU33" s="452"/>
      <c r="AV33" s="452"/>
      <c r="AW33" s="452"/>
      <c r="AX33" s="452"/>
      <c r="AY33" s="452"/>
      <c r="AZ33" s="452"/>
      <c r="BA33" s="452"/>
      <c r="BB33" s="452"/>
      <c r="BC33" s="452"/>
      <c r="BD33" s="210"/>
      <c r="BE33" s="452" t="s">
        <v>196</v>
      </c>
      <c r="BF33" s="452"/>
      <c r="BG33" s="452" t="s">
        <v>197</v>
      </c>
      <c r="BH33" s="452"/>
      <c r="BI33" s="452"/>
      <c r="BJ33" s="452"/>
      <c r="BK33" s="452"/>
      <c r="BL33" s="452"/>
      <c r="BM33" s="452"/>
      <c r="BN33" s="452"/>
      <c r="BO33" s="452"/>
      <c r="BP33" s="452"/>
      <c r="BQ33" s="452"/>
      <c r="BR33" s="452"/>
      <c r="BS33" s="452"/>
      <c r="BT33" s="452"/>
      <c r="BU33" s="452"/>
      <c r="BV33" s="210"/>
      <c r="BW33" s="487" t="s">
        <v>196</v>
      </c>
      <c r="BX33" s="487"/>
      <c r="BY33" s="452" t="s">
        <v>198</v>
      </c>
      <c r="BZ33" s="452"/>
      <c r="CA33" s="452"/>
      <c r="CB33" s="452"/>
      <c r="CC33" s="452"/>
      <c r="CD33" s="452"/>
      <c r="CE33" s="452"/>
      <c r="CF33" s="452"/>
      <c r="CG33" s="452"/>
      <c r="CH33" s="452"/>
      <c r="CI33" s="452"/>
      <c r="CJ33" s="452"/>
      <c r="CK33" s="452"/>
      <c r="CL33" s="452"/>
      <c r="CM33" s="452"/>
      <c r="CN33" s="209"/>
      <c r="CO33" s="487" t="s">
        <v>199</v>
      </c>
      <c r="CP33" s="487"/>
      <c r="CQ33" s="452" t="s">
        <v>200</v>
      </c>
      <c r="CR33" s="452"/>
      <c r="CS33" s="452"/>
      <c r="CT33" s="452"/>
      <c r="CU33" s="452"/>
      <c r="CV33" s="452"/>
      <c r="CW33" s="452"/>
      <c r="CX33" s="452"/>
      <c r="CY33" s="452"/>
      <c r="CZ33" s="452"/>
      <c r="DA33" s="452"/>
      <c r="DB33" s="452"/>
      <c r="DC33" s="452"/>
      <c r="DD33" s="452"/>
      <c r="DE33" s="452"/>
      <c r="DF33" s="209"/>
      <c r="DG33" s="648" t="s">
        <v>201</v>
      </c>
      <c r="DH33" s="648"/>
      <c r="DI33" s="211"/>
      <c r="DJ33" s="179"/>
      <c r="DK33" s="179"/>
      <c r="DL33" s="179"/>
      <c r="DM33" s="179"/>
      <c r="DN33" s="179"/>
      <c r="DO33" s="179"/>
    </row>
    <row r="34" spans="1:119" ht="32.25" customHeight="1" x14ac:dyDescent="0.15">
      <c r="A34" s="180"/>
      <c r="B34" s="206"/>
      <c r="C34" s="649">
        <f>IF(E34="","",1)</f>
        <v>1</v>
      </c>
      <c r="D34" s="649"/>
      <c r="E34" s="650" t="str">
        <f>IF('各会計、関係団体の財政状況及び健全化判断比率'!B7="","",'各会計、関係団体の財政状況及び健全化判断比率'!B7)</f>
        <v>一般会計</v>
      </c>
      <c r="F34" s="650"/>
      <c r="G34" s="650"/>
      <c r="H34" s="650"/>
      <c r="I34" s="650"/>
      <c r="J34" s="650"/>
      <c r="K34" s="650"/>
      <c r="L34" s="650"/>
      <c r="M34" s="650"/>
      <c r="N34" s="650"/>
      <c r="O34" s="650"/>
      <c r="P34" s="650"/>
      <c r="Q34" s="650"/>
      <c r="R34" s="650"/>
      <c r="S34" s="650"/>
      <c r="T34" s="207"/>
      <c r="U34" s="649">
        <f>IF(W34="","",MAX(C34:D43)+1)</f>
        <v>3</v>
      </c>
      <c r="V34" s="649"/>
      <c r="W34" s="650" t="str">
        <f>IF('各会計、関係団体の財政状況及び健全化判断比率'!B28="","",'各会計、関係団体の財政状況及び健全化判断比率'!B28)</f>
        <v>国民健康保険特別会計</v>
      </c>
      <c r="X34" s="650"/>
      <c r="Y34" s="650"/>
      <c r="Z34" s="650"/>
      <c r="AA34" s="650"/>
      <c r="AB34" s="650"/>
      <c r="AC34" s="650"/>
      <c r="AD34" s="650"/>
      <c r="AE34" s="650"/>
      <c r="AF34" s="650"/>
      <c r="AG34" s="650"/>
      <c r="AH34" s="650"/>
      <c r="AI34" s="650"/>
      <c r="AJ34" s="650"/>
      <c r="AK34" s="650"/>
      <c r="AL34" s="207"/>
      <c r="AM34" s="649">
        <f>IF(AO34="","",MAX(C34:D43,U34:V43)+1)</f>
        <v>6</v>
      </c>
      <c r="AN34" s="649"/>
      <c r="AO34" s="650" t="str">
        <f>IF('各会計、関係団体の財政状況及び健全化判断比率'!B31="","",'各会計、関係団体の財政状況及び健全化判断比率'!B31)</f>
        <v>病院事業会計</v>
      </c>
      <c r="AP34" s="650"/>
      <c r="AQ34" s="650"/>
      <c r="AR34" s="650"/>
      <c r="AS34" s="650"/>
      <c r="AT34" s="650"/>
      <c r="AU34" s="650"/>
      <c r="AV34" s="650"/>
      <c r="AW34" s="650"/>
      <c r="AX34" s="650"/>
      <c r="AY34" s="650"/>
      <c r="AZ34" s="650"/>
      <c r="BA34" s="650"/>
      <c r="BB34" s="650"/>
      <c r="BC34" s="650"/>
      <c r="BD34" s="207"/>
      <c r="BE34" s="649">
        <f>IF(BG34="","",MAX(C34:D43,U34:V43,AM34:AN43)+1)</f>
        <v>9</v>
      </c>
      <c r="BF34" s="649"/>
      <c r="BG34" s="650" t="str">
        <f>IF('各会計、関係団体の財政状況及び健全化判断比率'!B34="","",'各会計、関係団体の財政状況及び健全化判断比率'!B34)</f>
        <v>公共下水道事業特別会計</v>
      </c>
      <c r="BH34" s="650"/>
      <c r="BI34" s="650"/>
      <c r="BJ34" s="650"/>
      <c r="BK34" s="650"/>
      <c r="BL34" s="650"/>
      <c r="BM34" s="650"/>
      <c r="BN34" s="650"/>
      <c r="BO34" s="650"/>
      <c r="BP34" s="650"/>
      <c r="BQ34" s="650"/>
      <c r="BR34" s="650"/>
      <c r="BS34" s="650"/>
      <c r="BT34" s="650"/>
      <c r="BU34" s="650"/>
      <c r="BV34" s="207"/>
      <c r="BW34" s="649">
        <f>IF(BY34="","",MAX(C34:D43,U34:V43,AM34:AN43,BE34:BF43)+1)</f>
        <v>11</v>
      </c>
      <c r="BX34" s="649"/>
      <c r="BY34" s="650" t="str">
        <f>IF('各会計、関係団体の財政状況及び健全化判断比率'!B68="","",'各会計、関係団体の財政状況及び健全化判断比率'!B68)</f>
        <v>愛知県後期高齢者医療広域連合（一般会計）</v>
      </c>
      <c r="BZ34" s="650"/>
      <c r="CA34" s="650"/>
      <c r="CB34" s="650"/>
      <c r="CC34" s="650"/>
      <c r="CD34" s="650"/>
      <c r="CE34" s="650"/>
      <c r="CF34" s="650"/>
      <c r="CG34" s="650"/>
      <c r="CH34" s="650"/>
      <c r="CI34" s="650"/>
      <c r="CJ34" s="650"/>
      <c r="CK34" s="650"/>
      <c r="CL34" s="650"/>
      <c r="CM34" s="650"/>
      <c r="CN34" s="207"/>
      <c r="CO34" s="649">
        <f>IF(CQ34="","",MAX(C34:D43,U34:V43,AM34:AN43,BE34:BF43,BW34:BX43)+1)</f>
        <v>13</v>
      </c>
      <c r="CP34" s="649"/>
      <c r="CQ34" s="650" t="str">
        <f>IF('各会計、関係団体の財政状況及び健全化判断比率'!BS7="","",'各会計、関係団体の財政状況及び健全化判断比率'!BS7)</f>
        <v>西尾市土地開発公社</v>
      </c>
      <c r="CR34" s="650"/>
      <c r="CS34" s="650"/>
      <c r="CT34" s="650"/>
      <c r="CU34" s="650"/>
      <c r="CV34" s="650"/>
      <c r="CW34" s="650"/>
      <c r="CX34" s="650"/>
      <c r="CY34" s="650"/>
      <c r="CZ34" s="650"/>
      <c r="DA34" s="650"/>
      <c r="DB34" s="650"/>
      <c r="DC34" s="650"/>
      <c r="DD34" s="650"/>
      <c r="DE34" s="650"/>
      <c r="DF34" s="204"/>
      <c r="DG34" s="651" t="str">
        <f>IF('各会計、関係団体の財政状況及び健全化判断比率'!BR7="","",'各会計、関係団体の財政状況及び健全化判断比率'!BR7)</f>
        <v/>
      </c>
      <c r="DH34" s="651"/>
      <c r="DI34" s="211"/>
      <c r="DJ34" s="179"/>
      <c r="DK34" s="179"/>
      <c r="DL34" s="179"/>
      <c r="DM34" s="179"/>
      <c r="DN34" s="179"/>
      <c r="DO34" s="179"/>
    </row>
    <row r="35" spans="1:119" ht="32.25" customHeight="1" x14ac:dyDescent="0.15">
      <c r="A35" s="180"/>
      <c r="B35" s="206"/>
      <c r="C35" s="649">
        <f>IF(E35="","",C34+1)</f>
        <v>2</v>
      </c>
      <c r="D35" s="649"/>
      <c r="E35" s="650" t="str">
        <f>IF('各会計、関係団体の財政状況及び健全化判断比率'!B8="","",'各会計、関係団体の財政状況及び健全化判断比率'!B8)</f>
        <v>佐久島診療所事業特別会計</v>
      </c>
      <c r="F35" s="650"/>
      <c r="G35" s="650"/>
      <c r="H35" s="650"/>
      <c r="I35" s="650"/>
      <c r="J35" s="650"/>
      <c r="K35" s="650"/>
      <c r="L35" s="650"/>
      <c r="M35" s="650"/>
      <c r="N35" s="650"/>
      <c r="O35" s="650"/>
      <c r="P35" s="650"/>
      <c r="Q35" s="650"/>
      <c r="R35" s="650"/>
      <c r="S35" s="650"/>
      <c r="T35" s="207"/>
      <c r="U35" s="649">
        <f>IF(W35="","",U34+1)</f>
        <v>4</v>
      </c>
      <c r="V35" s="649"/>
      <c r="W35" s="650" t="str">
        <f>IF('各会計、関係団体の財政状況及び健全化判断比率'!B29="","",'各会計、関係団体の財政状況及び健全化判断比率'!B29)</f>
        <v>介護保険特別会計</v>
      </c>
      <c r="X35" s="650"/>
      <c r="Y35" s="650"/>
      <c r="Z35" s="650"/>
      <c r="AA35" s="650"/>
      <c r="AB35" s="650"/>
      <c r="AC35" s="650"/>
      <c r="AD35" s="650"/>
      <c r="AE35" s="650"/>
      <c r="AF35" s="650"/>
      <c r="AG35" s="650"/>
      <c r="AH35" s="650"/>
      <c r="AI35" s="650"/>
      <c r="AJ35" s="650"/>
      <c r="AK35" s="650"/>
      <c r="AL35" s="207"/>
      <c r="AM35" s="649">
        <f t="shared" ref="AM35:AM43" si="0">IF(AO35="","",AM34+1)</f>
        <v>7</v>
      </c>
      <c r="AN35" s="649"/>
      <c r="AO35" s="650" t="str">
        <f>IF('各会計、関係団体の財政状況及び健全化判断比率'!B32="","",'各会計、関係団体の財政状況及び健全化判断比率'!B32)</f>
        <v>水道事業会計</v>
      </c>
      <c r="AP35" s="650"/>
      <c r="AQ35" s="650"/>
      <c r="AR35" s="650"/>
      <c r="AS35" s="650"/>
      <c r="AT35" s="650"/>
      <c r="AU35" s="650"/>
      <c r="AV35" s="650"/>
      <c r="AW35" s="650"/>
      <c r="AX35" s="650"/>
      <c r="AY35" s="650"/>
      <c r="AZ35" s="650"/>
      <c r="BA35" s="650"/>
      <c r="BB35" s="650"/>
      <c r="BC35" s="650"/>
      <c r="BD35" s="207"/>
      <c r="BE35" s="649">
        <f t="shared" ref="BE35:BE43" si="1">IF(BG35="","",BE34+1)</f>
        <v>10</v>
      </c>
      <c r="BF35" s="649"/>
      <c r="BG35" s="650" t="str">
        <f>IF('各会計、関係団体の財政状況及び健全化判断比率'!B35="","",'各会計、関係団体の財政状況及び健全化判断比率'!B35)</f>
        <v>農業集落排水事業特別会計</v>
      </c>
      <c r="BH35" s="650"/>
      <c r="BI35" s="650"/>
      <c r="BJ35" s="650"/>
      <c r="BK35" s="650"/>
      <c r="BL35" s="650"/>
      <c r="BM35" s="650"/>
      <c r="BN35" s="650"/>
      <c r="BO35" s="650"/>
      <c r="BP35" s="650"/>
      <c r="BQ35" s="650"/>
      <c r="BR35" s="650"/>
      <c r="BS35" s="650"/>
      <c r="BT35" s="650"/>
      <c r="BU35" s="650"/>
      <c r="BV35" s="207"/>
      <c r="BW35" s="649">
        <f t="shared" ref="BW35:BW43" si="2">IF(BY35="","",BW34+1)</f>
        <v>12</v>
      </c>
      <c r="BX35" s="649"/>
      <c r="BY35" s="650" t="str">
        <f>IF('各会計、関係団体の財政状況及び健全化判断比率'!B69="","",'各会計、関係団体の財政状況及び健全化判断比率'!B69)</f>
        <v>愛知県後期高齢者医療広域連合
（後期高齢者医療特別会計）</v>
      </c>
      <c r="BZ35" s="650"/>
      <c r="CA35" s="650"/>
      <c r="CB35" s="650"/>
      <c r="CC35" s="650"/>
      <c r="CD35" s="650"/>
      <c r="CE35" s="650"/>
      <c r="CF35" s="650"/>
      <c r="CG35" s="650"/>
      <c r="CH35" s="650"/>
      <c r="CI35" s="650"/>
      <c r="CJ35" s="650"/>
      <c r="CK35" s="650"/>
      <c r="CL35" s="650"/>
      <c r="CM35" s="650"/>
      <c r="CN35" s="207"/>
      <c r="CO35" s="649">
        <f t="shared" ref="CO35:CO43" si="3">IF(CQ35="","",CO34+1)</f>
        <v>14</v>
      </c>
      <c r="CP35" s="649"/>
      <c r="CQ35" s="650" t="str">
        <f>IF('各会計、関係団体の財政状況及び健全化判断比率'!BS8="","",'各会計、関係団体の財政状況及び健全化判断比率'!BS8)</f>
        <v>一色さかなセンター</v>
      </c>
      <c r="CR35" s="650"/>
      <c r="CS35" s="650"/>
      <c r="CT35" s="650"/>
      <c r="CU35" s="650"/>
      <c r="CV35" s="650"/>
      <c r="CW35" s="650"/>
      <c r="CX35" s="650"/>
      <c r="CY35" s="650"/>
      <c r="CZ35" s="650"/>
      <c r="DA35" s="650"/>
      <c r="DB35" s="650"/>
      <c r="DC35" s="650"/>
      <c r="DD35" s="650"/>
      <c r="DE35" s="650"/>
      <c r="DF35" s="204"/>
      <c r="DG35" s="651" t="str">
        <f>IF('各会計、関係団体の財政状況及び健全化判断比率'!BR8="","",'各会計、関係団体の財政状況及び健全化判断比率'!BR8)</f>
        <v/>
      </c>
      <c r="DH35" s="651"/>
      <c r="DI35" s="211"/>
      <c r="DJ35" s="179"/>
      <c r="DK35" s="179"/>
      <c r="DL35" s="179"/>
      <c r="DM35" s="179"/>
      <c r="DN35" s="179"/>
      <c r="DO35" s="179"/>
    </row>
    <row r="36" spans="1:119" ht="32.25" customHeight="1" x14ac:dyDescent="0.15">
      <c r="A36" s="180"/>
      <c r="B36" s="206"/>
      <c r="C36" s="649" t="str">
        <f>IF(E36="","",C35+1)</f>
        <v/>
      </c>
      <c r="D36" s="649"/>
      <c r="E36" s="650" t="str">
        <f>IF('各会計、関係団体の財政状況及び健全化判断比率'!B9="","",'各会計、関係団体の財政状況及び健全化判断比率'!B9)</f>
        <v/>
      </c>
      <c r="F36" s="650"/>
      <c r="G36" s="650"/>
      <c r="H36" s="650"/>
      <c r="I36" s="650"/>
      <c r="J36" s="650"/>
      <c r="K36" s="650"/>
      <c r="L36" s="650"/>
      <c r="M36" s="650"/>
      <c r="N36" s="650"/>
      <c r="O36" s="650"/>
      <c r="P36" s="650"/>
      <c r="Q36" s="650"/>
      <c r="R36" s="650"/>
      <c r="S36" s="650"/>
      <c r="T36" s="207"/>
      <c r="U36" s="649">
        <f t="shared" ref="U36:U43" si="4">IF(W36="","",U35+1)</f>
        <v>5</v>
      </c>
      <c r="V36" s="649"/>
      <c r="W36" s="650" t="str">
        <f>IF('各会計、関係団体の財政状況及び健全化判断比率'!B30="","",'各会計、関係団体の財政状況及び健全化判断比率'!B30)</f>
        <v>後期高齢者医療特別会計</v>
      </c>
      <c r="X36" s="650"/>
      <c r="Y36" s="650"/>
      <c r="Z36" s="650"/>
      <c r="AA36" s="650"/>
      <c r="AB36" s="650"/>
      <c r="AC36" s="650"/>
      <c r="AD36" s="650"/>
      <c r="AE36" s="650"/>
      <c r="AF36" s="650"/>
      <c r="AG36" s="650"/>
      <c r="AH36" s="650"/>
      <c r="AI36" s="650"/>
      <c r="AJ36" s="650"/>
      <c r="AK36" s="650"/>
      <c r="AL36" s="207"/>
      <c r="AM36" s="649">
        <f t="shared" si="0"/>
        <v>8</v>
      </c>
      <c r="AN36" s="649"/>
      <c r="AO36" s="650" t="str">
        <f>IF('各会計、関係団体の財政状況及び健全化判断比率'!B33="","",'各会計、関係団体の財政状況及び健全化判断比率'!B33)</f>
        <v>渡船事業会計</v>
      </c>
      <c r="AP36" s="650"/>
      <c r="AQ36" s="650"/>
      <c r="AR36" s="650"/>
      <c r="AS36" s="650"/>
      <c r="AT36" s="650"/>
      <c r="AU36" s="650"/>
      <c r="AV36" s="650"/>
      <c r="AW36" s="650"/>
      <c r="AX36" s="650"/>
      <c r="AY36" s="650"/>
      <c r="AZ36" s="650"/>
      <c r="BA36" s="650"/>
      <c r="BB36" s="650"/>
      <c r="BC36" s="650"/>
      <c r="BD36" s="207"/>
      <c r="BE36" s="649" t="str">
        <f t="shared" si="1"/>
        <v/>
      </c>
      <c r="BF36" s="649"/>
      <c r="BG36" s="650"/>
      <c r="BH36" s="650"/>
      <c r="BI36" s="650"/>
      <c r="BJ36" s="650"/>
      <c r="BK36" s="650"/>
      <c r="BL36" s="650"/>
      <c r="BM36" s="650"/>
      <c r="BN36" s="650"/>
      <c r="BO36" s="650"/>
      <c r="BP36" s="650"/>
      <c r="BQ36" s="650"/>
      <c r="BR36" s="650"/>
      <c r="BS36" s="650"/>
      <c r="BT36" s="650"/>
      <c r="BU36" s="650"/>
      <c r="BV36" s="207"/>
      <c r="BW36" s="649" t="str">
        <f t="shared" si="2"/>
        <v/>
      </c>
      <c r="BX36" s="649"/>
      <c r="BY36" s="650" t="str">
        <f>IF('各会計、関係団体の財政状況及び健全化判断比率'!B70="","",'各会計、関係団体の財政状況及び健全化判断比率'!B70)</f>
        <v/>
      </c>
      <c r="BZ36" s="650"/>
      <c r="CA36" s="650"/>
      <c r="CB36" s="650"/>
      <c r="CC36" s="650"/>
      <c r="CD36" s="650"/>
      <c r="CE36" s="650"/>
      <c r="CF36" s="650"/>
      <c r="CG36" s="650"/>
      <c r="CH36" s="650"/>
      <c r="CI36" s="650"/>
      <c r="CJ36" s="650"/>
      <c r="CK36" s="650"/>
      <c r="CL36" s="650"/>
      <c r="CM36" s="650"/>
      <c r="CN36" s="207"/>
      <c r="CO36" s="649" t="str">
        <f t="shared" si="3"/>
        <v/>
      </c>
      <c r="CP36" s="649"/>
      <c r="CQ36" s="650" t="str">
        <f>IF('各会計、関係団体の財政状況及び健全化判断比率'!BS9="","",'各会計、関係団体の財政状況及び健全化判断比率'!BS9)</f>
        <v/>
      </c>
      <c r="CR36" s="650"/>
      <c r="CS36" s="650"/>
      <c r="CT36" s="650"/>
      <c r="CU36" s="650"/>
      <c r="CV36" s="650"/>
      <c r="CW36" s="650"/>
      <c r="CX36" s="650"/>
      <c r="CY36" s="650"/>
      <c r="CZ36" s="650"/>
      <c r="DA36" s="650"/>
      <c r="DB36" s="650"/>
      <c r="DC36" s="650"/>
      <c r="DD36" s="650"/>
      <c r="DE36" s="650"/>
      <c r="DF36" s="204"/>
      <c r="DG36" s="651" t="str">
        <f>IF('各会計、関係団体の財政状況及び健全化判断比率'!BR9="","",'各会計、関係団体の財政状況及び健全化判断比率'!BR9)</f>
        <v/>
      </c>
      <c r="DH36" s="651"/>
      <c r="DI36" s="211"/>
      <c r="DJ36" s="179"/>
      <c r="DK36" s="179"/>
      <c r="DL36" s="179"/>
      <c r="DM36" s="179"/>
      <c r="DN36" s="179"/>
      <c r="DO36" s="179"/>
    </row>
    <row r="37" spans="1:119" ht="32.25" customHeight="1" x14ac:dyDescent="0.15">
      <c r="A37" s="180"/>
      <c r="B37" s="206"/>
      <c r="C37" s="649" t="str">
        <f>IF(E37="","",C36+1)</f>
        <v/>
      </c>
      <c r="D37" s="649"/>
      <c r="E37" s="650" t="str">
        <f>IF('各会計、関係団体の財政状況及び健全化判断比率'!B10="","",'各会計、関係団体の財政状況及び健全化判断比率'!B10)</f>
        <v/>
      </c>
      <c r="F37" s="650"/>
      <c r="G37" s="650"/>
      <c r="H37" s="650"/>
      <c r="I37" s="650"/>
      <c r="J37" s="650"/>
      <c r="K37" s="650"/>
      <c r="L37" s="650"/>
      <c r="M37" s="650"/>
      <c r="N37" s="650"/>
      <c r="O37" s="650"/>
      <c r="P37" s="650"/>
      <c r="Q37" s="650"/>
      <c r="R37" s="650"/>
      <c r="S37" s="650"/>
      <c r="T37" s="207"/>
      <c r="U37" s="649" t="str">
        <f t="shared" si="4"/>
        <v/>
      </c>
      <c r="V37" s="649"/>
      <c r="W37" s="650"/>
      <c r="X37" s="650"/>
      <c r="Y37" s="650"/>
      <c r="Z37" s="650"/>
      <c r="AA37" s="650"/>
      <c r="AB37" s="650"/>
      <c r="AC37" s="650"/>
      <c r="AD37" s="650"/>
      <c r="AE37" s="650"/>
      <c r="AF37" s="650"/>
      <c r="AG37" s="650"/>
      <c r="AH37" s="650"/>
      <c r="AI37" s="650"/>
      <c r="AJ37" s="650"/>
      <c r="AK37" s="650"/>
      <c r="AL37" s="207"/>
      <c r="AM37" s="649" t="str">
        <f t="shared" si="0"/>
        <v/>
      </c>
      <c r="AN37" s="649"/>
      <c r="AO37" s="650"/>
      <c r="AP37" s="650"/>
      <c r="AQ37" s="650"/>
      <c r="AR37" s="650"/>
      <c r="AS37" s="650"/>
      <c r="AT37" s="650"/>
      <c r="AU37" s="650"/>
      <c r="AV37" s="650"/>
      <c r="AW37" s="650"/>
      <c r="AX37" s="650"/>
      <c r="AY37" s="650"/>
      <c r="AZ37" s="650"/>
      <c r="BA37" s="650"/>
      <c r="BB37" s="650"/>
      <c r="BC37" s="650"/>
      <c r="BD37" s="207"/>
      <c r="BE37" s="649" t="str">
        <f t="shared" si="1"/>
        <v/>
      </c>
      <c r="BF37" s="649"/>
      <c r="BG37" s="650"/>
      <c r="BH37" s="650"/>
      <c r="BI37" s="650"/>
      <c r="BJ37" s="650"/>
      <c r="BK37" s="650"/>
      <c r="BL37" s="650"/>
      <c r="BM37" s="650"/>
      <c r="BN37" s="650"/>
      <c r="BO37" s="650"/>
      <c r="BP37" s="650"/>
      <c r="BQ37" s="650"/>
      <c r="BR37" s="650"/>
      <c r="BS37" s="650"/>
      <c r="BT37" s="650"/>
      <c r="BU37" s="650"/>
      <c r="BV37" s="207"/>
      <c r="BW37" s="649" t="str">
        <f t="shared" si="2"/>
        <v/>
      </c>
      <c r="BX37" s="649"/>
      <c r="BY37" s="650" t="str">
        <f>IF('各会計、関係団体の財政状況及び健全化判断比率'!B71="","",'各会計、関係団体の財政状況及び健全化判断比率'!B71)</f>
        <v/>
      </c>
      <c r="BZ37" s="650"/>
      <c r="CA37" s="650"/>
      <c r="CB37" s="650"/>
      <c r="CC37" s="650"/>
      <c r="CD37" s="650"/>
      <c r="CE37" s="650"/>
      <c r="CF37" s="650"/>
      <c r="CG37" s="650"/>
      <c r="CH37" s="650"/>
      <c r="CI37" s="650"/>
      <c r="CJ37" s="650"/>
      <c r="CK37" s="650"/>
      <c r="CL37" s="650"/>
      <c r="CM37" s="650"/>
      <c r="CN37" s="207"/>
      <c r="CO37" s="649" t="str">
        <f t="shared" si="3"/>
        <v/>
      </c>
      <c r="CP37" s="649"/>
      <c r="CQ37" s="650" t="str">
        <f>IF('各会計、関係団体の財政状況及び健全化判断比率'!BS10="","",'各会計、関係団体の財政状況及び健全化判断比率'!BS10)</f>
        <v/>
      </c>
      <c r="CR37" s="650"/>
      <c r="CS37" s="650"/>
      <c r="CT37" s="650"/>
      <c r="CU37" s="650"/>
      <c r="CV37" s="650"/>
      <c r="CW37" s="650"/>
      <c r="CX37" s="650"/>
      <c r="CY37" s="650"/>
      <c r="CZ37" s="650"/>
      <c r="DA37" s="650"/>
      <c r="DB37" s="650"/>
      <c r="DC37" s="650"/>
      <c r="DD37" s="650"/>
      <c r="DE37" s="650"/>
      <c r="DF37" s="204"/>
      <c r="DG37" s="651" t="str">
        <f>IF('各会計、関係団体の財政状況及び健全化判断比率'!BR10="","",'各会計、関係団体の財政状況及び健全化判断比率'!BR10)</f>
        <v/>
      </c>
      <c r="DH37" s="651"/>
      <c r="DI37" s="211"/>
      <c r="DJ37" s="179"/>
      <c r="DK37" s="179"/>
      <c r="DL37" s="179"/>
      <c r="DM37" s="179"/>
      <c r="DN37" s="179"/>
      <c r="DO37" s="179"/>
    </row>
    <row r="38" spans="1:119" ht="32.25" customHeight="1" x14ac:dyDescent="0.15">
      <c r="A38" s="180"/>
      <c r="B38" s="206"/>
      <c r="C38" s="649" t="str">
        <f t="shared" ref="C38:C43" si="5">IF(E38="","",C37+1)</f>
        <v/>
      </c>
      <c r="D38" s="649"/>
      <c r="E38" s="650" t="str">
        <f>IF('各会計、関係団体の財政状況及び健全化判断比率'!B11="","",'各会計、関係団体の財政状況及び健全化判断比率'!B11)</f>
        <v/>
      </c>
      <c r="F38" s="650"/>
      <c r="G38" s="650"/>
      <c r="H38" s="650"/>
      <c r="I38" s="650"/>
      <c r="J38" s="650"/>
      <c r="K38" s="650"/>
      <c r="L38" s="650"/>
      <c r="M38" s="650"/>
      <c r="N38" s="650"/>
      <c r="O38" s="650"/>
      <c r="P38" s="650"/>
      <c r="Q38" s="650"/>
      <c r="R38" s="650"/>
      <c r="S38" s="650"/>
      <c r="T38" s="207"/>
      <c r="U38" s="649" t="str">
        <f t="shared" si="4"/>
        <v/>
      </c>
      <c r="V38" s="649"/>
      <c r="W38" s="650"/>
      <c r="X38" s="650"/>
      <c r="Y38" s="650"/>
      <c r="Z38" s="650"/>
      <c r="AA38" s="650"/>
      <c r="AB38" s="650"/>
      <c r="AC38" s="650"/>
      <c r="AD38" s="650"/>
      <c r="AE38" s="650"/>
      <c r="AF38" s="650"/>
      <c r="AG38" s="650"/>
      <c r="AH38" s="650"/>
      <c r="AI38" s="650"/>
      <c r="AJ38" s="650"/>
      <c r="AK38" s="650"/>
      <c r="AL38" s="207"/>
      <c r="AM38" s="649" t="str">
        <f t="shared" si="0"/>
        <v/>
      </c>
      <c r="AN38" s="649"/>
      <c r="AO38" s="650"/>
      <c r="AP38" s="650"/>
      <c r="AQ38" s="650"/>
      <c r="AR38" s="650"/>
      <c r="AS38" s="650"/>
      <c r="AT38" s="650"/>
      <c r="AU38" s="650"/>
      <c r="AV38" s="650"/>
      <c r="AW38" s="650"/>
      <c r="AX38" s="650"/>
      <c r="AY38" s="650"/>
      <c r="AZ38" s="650"/>
      <c r="BA38" s="650"/>
      <c r="BB38" s="650"/>
      <c r="BC38" s="650"/>
      <c r="BD38" s="207"/>
      <c r="BE38" s="649" t="str">
        <f t="shared" si="1"/>
        <v/>
      </c>
      <c r="BF38" s="649"/>
      <c r="BG38" s="650"/>
      <c r="BH38" s="650"/>
      <c r="BI38" s="650"/>
      <c r="BJ38" s="650"/>
      <c r="BK38" s="650"/>
      <c r="BL38" s="650"/>
      <c r="BM38" s="650"/>
      <c r="BN38" s="650"/>
      <c r="BO38" s="650"/>
      <c r="BP38" s="650"/>
      <c r="BQ38" s="650"/>
      <c r="BR38" s="650"/>
      <c r="BS38" s="650"/>
      <c r="BT38" s="650"/>
      <c r="BU38" s="650"/>
      <c r="BV38" s="207"/>
      <c r="BW38" s="649" t="str">
        <f t="shared" si="2"/>
        <v/>
      </c>
      <c r="BX38" s="649"/>
      <c r="BY38" s="650" t="str">
        <f>IF('各会計、関係団体の財政状況及び健全化判断比率'!B72="","",'各会計、関係団体の財政状況及び健全化判断比率'!B72)</f>
        <v/>
      </c>
      <c r="BZ38" s="650"/>
      <c r="CA38" s="650"/>
      <c r="CB38" s="650"/>
      <c r="CC38" s="650"/>
      <c r="CD38" s="650"/>
      <c r="CE38" s="650"/>
      <c r="CF38" s="650"/>
      <c r="CG38" s="650"/>
      <c r="CH38" s="650"/>
      <c r="CI38" s="650"/>
      <c r="CJ38" s="650"/>
      <c r="CK38" s="650"/>
      <c r="CL38" s="650"/>
      <c r="CM38" s="650"/>
      <c r="CN38" s="207"/>
      <c r="CO38" s="649" t="str">
        <f t="shared" si="3"/>
        <v/>
      </c>
      <c r="CP38" s="649"/>
      <c r="CQ38" s="650" t="str">
        <f>IF('各会計、関係団体の財政状況及び健全化判断比率'!BS11="","",'各会計、関係団体の財政状況及び健全化判断比率'!BS11)</f>
        <v/>
      </c>
      <c r="CR38" s="650"/>
      <c r="CS38" s="650"/>
      <c r="CT38" s="650"/>
      <c r="CU38" s="650"/>
      <c r="CV38" s="650"/>
      <c r="CW38" s="650"/>
      <c r="CX38" s="650"/>
      <c r="CY38" s="650"/>
      <c r="CZ38" s="650"/>
      <c r="DA38" s="650"/>
      <c r="DB38" s="650"/>
      <c r="DC38" s="650"/>
      <c r="DD38" s="650"/>
      <c r="DE38" s="650"/>
      <c r="DF38" s="204"/>
      <c r="DG38" s="651" t="str">
        <f>IF('各会計、関係団体の財政状況及び健全化判断比率'!BR11="","",'各会計、関係団体の財政状況及び健全化判断比率'!BR11)</f>
        <v/>
      </c>
      <c r="DH38" s="651"/>
      <c r="DI38" s="211"/>
      <c r="DJ38" s="179"/>
      <c r="DK38" s="179"/>
      <c r="DL38" s="179"/>
      <c r="DM38" s="179"/>
      <c r="DN38" s="179"/>
      <c r="DO38" s="179"/>
    </row>
    <row r="39" spans="1:119" ht="32.25" customHeight="1" x14ac:dyDescent="0.15">
      <c r="A39" s="180"/>
      <c r="B39" s="206"/>
      <c r="C39" s="649" t="str">
        <f t="shared" si="5"/>
        <v/>
      </c>
      <c r="D39" s="649"/>
      <c r="E39" s="650" t="str">
        <f>IF('各会計、関係団体の財政状況及び健全化判断比率'!B12="","",'各会計、関係団体の財政状況及び健全化判断比率'!B12)</f>
        <v/>
      </c>
      <c r="F39" s="650"/>
      <c r="G39" s="650"/>
      <c r="H39" s="650"/>
      <c r="I39" s="650"/>
      <c r="J39" s="650"/>
      <c r="K39" s="650"/>
      <c r="L39" s="650"/>
      <c r="M39" s="650"/>
      <c r="N39" s="650"/>
      <c r="O39" s="650"/>
      <c r="P39" s="650"/>
      <c r="Q39" s="650"/>
      <c r="R39" s="650"/>
      <c r="S39" s="650"/>
      <c r="T39" s="207"/>
      <c r="U39" s="649" t="str">
        <f t="shared" si="4"/>
        <v/>
      </c>
      <c r="V39" s="649"/>
      <c r="W39" s="650"/>
      <c r="X39" s="650"/>
      <c r="Y39" s="650"/>
      <c r="Z39" s="650"/>
      <c r="AA39" s="650"/>
      <c r="AB39" s="650"/>
      <c r="AC39" s="650"/>
      <c r="AD39" s="650"/>
      <c r="AE39" s="650"/>
      <c r="AF39" s="650"/>
      <c r="AG39" s="650"/>
      <c r="AH39" s="650"/>
      <c r="AI39" s="650"/>
      <c r="AJ39" s="650"/>
      <c r="AK39" s="650"/>
      <c r="AL39" s="207"/>
      <c r="AM39" s="649" t="str">
        <f t="shared" si="0"/>
        <v/>
      </c>
      <c r="AN39" s="649"/>
      <c r="AO39" s="650"/>
      <c r="AP39" s="650"/>
      <c r="AQ39" s="650"/>
      <c r="AR39" s="650"/>
      <c r="AS39" s="650"/>
      <c r="AT39" s="650"/>
      <c r="AU39" s="650"/>
      <c r="AV39" s="650"/>
      <c r="AW39" s="650"/>
      <c r="AX39" s="650"/>
      <c r="AY39" s="650"/>
      <c r="AZ39" s="650"/>
      <c r="BA39" s="650"/>
      <c r="BB39" s="650"/>
      <c r="BC39" s="650"/>
      <c r="BD39" s="207"/>
      <c r="BE39" s="649" t="str">
        <f t="shared" si="1"/>
        <v/>
      </c>
      <c r="BF39" s="649"/>
      <c r="BG39" s="650"/>
      <c r="BH39" s="650"/>
      <c r="BI39" s="650"/>
      <c r="BJ39" s="650"/>
      <c r="BK39" s="650"/>
      <c r="BL39" s="650"/>
      <c r="BM39" s="650"/>
      <c r="BN39" s="650"/>
      <c r="BO39" s="650"/>
      <c r="BP39" s="650"/>
      <c r="BQ39" s="650"/>
      <c r="BR39" s="650"/>
      <c r="BS39" s="650"/>
      <c r="BT39" s="650"/>
      <c r="BU39" s="650"/>
      <c r="BV39" s="207"/>
      <c r="BW39" s="649" t="str">
        <f t="shared" si="2"/>
        <v/>
      </c>
      <c r="BX39" s="649"/>
      <c r="BY39" s="650" t="str">
        <f>IF('各会計、関係団体の財政状況及び健全化判断比率'!B73="","",'各会計、関係団体の財政状況及び健全化判断比率'!B73)</f>
        <v/>
      </c>
      <c r="BZ39" s="650"/>
      <c r="CA39" s="650"/>
      <c r="CB39" s="650"/>
      <c r="CC39" s="650"/>
      <c r="CD39" s="650"/>
      <c r="CE39" s="650"/>
      <c r="CF39" s="650"/>
      <c r="CG39" s="650"/>
      <c r="CH39" s="650"/>
      <c r="CI39" s="650"/>
      <c r="CJ39" s="650"/>
      <c r="CK39" s="650"/>
      <c r="CL39" s="650"/>
      <c r="CM39" s="650"/>
      <c r="CN39" s="207"/>
      <c r="CO39" s="649" t="str">
        <f t="shared" si="3"/>
        <v/>
      </c>
      <c r="CP39" s="649"/>
      <c r="CQ39" s="650" t="str">
        <f>IF('各会計、関係団体の財政状況及び健全化判断比率'!BS12="","",'各会計、関係団体の財政状況及び健全化判断比率'!BS12)</f>
        <v/>
      </c>
      <c r="CR39" s="650"/>
      <c r="CS39" s="650"/>
      <c r="CT39" s="650"/>
      <c r="CU39" s="650"/>
      <c r="CV39" s="650"/>
      <c r="CW39" s="650"/>
      <c r="CX39" s="650"/>
      <c r="CY39" s="650"/>
      <c r="CZ39" s="650"/>
      <c r="DA39" s="650"/>
      <c r="DB39" s="650"/>
      <c r="DC39" s="650"/>
      <c r="DD39" s="650"/>
      <c r="DE39" s="650"/>
      <c r="DF39" s="204"/>
      <c r="DG39" s="651" t="str">
        <f>IF('各会計、関係団体の財政状況及び健全化判断比率'!BR12="","",'各会計、関係団体の財政状況及び健全化判断比率'!BR12)</f>
        <v/>
      </c>
      <c r="DH39" s="651"/>
      <c r="DI39" s="211"/>
      <c r="DJ39" s="179"/>
      <c r="DK39" s="179"/>
      <c r="DL39" s="179"/>
      <c r="DM39" s="179"/>
      <c r="DN39" s="179"/>
      <c r="DO39" s="179"/>
    </row>
    <row r="40" spans="1:119" ht="32.25" customHeight="1" x14ac:dyDescent="0.15">
      <c r="A40" s="180"/>
      <c r="B40" s="206"/>
      <c r="C40" s="649" t="str">
        <f t="shared" si="5"/>
        <v/>
      </c>
      <c r="D40" s="649"/>
      <c r="E40" s="650" t="str">
        <f>IF('各会計、関係団体の財政状況及び健全化判断比率'!B13="","",'各会計、関係団体の財政状況及び健全化判断比率'!B13)</f>
        <v/>
      </c>
      <c r="F40" s="650"/>
      <c r="G40" s="650"/>
      <c r="H40" s="650"/>
      <c r="I40" s="650"/>
      <c r="J40" s="650"/>
      <c r="K40" s="650"/>
      <c r="L40" s="650"/>
      <c r="M40" s="650"/>
      <c r="N40" s="650"/>
      <c r="O40" s="650"/>
      <c r="P40" s="650"/>
      <c r="Q40" s="650"/>
      <c r="R40" s="650"/>
      <c r="S40" s="650"/>
      <c r="T40" s="207"/>
      <c r="U40" s="649" t="str">
        <f t="shared" si="4"/>
        <v/>
      </c>
      <c r="V40" s="649"/>
      <c r="W40" s="650"/>
      <c r="X40" s="650"/>
      <c r="Y40" s="650"/>
      <c r="Z40" s="650"/>
      <c r="AA40" s="650"/>
      <c r="AB40" s="650"/>
      <c r="AC40" s="650"/>
      <c r="AD40" s="650"/>
      <c r="AE40" s="650"/>
      <c r="AF40" s="650"/>
      <c r="AG40" s="650"/>
      <c r="AH40" s="650"/>
      <c r="AI40" s="650"/>
      <c r="AJ40" s="650"/>
      <c r="AK40" s="650"/>
      <c r="AL40" s="207"/>
      <c r="AM40" s="649" t="str">
        <f t="shared" si="0"/>
        <v/>
      </c>
      <c r="AN40" s="649"/>
      <c r="AO40" s="650"/>
      <c r="AP40" s="650"/>
      <c r="AQ40" s="650"/>
      <c r="AR40" s="650"/>
      <c r="AS40" s="650"/>
      <c r="AT40" s="650"/>
      <c r="AU40" s="650"/>
      <c r="AV40" s="650"/>
      <c r="AW40" s="650"/>
      <c r="AX40" s="650"/>
      <c r="AY40" s="650"/>
      <c r="AZ40" s="650"/>
      <c r="BA40" s="650"/>
      <c r="BB40" s="650"/>
      <c r="BC40" s="650"/>
      <c r="BD40" s="207"/>
      <c r="BE40" s="649" t="str">
        <f t="shared" si="1"/>
        <v/>
      </c>
      <c r="BF40" s="649"/>
      <c r="BG40" s="650"/>
      <c r="BH40" s="650"/>
      <c r="BI40" s="650"/>
      <c r="BJ40" s="650"/>
      <c r="BK40" s="650"/>
      <c r="BL40" s="650"/>
      <c r="BM40" s="650"/>
      <c r="BN40" s="650"/>
      <c r="BO40" s="650"/>
      <c r="BP40" s="650"/>
      <c r="BQ40" s="650"/>
      <c r="BR40" s="650"/>
      <c r="BS40" s="650"/>
      <c r="BT40" s="650"/>
      <c r="BU40" s="650"/>
      <c r="BV40" s="207"/>
      <c r="BW40" s="649" t="str">
        <f t="shared" si="2"/>
        <v/>
      </c>
      <c r="BX40" s="649"/>
      <c r="BY40" s="650" t="str">
        <f>IF('各会計、関係団体の財政状況及び健全化判断比率'!B74="","",'各会計、関係団体の財政状況及び健全化判断比率'!B74)</f>
        <v/>
      </c>
      <c r="BZ40" s="650"/>
      <c r="CA40" s="650"/>
      <c r="CB40" s="650"/>
      <c r="CC40" s="650"/>
      <c r="CD40" s="650"/>
      <c r="CE40" s="650"/>
      <c r="CF40" s="650"/>
      <c r="CG40" s="650"/>
      <c r="CH40" s="650"/>
      <c r="CI40" s="650"/>
      <c r="CJ40" s="650"/>
      <c r="CK40" s="650"/>
      <c r="CL40" s="650"/>
      <c r="CM40" s="650"/>
      <c r="CN40" s="207"/>
      <c r="CO40" s="649" t="str">
        <f t="shared" si="3"/>
        <v/>
      </c>
      <c r="CP40" s="649"/>
      <c r="CQ40" s="650" t="str">
        <f>IF('各会計、関係団体の財政状況及び健全化判断比率'!BS13="","",'各会計、関係団体の財政状況及び健全化判断比率'!BS13)</f>
        <v/>
      </c>
      <c r="CR40" s="650"/>
      <c r="CS40" s="650"/>
      <c r="CT40" s="650"/>
      <c r="CU40" s="650"/>
      <c r="CV40" s="650"/>
      <c r="CW40" s="650"/>
      <c r="CX40" s="650"/>
      <c r="CY40" s="650"/>
      <c r="CZ40" s="650"/>
      <c r="DA40" s="650"/>
      <c r="DB40" s="650"/>
      <c r="DC40" s="650"/>
      <c r="DD40" s="650"/>
      <c r="DE40" s="650"/>
      <c r="DF40" s="204"/>
      <c r="DG40" s="651" t="str">
        <f>IF('各会計、関係団体の財政状況及び健全化判断比率'!BR13="","",'各会計、関係団体の財政状況及び健全化判断比率'!BR13)</f>
        <v/>
      </c>
      <c r="DH40" s="651"/>
      <c r="DI40" s="211"/>
      <c r="DJ40" s="179"/>
      <c r="DK40" s="179"/>
      <c r="DL40" s="179"/>
      <c r="DM40" s="179"/>
      <c r="DN40" s="179"/>
      <c r="DO40" s="179"/>
    </row>
    <row r="41" spans="1:119" ht="32.25" customHeight="1" x14ac:dyDescent="0.15">
      <c r="A41" s="180"/>
      <c r="B41" s="206"/>
      <c r="C41" s="649" t="str">
        <f t="shared" si="5"/>
        <v/>
      </c>
      <c r="D41" s="649"/>
      <c r="E41" s="650" t="str">
        <f>IF('各会計、関係団体の財政状況及び健全化判断比率'!B14="","",'各会計、関係団体の財政状況及び健全化判断比率'!B14)</f>
        <v/>
      </c>
      <c r="F41" s="650"/>
      <c r="G41" s="650"/>
      <c r="H41" s="650"/>
      <c r="I41" s="650"/>
      <c r="J41" s="650"/>
      <c r="K41" s="650"/>
      <c r="L41" s="650"/>
      <c r="M41" s="650"/>
      <c r="N41" s="650"/>
      <c r="O41" s="650"/>
      <c r="P41" s="650"/>
      <c r="Q41" s="650"/>
      <c r="R41" s="650"/>
      <c r="S41" s="650"/>
      <c r="T41" s="207"/>
      <c r="U41" s="649" t="str">
        <f t="shared" si="4"/>
        <v/>
      </c>
      <c r="V41" s="649"/>
      <c r="W41" s="650"/>
      <c r="X41" s="650"/>
      <c r="Y41" s="650"/>
      <c r="Z41" s="650"/>
      <c r="AA41" s="650"/>
      <c r="AB41" s="650"/>
      <c r="AC41" s="650"/>
      <c r="AD41" s="650"/>
      <c r="AE41" s="650"/>
      <c r="AF41" s="650"/>
      <c r="AG41" s="650"/>
      <c r="AH41" s="650"/>
      <c r="AI41" s="650"/>
      <c r="AJ41" s="650"/>
      <c r="AK41" s="650"/>
      <c r="AL41" s="207"/>
      <c r="AM41" s="649" t="str">
        <f t="shared" si="0"/>
        <v/>
      </c>
      <c r="AN41" s="649"/>
      <c r="AO41" s="650"/>
      <c r="AP41" s="650"/>
      <c r="AQ41" s="650"/>
      <c r="AR41" s="650"/>
      <c r="AS41" s="650"/>
      <c r="AT41" s="650"/>
      <c r="AU41" s="650"/>
      <c r="AV41" s="650"/>
      <c r="AW41" s="650"/>
      <c r="AX41" s="650"/>
      <c r="AY41" s="650"/>
      <c r="AZ41" s="650"/>
      <c r="BA41" s="650"/>
      <c r="BB41" s="650"/>
      <c r="BC41" s="650"/>
      <c r="BD41" s="207"/>
      <c r="BE41" s="649" t="str">
        <f t="shared" si="1"/>
        <v/>
      </c>
      <c r="BF41" s="649"/>
      <c r="BG41" s="650"/>
      <c r="BH41" s="650"/>
      <c r="BI41" s="650"/>
      <c r="BJ41" s="650"/>
      <c r="BK41" s="650"/>
      <c r="BL41" s="650"/>
      <c r="BM41" s="650"/>
      <c r="BN41" s="650"/>
      <c r="BO41" s="650"/>
      <c r="BP41" s="650"/>
      <c r="BQ41" s="650"/>
      <c r="BR41" s="650"/>
      <c r="BS41" s="650"/>
      <c r="BT41" s="650"/>
      <c r="BU41" s="650"/>
      <c r="BV41" s="207"/>
      <c r="BW41" s="649" t="str">
        <f t="shared" si="2"/>
        <v/>
      </c>
      <c r="BX41" s="649"/>
      <c r="BY41" s="650" t="str">
        <f>IF('各会計、関係団体の財政状況及び健全化判断比率'!B75="","",'各会計、関係団体の財政状況及び健全化判断比率'!B75)</f>
        <v/>
      </c>
      <c r="BZ41" s="650"/>
      <c r="CA41" s="650"/>
      <c r="CB41" s="650"/>
      <c r="CC41" s="650"/>
      <c r="CD41" s="650"/>
      <c r="CE41" s="650"/>
      <c r="CF41" s="650"/>
      <c r="CG41" s="650"/>
      <c r="CH41" s="650"/>
      <c r="CI41" s="650"/>
      <c r="CJ41" s="650"/>
      <c r="CK41" s="650"/>
      <c r="CL41" s="650"/>
      <c r="CM41" s="650"/>
      <c r="CN41" s="207"/>
      <c r="CO41" s="649" t="str">
        <f t="shared" si="3"/>
        <v/>
      </c>
      <c r="CP41" s="649"/>
      <c r="CQ41" s="650" t="str">
        <f>IF('各会計、関係団体の財政状況及び健全化判断比率'!BS14="","",'各会計、関係団体の財政状況及び健全化判断比率'!BS14)</f>
        <v/>
      </c>
      <c r="CR41" s="650"/>
      <c r="CS41" s="650"/>
      <c r="CT41" s="650"/>
      <c r="CU41" s="650"/>
      <c r="CV41" s="650"/>
      <c r="CW41" s="650"/>
      <c r="CX41" s="650"/>
      <c r="CY41" s="650"/>
      <c r="CZ41" s="650"/>
      <c r="DA41" s="650"/>
      <c r="DB41" s="650"/>
      <c r="DC41" s="650"/>
      <c r="DD41" s="650"/>
      <c r="DE41" s="650"/>
      <c r="DF41" s="204"/>
      <c r="DG41" s="651" t="str">
        <f>IF('各会計、関係団体の財政状況及び健全化判断比率'!BR14="","",'各会計、関係団体の財政状況及び健全化判断比率'!BR14)</f>
        <v/>
      </c>
      <c r="DH41" s="651"/>
      <c r="DI41" s="211"/>
      <c r="DJ41" s="179"/>
      <c r="DK41" s="179"/>
      <c r="DL41" s="179"/>
      <c r="DM41" s="179"/>
      <c r="DN41" s="179"/>
      <c r="DO41" s="179"/>
    </row>
    <row r="42" spans="1:119" ht="32.25" customHeight="1" x14ac:dyDescent="0.15">
      <c r="A42" s="179"/>
      <c r="B42" s="206"/>
      <c r="C42" s="649" t="str">
        <f t="shared" si="5"/>
        <v/>
      </c>
      <c r="D42" s="649"/>
      <c r="E42" s="650" t="str">
        <f>IF('各会計、関係団体の財政状況及び健全化判断比率'!B15="","",'各会計、関係団体の財政状況及び健全化判断比率'!B15)</f>
        <v/>
      </c>
      <c r="F42" s="650"/>
      <c r="G42" s="650"/>
      <c r="H42" s="650"/>
      <c r="I42" s="650"/>
      <c r="J42" s="650"/>
      <c r="K42" s="650"/>
      <c r="L42" s="650"/>
      <c r="M42" s="650"/>
      <c r="N42" s="650"/>
      <c r="O42" s="650"/>
      <c r="P42" s="650"/>
      <c r="Q42" s="650"/>
      <c r="R42" s="650"/>
      <c r="S42" s="650"/>
      <c r="T42" s="207"/>
      <c r="U42" s="649" t="str">
        <f t="shared" si="4"/>
        <v/>
      </c>
      <c r="V42" s="649"/>
      <c r="W42" s="650"/>
      <c r="X42" s="650"/>
      <c r="Y42" s="650"/>
      <c r="Z42" s="650"/>
      <c r="AA42" s="650"/>
      <c r="AB42" s="650"/>
      <c r="AC42" s="650"/>
      <c r="AD42" s="650"/>
      <c r="AE42" s="650"/>
      <c r="AF42" s="650"/>
      <c r="AG42" s="650"/>
      <c r="AH42" s="650"/>
      <c r="AI42" s="650"/>
      <c r="AJ42" s="650"/>
      <c r="AK42" s="650"/>
      <c r="AL42" s="207"/>
      <c r="AM42" s="649" t="str">
        <f t="shared" si="0"/>
        <v/>
      </c>
      <c r="AN42" s="649"/>
      <c r="AO42" s="650"/>
      <c r="AP42" s="650"/>
      <c r="AQ42" s="650"/>
      <c r="AR42" s="650"/>
      <c r="AS42" s="650"/>
      <c r="AT42" s="650"/>
      <c r="AU42" s="650"/>
      <c r="AV42" s="650"/>
      <c r="AW42" s="650"/>
      <c r="AX42" s="650"/>
      <c r="AY42" s="650"/>
      <c r="AZ42" s="650"/>
      <c r="BA42" s="650"/>
      <c r="BB42" s="650"/>
      <c r="BC42" s="650"/>
      <c r="BD42" s="207"/>
      <c r="BE42" s="649" t="str">
        <f t="shared" si="1"/>
        <v/>
      </c>
      <c r="BF42" s="649"/>
      <c r="BG42" s="650"/>
      <c r="BH42" s="650"/>
      <c r="BI42" s="650"/>
      <c r="BJ42" s="650"/>
      <c r="BK42" s="650"/>
      <c r="BL42" s="650"/>
      <c r="BM42" s="650"/>
      <c r="BN42" s="650"/>
      <c r="BO42" s="650"/>
      <c r="BP42" s="650"/>
      <c r="BQ42" s="650"/>
      <c r="BR42" s="650"/>
      <c r="BS42" s="650"/>
      <c r="BT42" s="650"/>
      <c r="BU42" s="650"/>
      <c r="BV42" s="207"/>
      <c r="BW42" s="649" t="str">
        <f t="shared" si="2"/>
        <v/>
      </c>
      <c r="BX42" s="649"/>
      <c r="BY42" s="650" t="str">
        <f>IF('各会計、関係団体の財政状況及び健全化判断比率'!B76="","",'各会計、関係団体の財政状況及び健全化判断比率'!B76)</f>
        <v/>
      </c>
      <c r="BZ42" s="650"/>
      <c r="CA42" s="650"/>
      <c r="CB42" s="650"/>
      <c r="CC42" s="650"/>
      <c r="CD42" s="650"/>
      <c r="CE42" s="650"/>
      <c r="CF42" s="650"/>
      <c r="CG42" s="650"/>
      <c r="CH42" s="650"/>
      <c r="CI42" s="650"/>
      <c r="CJ42" s="650"/>
      <c r="CK42" s="650"/>
      <c r="CL42" s="650"/>
      <c r="CM42" s="650"/>
      <c r="CN42" s="207"/>
      <c r="CO42" s="649" t="str">
        <f t="shared" si="3"/>
        <v/>
      </c>
      <c r="CP42" s="649"/>
      <c r="CQ42" s="650" t="str">
        <f>IF('各会計、関係団体の財政状況及び健全化判断比率'!BS15="","",'各会計、関係団体の財政状況及び健全化判断比率'!BS15)</f>
        <v/>
      </c>
      <c r="CR42" s="650"/>
      <c r="CS42" s="650"/>
      <c r="CT42" s="650"/>
      <c r="CU42" s="650"/>
      <c r="CV42" s="650"/>
      <c r="CW42" s="650"/>
      <c r="CX42" s="650"/>
      <c r="CY42" s="650"/>
      <c r="CZ42" s="650"/>
      <c r="DA42" s="650"/>
      <c r="DB42" s="650"/>
      <c r="DC42" s="650"/>
      <c r="DD42" s="650"/>
      <c r="DE42" s="650"/>
      <c r="DF42" s="204"/>
      <c r="DG42" s="651" t="str">
        <f>IF('各会計、関係団体の財政状況及び健全化判断比率'!BR15="","",'各会計、関係団体の財政状況及び健全化判断比率'!BR15)</f>
        <v/>
      </c>
      <c r="DH42" s="651"/>
      <c r="DI42" s="211"/>
      <c r="DJ42" s="179"/>
      <c r="DK42" s="179"/>
      <c r="DL42" s="179"/>
      <c r="DM42" s="179"/>
      <c r="DN42" s="179"/>
      <c r="DO42" s="179"/>
    </row>
    <row r="43" spans="1:119" ht="32.25" customHeight="1" x14ac:dyDescent="0.15">
      <c r="A43" s="179"/>
      <c r="B43" s="206"/>
      <c r="C43" s="649" t="str">
        <f t="shared" si="5"/>
        <v/>
      </c>
      <c r="D43" s="649"/>
      <c r="E43" s="650" t="str">
        <f>IF('各会計、関係団体の財政状況及び健全化判断比率'!B16="","",'各会計、関係団体の財政状況及び健全化判断比率'!B16)</f>
        <v/>
      </c>
      <c r="F43" s="650"/>
      <c r="G43" s="650"/>
      <c r="H43" s="650"/>
      <c r="I43" s="650"/>
      <c r="J43" s="650"/>
      <c r="K43" s="650"/>
      <c r="L43" s="650"/>
      <c r="M43" s="650"/>
      <c r="N43" s="650"/>
      <c r="O43" s="650"/>
      <c r="P43" s="650"/>
      <c r="Q43" s="650"/>
      <c r="R43" s="650"/>
      <c r="S43" s="650"/>
      <c r="T43" s="207"/>
      <c r="U43" s="649" t="str">
        <f t="shared" si="4"/>
        <v/>
      </c>
      <c r="V43" s="649"/>
      <c r="W43" s="650"/>
      <c r="X43" s="650"/>
      <c r="Y43" s="650"/>
      <c r="Z43" s="650"/>
      <c r="AA43" s="650"/>
      <c r="AB43" s="650"/>
      <c r="AC43" s="650"/>
      <c r="AD43" s="650"/>
      <c r="AE43" s="650"/>
      <c r="AF43" s="650"/>
      <c r="AG43" s="650"/>
      <c r="AH43" s="650"/>
      <c r="AI43" s="650"/>
      <c r="AJ43" s="650"/>
      <c r="AK43" s="650"/>
      <c r="AL43" s="207"/>
      <c r="AM43" s="649" t="str">
        <f t="shared" si="0"/>
        <v/>
      </c>
      <c r="AN43" s="649"/>
      <c r="AO43" s="650"/>
      <c r="AP43" s="650"/>
      <c r="AQ43" s="650"/>
      <c r="AR43" s="650"/>
      <c r="AS43" s="650"/>
      <c r="AT43" s="650"/>
      <c r="AU43" s="650"/>
      <c r="AV43" s="650"/>
      <c r="AW43" s="650"/>
      <c r="AX43" s="650"/>
      <c r="AY43" s="650"/>
      <c r="AZ43" s="650"/>
      <c r="BA43" s="650"/>
      <c r="BB43" s="650"/>
      <c r="BC43" s="650"/>
      <c r="BD43" s="207"/>
      <c r="BE43" s="649" t="str">
        <f t="shared" si="1"/>
        <v/>
      </c>
      <c r="BF43" s="649"/>
      <c r="BG43" s="650"/>
      <c r="BH43" s="650"/>
      <c r="BI43" s="650"/>
      <c r="BJ43" s="650"/>
      <c r="BK43" s="650"/>
      <c r="BL43" s="650"/>
      <c r="BM43" s="650"/>
      <c r="BN43" s="650"/>
      <c r="BO43" s="650"/>
      <c r="BP43" s="650"/>
      <c r="BQ43" s="650"/>
      <c r="BR43" s="650"/>
      <c r="BS43" s="650"/>
      <c r="BT43" s="650"/>
      <c r="BU43" s="650"/>
      <c r="BV43" s="207"/>
      <c r="BW43" s="649" t="str">
        <f t="shared" si="2"/>
        <v/>
      </c>
      <c r="BX43" s="649"/>
      <c r="BY43" s="650" t="str">
        <f>IF('各会計、関係団体の財政状況及び健全化判断比率'!B77="","",'各会計、関係団体の財政状況及び健全化判断比率'!B77)</f>
        <v/>
      </c>
      <c r="BZ43" s="650"/>
      <c r="CA43" s="650"/>
      <c r="CB43" s="650"/>
      <c r="CC43" s="650"/>
      <c r="CD43" s="650"/>
      <c r="CE43" s="650"/>
      <c r="CF43" s="650"/>
      <c r="CG43" s="650"/>
      <c r="CH43" s="650"/>
      <c r="CI43" s="650"/>
      <c r="CJ43" s="650"/>
      <c r="CK43" s="650"/>
      <c r="CL43" s="650"/>
      <c r="CM43" s="650"/>
      <c r="CN43" s="207"/>
      <c r="CO43" s="649" t="str">
        <f t="shared" si="3"/>
        <v/>
      </c>
      <c r="CP43" s="649"/>
      <c r="CQ43" s="650" t="str">
        <f>IF('各会計、関係団体の財政状況及び健全化判断比率'!BS16="","",'各会計、関係団体の財政状況及び健全化判断比率'!BS16)</f>
        <v/>
      </c>
      <c r="CR43" s="650"/>
      <c r="CS43" s="650"/>
      <c r="CT43" s="650"/>
      <c r="CU43" s="650"/>
      <c r="CV43" s="650"/>
      <c r="CW43" s="650"/>
      <c r="CX43" s="650"/>
      <c r="CY43" s="650"/>
      <c r="CZ43" s="650"/>
      <c r="DA43" s="650"/>
      <c r="DB43" s="650"/>
      <c r="DC43" s="650"/>
      <c r="DD43" s="650"/>
      <c r="DE43" s="650"/>
      <c r="DF43" s="204"/>
      <c r="DG43" s="651" t="str">
        <f>IF('各会計、関係団体の財政状況及び健全化判断比率'!BR16="","",'各会計、関係団体の財政状況及び健全化判断比率'!BR16)</f>
        <v/>
      </c>
      <c r="DH43" s="651"/>
      <c r="DI43" s="211"/>
      <c r="DJ43" s="179"/>
      <c r="DK43" s="179"/>
      <c r="DL43" s="179"/>
      <c r="DM43" s="179"/>
      <c r="DN43" s="179"/>
      <c r="DO43" s="179"/>
    </row>
    <row r="44" spans="1:119" ht="13.5" customHeight="1" thickBot="1" x14ac:dyDescent="0.2">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1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15">
      <c r="B46" s="179" t="s">
        <v>202</v>
      </c>
      <c r="C46" s="179"/>
      <c r="D46" s="179"/>
      <c r="E46" s="179" t="s">
        <v>203</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15">
      <c r="B47" s="179"/>
      <c r="C47" s="179"/>
      <c r="D47" s="179"/>
      <c r="E47" s="179" t="s">
        <v>204</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15">
      <c r="B48" s="179"/>
      <c r="C48" s="179"/>
      <c r="D48" s="179"/>
      <c r="E48" s="179" t="s">
        <v>205</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15">
      <c r="E49" s="215" t="s">
        <v>206</v>
      </c>
    </row>
    <row r="50" spans="5:5" x14ac:dyDescent="0.15">
      <c r="E50" s="181" t="s">
        <v>207</v>
      </c>
    </row>
    <row r="51" spans="5:5" x14ac:dyDescent="0.15">
      <c r="E51" s="181" t="s">
        <v>208</v>
      </c>
    </row>
    <row r="52" spans="5:5" x14ac:dyDescent="0.15">
      <c r="E52" s="181"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42W9SnYz8PUGGw6a92XT655CWbDLbBdjedMpEvh39idJZTwYV8D+YXVzNeJGqZMsndUIrGzIWKGAAC7fng5PQ==" saltValue="CYQlvNpKx8nSq8shrY7s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2" t="s">
        <v>553</v>
      </c>
      <c r="D34" s="1242"/>
      <c r="E34" s="1243"/>
      <c r="F34" s="32">
        <v>7.52</v>
      </c>
      <c r="G34" s="33">
        <v>7.93</v>
      </c>
      <c r="H34" s="33">
        <v>8.44</v>
      </c>
      <c r="I34" s="33">
        <v>8.43</v>
      </c>
      <c r="J34" s="34">
        <v>9.08</v>
      </c>
      <c r="K34" s="22"/>
      <c r="L34" s="22"/>
      <c r="M34" s="22"/>
      <c r="N34" s="22"/>
      <c r="O34" s="22"/>
      <c r="P34" s="22"/>
    </row>
    <row r="35" spans="1:16" ht="39" customHeight="1" x14ac:dyDescent="0.15">
      <c r="A35" s="22"/>
      <c r="B35" s="35"/>
      <c r="C35" s="1236" t="s">
        <v>554</v>
      </c>
      <c r="D35" s="1237"/>
      <c r="E35" s="1238"/>
      <c r="F35" s="36">
        <v>6.65</v>
      </c>
      <c r="G35" s="37">
        <v>5.68</v>
      </c>
      <c r="H35" s="37">
        <v>5.33</v>
      </c>
      <c r="I35" s="37">
        <v>6.09</v>
      </c>
      <c r="J35" s="38">
        <v>7.25</v>
      </c>
      <c r="K35" s="22"/>
      <c r="L35" s="22"/>
      <c r="M35" s="22"/>
      <c r="N35" s="22"/>
      <c r="O35" s="22"/>
      <c r="P35" s="22"/>
    </row>
    <row r="36" spans="1:16" ht="39" customHeight="1" x14ac:dyDescent="0.15">
      <c r="A36" s="22"/>
      <c r="B36" s="35"/>
      <c r="C36" s="1236" t="s">
        <v>555</v>
      </c>
      <c r="D36" s="1237"/>
      <c r="E36" s="1238"/>
      <c r="F36" s="36">
        <v>1.81</v>
      </c>
      <c r="G36" s="37">
        <v>1.38</v>
      </c>
      <c r="H36" s="37">
        <v>2.5099999999999998</v>
      </c>
      <c r="I36" s="37">
        <v>1.69</v>
      </c>
      <c r="J36" s="38">
        <v>1.85</v>
      </c>
      <c r="K36" s="22"/>
      <c r="L36" s="22"/>
      <c r="M36" s="22"/>
      <c r="N36" s="22"/>
      <c r="O36" s="22"/>
      <c r="P36" s="22"/>
    </row>
    <row r="37" spans="1:16" ht="39" customHeight="1" x14ac:dyDescent="0.15">
      <c r="A37" s="22"/>
      <c r="B37" s="35"/>
      <c r="C37" s="1236" t="s">
        <v>556</v>
      </c>
      <c r="D37" s="1237"/>
      <c r="E37" s="1238"/>
      <c r="F37" s="36">
        <v>0.39</v>
      </c>
      <c r="G37" s="37">
        <v>0.66</v>
      </c>
      <c r="H37" s="37">
        <v>1.03</v>
      </c>
      <c r="I37" s="37">
        <v>0.93</v>
      </c>
      <c r="J37" s="38">
        <v>1.5</v>
      </c>
      <c r="K37" s="22"/>
      <c r="L37" s="22"/>
      <c r="M37" s="22"/>
      <c r="N37" s="22"/>
      <c r="O37" s="22"/>
      <c r="P37" s="22"/>
    </row>
    <row r="38" spans="1:16" ht="39" customHeight="1" x14ac:dyDescent="0.15">
      <c r="A38" s="22"/>
      <c r="B38" s="35"/>
      <c r="C38" s="1236" t="s">
        <v>557</v>
      </c>
      <c r="D38" s="1237"/>
      <c r="E38" s="1238"/>
      <c r="F38" s="36">
        <v>2.65</v>
      </c>
      <c r="G38" s="37">
        <v>2.5299999999999998</v>
      </c>
      <c r="H38" s="37">
        <v>2.96</v>
      </c>
      <c r="I38" s="37">
        <v>3.51</v>
      </c>
      <c r="J38" s="38">
        <v>1.08</v>
      </c>
      <c r="K38" s="22"/>
      <c r="L38" s="22"/>
      <c r="M38" s="22"/>
      <c r="N38" s="22"/>
      <c r="O38" s="22"/>
      <c r="P38" s="22"/>
    </row>
    <row r="39" spans="1:16" ht="39" customHeight="1" x14ac:dyDescent="0.15">
      <c r="A39" s="22"/>
      <c r="B39" s="35"/>
      <c r="C39" s="1236" t="s">
        <v>558</v>
      </c>
      <c r="D39" s="1237"/>
      <c r="E39" s="1238"/>
      <c r="F39" s="36">
        <v>0.16</v>
      </c>
      <c r="G39" s="37">
        <v>0.23</v>
      </c>
      <c r="H39" s="37">
        <v>0.31</v>
      </c>
      <c r="I39" s="37">
        <v>0.34</v>
      </c>
      <c r="J39" s="38">
        <v>0.39</v>
      </c>
      <c r="K39" s="22"/>
      <c r="L39" s="22"/>
      <c r="M39" s="22"/>
      <c r="N39" s="22"/>
      <c r="O39" s="22"/>
      <c r="P39" s="22"/>
    </row>
    <row r="40" spans="1:16" ht="39" customHeight="1" x14ac:dyDescent="0.15">
      <c r="A40" s="22"/>
      <c r="B40" s="35"/>
      <c r="C40" s="1236" t="s">
        <v>559</v>
      </c>
      <c r="D40" s="1237"/>
      <c r="E40" s="1238"/>
      <c r="F40" s="36">
        <v>0.3</v>
      </c>
      <c r="G40" s="37">
        <v>0.43</v>
      </c>
      <c r="H40" s="37">
        <v>0.26</v>
      </c>
      <c r="I40" s="37">
        <v>0.18</v>
      </c>
      <c r="J40" s="38">
        <v>0.11</v>
      </c>
      <c r="K40" s="22"/>
      <c r="L40" s="22"/>
      <c r="M40" s="22"/>
      <c r="N40" s="22"/>
      <c r="O40" s="22"/>
      <c r="P40" s="22"/>
    </row>
    <row r="41" spans="1:16" ht="39" customHeight="1" x14ac:dyDescent="0.15">
      <c r="A41" s="22"/>
      <c r="B41" s="35"/>
      <c r="C41" s="1236" t="s">
        <v>560</v>
      </c>
      <c r="D41" s="1237"/>
      <c r="E41" s="1238"/>
      <c r="F41" s="36">
        <v>0.38</v>
      </c>
      <c r="G41" s="37">
        <v>0.15</v>
      </c>
      <c r="H41" s="37">
        <v>0.13</v>
      </c>
      <c r="I41" s="37">
        <v>0.1</v>
      </c>
      <c r="J41" s="38">
        <v>0.06</v>
      </c>
      <c r="K41" s="22"/>
      <c r="L41" s="22"/>
      <c r="M41" s="22"/>
      <c r="N41" s="22"/>
      <c r="O41" s="22"/>
      <c r="P41" s="22"/>
    </row>
    <row r="42" spans="1:16" ht="39" customHeight="1" x14ac:dyDescent="0.15">
      <c r="A42" s="22"/>
      <c r="B42" s="39"/>
      <c r="C42" s="1236" t="s">
        <v>561</v>
      </c>
      <c r="D42" s="1237"/>
      <c r="E42" s="1238"/>
      <c r="F42" s="36" t="s">
        <v>506</v>
      </c>
      <c r="G42" s="37" t="s">
        <v>506</v>
      </c>
      <c r="H42" s="37" t="s">
        <v>506</v>
      </c>
      <c r="I42" s="37" t="s">
        <v>506</v>
      </c>
      <c r="J42" s="38" t="s">
        <v>506</v>
      </c>
      <c r="K42" s="22"/>
      <c r="L42" s="22"/>
      <c r="M42" s="22"/>
      <c r="N42" s="22"/>
      <c r="O42" s="22"/>
      <c r="P42" s="22"/>
    </row>
    <row r="43" spans="1:16" ht="39" customHeight="1" thickBot="1" x14ac:dyDescent="0.2">
      <c r="A43" s="22"/>
      <c r="B43" s="40"/>
      <c r="C43" s="1239" t="s">
        <v>562</v>
      </c>
      <c r="D43" s="1240"/>
      <c r="E43" s="1241"/>
      <c r="F43" s="41">
        <v>0.05</v>
      </c>
      <c r="G43" s="42">
        <v>0.05</v>
      </c>
      <c r="H43" s="42">
        <v>7.0000000000000007E-2</v>
      </c>
      <c r="I43" s="42">
        <v>0.06</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opfrrNRaBMcz1MxSeT5dN01kVcEFVRSZUS7HUZwskU2GE7JkAoLUHSEZuGccNMs8ZWYoeIvA7aPv0yYTX4IUQ==" saltValue="siwUr0XdnlkSgHv/8pbC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44" t="s">
        <v>11</v>
      </c>
      <c r="C45" s="1245"/>
      <c r="D45" s="58"/>
      <c r="E45" s="1250" t="s">
        <v>12</v>
      </c>
      <c r="F45" s="1250"/>
      <c r="G45" s="1250"/>
      <c r="H45" s="1250"/>
      <c r="I45" s="1250"/>
      <c r="J45" s="1251"/>
      <c r="K45" s="59">
        <v>4532</v>
      </c>
      <c r="L45" s="60">
        <v>3803</v>
      </c>
      <c r="M45" s="60">
        <v>3772</v>
      </c>
      <c r="N45" s="60">
        <v>3691</v>
      </c>
      <c r="O45" s="61">
        <v>3494</v>
      </c>
      <c r="P45" s="48"/>
      <c r="Q45" s="48"/>
      <c r="R45" s="48"/>
      <c r="S45" s="48"/>
      <c r="T45" s="48"/>
      <c r="U45" s="48"/>
    </row>
    <row r="46" spans="1:21" ht="30.75" customHeight="1" x14ac:dyDescent="0.15">
      <c r="A46" s="48"/>
      <c r="B46" s="1246"/>
      <c r="C46" s="1247"/>
      <c r="D46" s="62"/>
      <c r="E46" s="1252" t="s">
        <v>13</v>
      </c>
      <c r="F46" s="1252"/>
      <c r="G46" s="1252"/>
      <c r="H46" s="1252"/>
      <c r="I46" s="1252"/>
      <c r="J46" s="1253"/>
      <c r="K46" s="63" t="s">
        <v>506</v>
      </c>
      <c r="L46" s="64" t="s">
        <v>506</v>
      </c>
      <c r="M46" s="64" t="s">
        <v>506</v>
      </c>
      <c r="N46" s="64" t="s">
        <v>506</v>
      </c>
      <c r="O46" s="65" t="s">
        <v>506</v>
      </c>
      <c r="P46" s="48"/>
      <c r="Q46" s="48"/>
      <c r="R46" s="48"/>
      <c r="S46" s="48"/>
      <c r="T46" s="48"/>
      <c r="U46" s="48"/>
    </row>
    <row r="47" spans="1:21" ht="30.75" customHeight="1" x14ac:dyDescent="0.15">
      <c r="A47" s="48"/>
      <c r="B47" s="1246"/>
      <c r="C47" s="1247"/>
      <c r="D47" s="62"/>
      <c r="E47" s="1252" t="s">
        <v>14</v>
      </c>
      <c r="F47" s="1252"/>
      <c r="G47" s="1252"/>
      <c r="H47" s="1252"/>
      <c r="I47" s="1252"/>
      <c r="J47" s="1253"/>
      <c r="K47" s="63" t="s">
        <v>506</v>
      </c>
      <c r="L47" s="64" t="s">
        <v>506</v>
      </c>
      <c r="M47" s="64" t="s">
        <v>506</v>
      </c>
      <c r="N47" s="64" t="s">
        <v>506</v>
      </c>
      <c r="O47" s="65" t="s">
        <v>506</v>
      </c>
      <c r="P47" s="48"/>
      <c r="Q47" s="48"/>
      <c r="R47" s="48"/>
      <c r="S47" s="48"/>
      <c r="T47" s="48"/>
      <c r="U47" s="48"/>
    </row>
    <row r="48" spans="1:21" ht="30.75" customHeight="1" x14ac:dyDescent="0.15">
      <c r="A48" s="48"/>
      <c r="B48" s="1246"/>
      <c r="C48" s="1247"/>
      <c r="D48" s="62"/>
      <c r="E48" s="1252" t="s">
        <v>15</v>
      </c>
      <c r="F48" s="1252"/>
      <c r="G48" s="1252"/>
      <c r="H48" s="1252"/>
      <c r="I48" s="1252"/>
      <c r="J48" s="1253"/>
      <c r="K48" s="63">
        <v>1946</v>
      </c>
      <c r="L48" s="64">
        <v>2155</v>
      </c>
      <c r="M48" s="64">
        <v>2094</v>
      </c>
      <c r="N48" s="64">
        <v>2254</v>
      </c>
      <c r="O48" s="65">
        <v>2313</v>
      </c>
      <c r="P48" s="48"/>
      <c r="Q48" s="48"/>
      <c r="R48" s="48"/>
      <c r="S48" s="48"/>
      <c r="T48" s="48"/>
      <c r="U48" s="48"/>
    </row>
    <row r="49" spans="1:21" ht="30.75" customHeight="1" x14ac:dyDescent="0.15">
      <c r="A49" s="48"/>
      <c r="B49" s="1246"/>
      <c r="C49" s="1247"/>
      <c r="D49" s="62"/>
      <c r="E49" s="1252" t="s">
        <v>16</v>
      </c>
      <c r="F49" s="1252"/>
      <c r="G49" s="1252"/>
      <c r="H49" s="1252"/>
      <c r="I49" s="1252"/>
      <c r="J49" s="1253"/>
      <c r="K49" s="63">
        <v>28</v>
      </c>
      <c r="L49" s="64">
        <v>30</v>
      </c>
      <c r="M49" s="64">
        <v>31</v>
      </c>
      <c r="N49" s="64">
        <v>34</v>
      </c>
      <c r="O49" s="65">
        <v>35</v>
      </c>
      <c r="P49" s="48"/>
      <c r="Q49" s="48"/>
      <c r="R49" s="48"/>
      <c r="S49" s="48"/>
      <c r="T49" s="48"/>
      <c r="U49" s="48"/>
    </row>
    <row r="50" spans="1:21" ht="30.75" customHeight="1" x14ac:dyDescent="0.15">
      <c r="A50" s="48"/>
      <c r="B50" s="1246"/>
      <c r="C50" s="1247"/>
      <c r="D50" s="62"/>
      <c r="E50" s="1252" t="s">
        <v>17</v>
      </c>
      <c r="F50" s="1252"/>
      <c r="G50" s="1252"/>
      <c r="H50" s="1252"/>
      <c r="I50" s="1252"/>
      <c r="J50" s="1253"/>
      <c r="K50" s="63">
        <v>39</v>
      </c>
      <c r="L50" s="64">
        <v>39</v>
      </c>
      <c r="M50" s="64">
        <v>29</v>
      </c>
      <c r="N50" s="64">
        <v>16</v>
      </c>
      <c r="O50" s="65">
        <v>10</v>
      </c>
      <c r="P50" s="48"/>
      <c r="Q50" s="48"/>
      <c r="R50" s="48"/>
      <c r="S50" s="48"/>
      <c r="T50" s="48"/>
      <c r="U50" s="48"/>
    </row>
    <row r="51" spans="1:21" ht="30.75" customHeight="1" x14ac:dyDescent="0.15">
      <c r="A51" s="48"/>
      <c r="B51" s="1248"/>
      <c r="C51" s="1249"/>
      <c r="D51" s="66"/>
      <c r="E51" s="1252" t="s">
        <v>18</v>
      </c>
      <c r="F51" s="1252"/>
      <c r="G51" s="1252"/>
      <c r="H51" s="1252"/>
      <c r="I51" s="1252"/>
      <c r="J51" s="1253"/>
      <c r="K51" s="63" t="s">
        <v>506</v>
      </c>
      <c r="L51" s="64" t="s">
        <v>506</v>
      </c>
      <c r="M51" s="64" t="s">
        <v>506</v>
      </c>
      <c r="N51" s="64" t="s">
        <v>506</v>
      </c>
      <c r="O51" s="65" t="s">
        <v>506</v>
      </c>
      <c r="P51" s="48"/>
      <c r="Q51" s="48"/>
      <c r="R51" s="48"/>
      <c r="S51" s="48"/>
      <c r="T51" s="48"/>
      <c r="U51" s="48"/>
    </row>
    <row r="52" spans="1:21" ht="30.75" customHeight="1" x14ac:dyDescent="0.15">
      <c r="A52" s="48"/>
      <c r="B52" s="1254" t="s">
        <v>19</v>
      </c>
      <c r="C52" s="1255"/>
      <c r="D52" s="66"/>
      <c r="E52" s="1252" t="s">
        <v>20</v>
      </c>
      <c r="F52" s="1252"/>
      <c r="G52" s="1252"/>
      <c r="H52" s="1252"/>
      <c r="I52" s="1252"/>
      <c r="J52" s="1253"/>
      <c r="K52" s="63">
        <v>5391</v>
      </c>
      <c r="L52" s="64">
        <v>5013</v>
      </c>
      <c r="M52" s="64">
        <v>5184</v>
      </c>
      <c r="N52" s="64">
        <v>5205</v>
      </c>
      <c r="O52" s="65">
        <v>5014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1154</v>
      </c>
      <c r="L53" s="69">
        <v>1014</v>
      </c>
      <c r="M53" s="69">
        <v>742</v>
      </c>
      <c r="N53" s="69">
        <v>790</v>
      </c>
      <c r="O53" s="70">
        <v>838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60" t="s">
        <v>25</v>
      </c>
      <c r="C57" s="1261"/>
      <c r="D57" s="1264" t="s">
        <v>26</v>
      </c>
      <c r="E57" s="1265"/>
      <c r="F57" s="1265"/>
      <c r="G57" s="1265"/>
      <c r="H57" s="1265"/>
      <c r="I57" s="1265"/>
      <c r="J57" s="1266"/>
      <c r="K57" s="379" t="s">
        <v>506</v>
      </c>
      <c r="L57" s="380" t="s">
        <v>506</v>
      </c>
      <c r="M57" s="380" t="s">
        <v>506</v>
      </c>
      <c r="N57" s="380" t="s">
        <v>506</v>
      </c>
      <c r="O57" s="381" t="s">
        <v>506</v>
      </c>
    </row>
    <row r="58" spans="1:21" ht="31.5" customHeight="1" thickBot="1" x14ac:dyDescent="0.2">
      <c r="B58" s="1262"/>
      <c r="C58" s="1263"/>
      <c r="D58" s="1267" t="s">
        <v>27</v>
      </c>
      <c r="E58" s="1268"/>
      <c r="F58" s="1268"/>
      <c r="G58" s="1268"/>
      <c r="H58" s="1268"/>
      <c r="I58" s="1268"/>
      <c r="J58" s="1269"/>
      <c r="K58" s="379" t="s">
        <v>506</v>
      </c>
      <c r="L58" s="380" t="s">
        <v>506</v>
      </c>
      <c r="M58" s="380" t="s">
        <v>506</v>
      </c>
      <c r="N58" s="380" t="s">
        <v>506</v>
      </c>
      <c r="O58" s="381" t="s">
        <v>506</v>
      </c>
    </row>
    <row r="59" spans="1:21" ht="24" customHeight="1" x14ac:dyDescent="0.15">
      <c r="B59" s="82"/>
      <c r="C59" s="82"/>
      <c r="D59" s="83" t="s">
        <v>28</v>
      </c>
      <c r="E59" s="84"/>
      <c r="F59" s="84"/>
      <c r="G59" s="84"/>
      <c r="H59" s="84"/>
      <c r="I59" s="84"/>
      <c r="J59" s="84"/>
      <c r="K59" s="84"/>
      <c r="L59" s="84"/>
      <c r="M59" s="84"/>
      <c r="N59" s="84"/>
      <c r="O59" s="84"/>
    </row>
    <row r="60" spans="1:21" ht="24" customHeight="1" x14ac:dyDescent="0.15">
      <c r="B60" s="85"/>
      <c r="C60" s="85"/>
      <c r="D60" s="83" t="s">
        <v>29</v>
      </c>
      <c r="E60" s="84"/>
      <c r="F60" s="84"/>
      <c r="G60" s="84"/>
      <c r="H60" s="84"/>
      <c r="I60" s="84"/>
      <c r="J60" s="84"/>
      <c r="K60" s="84"/>
      <c r="L60" s="84"/>
      <c r="M60" s="84"/>
      <c r="N60" s="84"/>
      <c r="O60" s="84"/>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em87qDMdzPegeUv/DbYQOaecgg9MEHKwda4JU0ZcwJj4uv+Disx1muNY7xUlWLIBQfcbVh2uIoT6f+auuAmSw==" saltValue="LtgIiThYpRJiUOusgDLV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86" customWidth="1"/>
    <col min="2" max="3" width="12.625" style="86" customWidth="1"/>
    <col min="4" max="4" width="11.625" style="86" customWidth="1"/>
    <col min="5" max="8" width="10.375" style="86" customWidth="1"/>
    <col min="9" max="13" width="16.375" style="86" customWidth="1"/>
    <col min="14" max="19" width="12.625" style="86" customWidth="1"/>
    <col min="20" max="16384" width="0" style="8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7" t="s">
        <v>9</v>
      </c>
    </row>
    <row r="40" spans="2:13" ht="27.75" customHeight="1" thickBot="1" x14ac:dyDescent="0.2">
      <c r="B40" s="88" t="s">
        <v>10</v>
      </c>
      <c r="C40" s="89"/>
      <c r="D40" s="89"/>
      <c r="E40" s="90"/>
      <c r="F40" s="90"/>
      <c r="G40" s="90"/>
      <c r="H40" s="91" t="s">
        <v>2</v>
      </c>
      <c r="I40" s="92" t="s">
        <v>547</v>
      </c>
      <c r="J40" s="93" t="s">
        <v>548</v>
      </c>
      <c r="K40" s="93" t="s">
        <v>549</v>
      </c>
      <c r="L40" s="93" t="s">
        <v>550</v>
      </c>
      <c r="M40" s="94" t="s">
        <v>551</v>
      </c>
    </row>
    <row r="41" spans="2:13" ht="27.75" customHeight="1" x14ac:dyDescent="0.15">
      <c r="B41" s="1270" t="s">
        <v>30</v>
      </c>
      <c r="C41" s="1271"/>
      <c r="D41" s="95"/>
      <c r="E41" s="1276" t="s">
        <v>31</v>
      </c>
      <c r="F41" s="1276"/>
      <c r="G41" s="1276"/>
      <c r="H41" s="1277"/>
      <c r="I41" s="96">
        <v>37877</v>
      </c>
      <c r="J41" s="97">
        <v>35583</v>
      </c>
      <c r="K41" s="97">
        <v>33610</v>
      </c>
      <c r="L41" s="97">
        <v>32035</v>
      </c>
      <c r="M41" s="98">
        <v>30790</v>
      </c>
    </row>
    <row r="42" spans="2:13" ht="27.75" customHeight="1" x14ac:dyDescent="0.15">
      <c r="B42" s="1272"/>
      <c r="C42" s="1273"/>
      <c r="D42" s="99"/>
      <c r="E42" s="1278" t="s">
        <v>32</v>
      </c>
      <c r="F42" s="1278"/>
      <c r="G42" s="1278"/>
      <c r="H42" s="1279"/>
      <c r="I42" s="100">
        <v>1050</v>
      </c>
      <c r="J42" s="101">
        <v>949</v>
      </c>
      <c r="K42" s="101">
        <v>8920</v>
      </c>
      <c r="L42" s="101">
        <v>1095</v>
      </c>
      <c r="M42" s="102">
        <v>497</v>
      </c>
    </row>
    <row r="43" spans="2:13" ht="27.75" customHeight="1" x14ac:dyDescent="0.15">
      <c r="B43" s="1272"/>
      <c r="C43" s="1273"/>
      <c r="D43" s="99"/>
      <c r="E43" s="1278" t="s">
        <v>33</v>
      </c>
      <c r="F43" s="1278"/>
      <c r="G43" s="1278"/>
      <c r="H43" s="1279"/>
      <c r="I43" s="100">
        <v>25658</v>
      </c>
      <c r="J43" s="101">
        <v>24236</v>
      </c>
      <c r="K43" s="101">
        <v>22937</v>
      </c>
      <c r="L43" s="101">
        <v>22175</v>
      </c>
      <c r="M43" s="102">
        <v>20536</v>
      </c>
    </row>
    <row r="44" spans="2:13" ht="27.75" customHeight="1" x14ac:dyDescent="0.15">
      <c r="B44" s="1272"/>
      <c r="C44" s="1273"/>
      <c r="D44" s="99"/>
      <c r="E44" s="1278" t="s">
        <v>34</v>
      </c>
      <c r="F44" s="1278"/>
      <c r="G44" s="1278"/>
      <c r="H44" s="1279"/>
      <c r="I44" s="100">
        <v>563</v>
      </c>
      <c r="J44" s="101">
        <v>566</v>
      </c>
      <c r="K44" s="101">
        <v>540</v>
      </c>
      <c r="L44" s="101">
        <v>538</v>
      </c>
      <c r="M44" s="102">
        <v>512</v>
      </c>
    </row>
    <row r="45" spans="2:13" ht="27.75" customHeight="1" x14ac:dyDescent="0.15">
      <c r="B45" s="1272"/>
      <c r="C45" s="1273"/>
      <c r="D45" s="99"/>
      <c r="E45" s="1278" t="s">
        <v>35</v>
      </c>
      <c r="F45" s="1278"/>
      <c r="G45" s="1278"/>
      <c r="H45" s="1279"/>
      <c r="I45" s="100">
        <v>10248</v>
      </c>
      <c r="J45" s="101">
        <v>9508</v>
      </c>
      <c r="K45" s="101">
        <v>9374</v>
      </c>
      <c r="L45" s="101">
        <v>9106</v>
      </c>
      <c r="M45" s="102">
        <v>8519</v>
      </c>
    </row>
    <row r="46" spans="2:13" ht="27.75" customHeight="1" x14ac:dyDescent="0.15">
      <c r="B46" s="1272"/>
      <c r="C46" s="1273"/>
      <c r="D46" s="103"/>
      <c r="E46" s="1278" t="s">
        <v>36</v>
      </c>
      <c r="F46" s="1278"/>
      <c r="G46" s="1278"/>
      <c r="H46" s="1279"/>
      <c r="I46" s="100" t="s">
        <v>506</v>
      </c>
      <c r="J46" s="101" t="s">
        <v>506</v>
      </c>
      <c r="K46" s="101" t="s">
        <v>506</v>
      </c>
      <c r="L46" s="101" t="s">
        <v>506</v>
      </c>
      <c r="M46" s="102" t="s">
        <v>506</v>
      </c>
    </row>
    <row r="47" spans="2:13" ht="27.75" customHeight="1" x14ac:dyDescent="0.15">
      <c r="B47" s="1272"/>
      <c r="C47" s="1273"/>
      <c r="D47" s="104"/>
      <c r="E47" s="1280" t="s">
        <v>37</v>
      </c>
      <c r="F47" s="1281"/>
      <c r="G47" s="1281"/>
      <c r="H47" s="1282"/>
      <c r="I47" s="100" t="s">
        <v>506</v>
      </c>
      <c r="J47" s="101" t="s">
        <v>506</v>
      </c>
      <c r="K47" s="101" t="s">
        <v>506</v>
      </c>
      <c r="L47" s="101" t="s">
        <v>506</v>
      </c>
      <c r="M47" s="102" t="s">
        <v>506</v>
      </c>
    </row>
    <row r="48" spans="2:13" ht="27.75" customHeight="1" x14ac:dyDescent="0.15">
      <c r="B48" s="1272"/>
      <c r="C48" s="1273"/>
      <c r="D48" s="99"/>
      <c r="E48" s="1278" t="s">
        <v>38</v>
      </c>
      <c r="F48" s="1278"/>
      <c r="G48" s="1278"/>
      <c r="H48" s="1279"/>
      <c r="I48" s="100" t="s">
        <v>506</v>
      </c>
      <c r="J48" s="101" t="s">
        <v>506</v>
      </c>
      <c r="K48" s="101" t="s">
        <v>506</v>
      </c>
      <c r="L48" s="101" t="s">
        <v>506</v>
      </c>
      <c r="M48" s="102" t="s">
        <v>506</v>
      </c>
    </row>
    <row r="49" spans="2:13" ht="27.75" customHeight="1" x14ac:dyDescent="0.15">
      <c r="B49" s="1274"/>
      <c r="C49" s="1275"/>
      <c r="D49" s="99"/>
      <c r="E49" s="1278" t="s">
        <v>39</v>
      </c>
      <c r="F49" s="1278"/>
      <c r="G49" s="1278"/>
      <c r="H49" s="1279"/>
      <c r="I49" s="100" t="s">
        <v>506</v>
      </c>
      <c r="J49" s="101" t="s">
        <v>506</v>
      </c>
      <c r="K49" s="101" t="s">
        <v>506</v>
      </c>
      <c r="L49" s="101" t="s">
        <v>506</v>
      </c>
      <c r="M49" s="102" t="s">
        <v>506</v>
      </c>
    </row>
    <row r="50" spans="2:13" ht="27.75" customHeight="1" x14ac:dyDescent="0.15">
      <c r="B50" s="1283" t="s">
        <v>40</v>
      </c>
      <c r="C50" s="1284"/>
      <c r="D50" s="105"/>
      <c r="E50" s="1278" t="s">
        <v>41</v>
      </c>
      <c r="F50" s="1278"/>
      <c r="G50" s="1278"/>
      <c r="H50" s="1279"/>
      <c r="I50" s="100">
        <v>8196</v>
      </c>
      <c r="J50" s="101">
        <v>7809</v>
      </c>
      <c r="K50" s="101">
        <v>8473</v>
      </c>
      <c r="L50" s="101">
        <v>8678</v>
      </c>
      <c r="M50" s="102">
        <v>9657</v>
      </c>
    </row>
    <row r="51" spans="2:13" ht="27.75" customHeight="1" x14ac:dyDescent="0.15">
      <c r="B51" s="1272"/>
      <c r="C51" s="1273"/>
      <c r="D51" s="99"/>
      <c r="E51" s="1278" t="s">
        <v>42</v>
      </c>
      <c r="F51" s="1278"/>
      <c r="G51" s="1278"/>
      <c r="H51" s="1279"/>
      <c r="I51" s="100">
        <v>16903</v>
      </c>
      <c r="J51" s="101">
        <v>16827</v>
      </c>
      <c r="K51" s="101">
        <v>16740</v>
      </c>
      <c r="L51" s="101">
        <v>16653</v>
      </c>
      <c r="M51" s="102">
        <v>16452</v>
      </c>
    </row>
    <row r="52" spans="2:13" ht="27.75" customHeight="1" x14ac:dyDescent="0.15">
      <c r="B52" s="1274"/>
      <c r="C52" s="1275"/>
      <c r="D52" s="99"/>
      <c r="E52" s="1278" t="s">
        <v>43</v>
      </c>
      <c r="F52" s="1278"/>
      <c r="G52" s="1278"/>
      <c r="H52" s="1279"/>
      <c r="I52" s="100">
        <v>42197</v>
      </c>
      <c r="J52" s="101">
        <v>41057</v>
      </c>
      <c r="K52" s="101">
        <v>39558</v>
      </c>
      <c r="L52" s="101">
        <v>37703</v>
      </c>
      <c r="M52" s="102">
        <v>36425</v>
      </c>
    </row>
    <row r="53" spans="2:13" ht="27.75" customHeight="1" thickBot="1" x14ac:dyDescent="0.2">
      <c r="B53" s="1285" t="s">
        <v>44</v>
      </c>
      <c r="C53" s="1286"/>
      <c r="D53" s="106"/>
      <c r="E53" s="1287" t="s">
        <v>45</v>
      </c>
      <c r="F53" s="1287"/>
      <c r="G53" s="1287"/>
      <c r="H53" s="1288"/>
      <c r="I53" s="107">
        <v>8099</v>
      </c>
      <c r="J53" s="108">
        <v>5150</v>
      </c>
      <c r="K53" s="108">
        <v>10611</v>
      </c>
      <c r="L53" s="108">
        <v>1915</v>
      </c>
      <c r="M53" s="109">
        <v>-1680</v>
      </c>
    </row>
    <row r="54" spans="2:13" ht="27.75" customHeight="1" x14ac:dyDescent="0.15">
      <c r="B54" s="110" t="s">
        <v>46</v>
      </c>
      <c r="C54" s="111"/>
      <c r="D54" s="111"/>
      <c r="E54" s="112"/>
      <c r="F54" s="112"/>
      <c r="G54" s="112"/>
      <c r="H54" s="112"/>
      <c r="I54" s="113"/>
      <c r="J54" s="113"/>
      <c r="K54" s="113"/>
      <c r="L54" s="113"/>
      <c r="M54" s="113"/>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e/V8G1kJw8b7kqDe/NhkWiz8v8VhTYK9CzSGPcE+/gH2uKkp5FUq9Y1HMTY6Gc/4hQ/HqBptDBy7dA89N7hwA==" saltValue="slHi06bKM9aeHV20k7ru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4" t="s">
        <v>47</v>
      </c>
    </row>
    <row r="54" spans="2:8" ht="29.25" customHeight="1" thickBot="1" x14ac:dyDescent="0.25">
      <c r="B54" s="115" t="s">
        <v>1</v>
      </c>
      <c r="C54" s="116"/>
      <c r="D54" s="116"/>
      <c r="E54" s="117" t="s">
        <v>2</v>
      </c>
      <c r="F54" s="118" t="s">
        <v>549</v>
      </c>
      <c r="G54" s="118" t="s">
        <v>550</v>
      </c>
      <c r="H54" s="119" t="s">
        <v>551</v>
      </c>
    </row>
    <row r="55" spans="2:8" ht="52.5" customHeight="1" x14ac:dyDescent="0.15">
      <c r="B55" s="120"/>
      <c r="C55" s="1297" t="s">
        <v>48</v>
      </c>
      <c r="D55" s="1297"/>
      <c r="E55" s="1298"/>
      <c r="F55" s="121">
        <v>6550</v>
      </c>
      <c r="G55" s="121">
        <v>6557</v>
      </c>
      <c r="H55" s="122">
        <v>6562</v>
      </c>
    </row>
    <row r="56" spans="2:8" ht="52.5" customHeight="1" x14ac:dyDescent="0.15">
      <c r="B56" s="123"/>
      <c r="C56" s="1299" t="s">
        <v>49</v>
      </c>
      <c r="D56" s="1299"/>
      <c r="E56" s="1300"/>
      <c r="F56" s="124">
        <v>43</v>
      </c>
      <c r="G56" s="124">
        <v>43</v>
      </c>
      <c r="H56" s="125">
        <v>43</v>
      </c>
    </row>
    <row r="57" spans="2:8" ht="53.25" customHeight="1" x14ac:dyDescent="0.15">
      <c r="B57" s="123"/>
      <c r="C57" s="1301" t="s">
        <v>50</v>
      </c>
      <c r="D57" s="1301"/>
      <c r="E57" s="1302"/>
      <c r="F57" s="126">
        <v>1029</v>
      </c>
      <c r="G57" s="126">
        <v>1126</v>
      </c>
      <c r="H57" s="127">
        <v>1499</v>
      </c>
    </row>
    <row r="58" spans="2:8" ht="45.75" customHeight="1" x14ac:dyDescent="0.15">
      <c r="B58" s="128"/>
      <c r="C58" s="1289" t="s">
        <v>577</v>
      </c>
      <c r="D58" s="1290"/>
      <c r="E58" s="1291"/>
      <c r="F58" s="129">
        <v>338</v>
      </c>
      <c r="G58" s="129">
        <v>441</v>
      </c>
      <c r="H58" s="130">
        <v>543</v>
      </c>
    </row>
    <row r="59" spans="2:8" ht="45.75" customHeight="1" x14ac:dyDescent="0.15">
      <c r="B59" s="128"/>
      <c r="C59" s="1289" t="s">
        <v>578</v>
      </c>
      <c r="D59" s="1290"/>
      <c r="E59" s="1291"/>
      <c r="F59" s="129">
        <v>265</v>
      </c>
      <c r="G59" s="129">
        <v>265</v>
      </c>
      <c r="H59" s="130">
        <v>257</v>
      </c>
    </row>
    <row r="60" spans="2:8" ht="45.75" customHeight="1" x14ac:dyDescent="0.15">
      <c r="B60" s="128"/>
      <c r="C60" s="1289" t="s">
        <v>579</v>
      </c>
      <c r="D60" s="1290"/>
      <c r="E60" s="1291"/>
      <c r="F60" s="129">
        <v>0</v>
      </c>
      <c r="G60" s="129">
        <v>0</v>
      </c>
      <c r="H60" s="130">
        <v>200</v>
      </c>
    </row>
    <row r="61" spans="2:8" ht="45.75" customHeight="1" x14ac:dyDescent="0.15">
      <c r="B61" s="128"/>
      <c r="C61" s="1289" t="s">
        <v>580</v>
      </c>
      <c r="D61" s="1290"/>
      <c r="E61" s="1291"/>
      <c r="F61" s="129">
        <v>135</v>
      </c>
      <c r="G61" s="129">
        <v>150</v>
      </c>
      <c r="H61" s="130">
        <v>175</v>
      </c>
    </row>
    <row r="62" spans="2:8" ht="45.75" customHeight="1" thickBot="1" x14ac:dyDescent="0.2">
      <c r="B62" s="131"/>
      <c r="C62" s="1292" t="s">
        <v>581</v>
      </c>
      <c r="D62" s="1293"/>
      <c r="E62" s="1294"/>
      <c r="F62" s="132">
        <v>111</v>
      </c>
      <c r="G62" s="132">
        <v>111</v>
      </c>
      <c r="H62" s="133">
        <v>112</v>
      </c>
    </row>
    <row r="63" spans="2:8" ht="52.5" customHeight="1" thickBot="1" x14ac:dyDescent="0.2">
      <c r="B63" s="134"/>
      <c r="C63" s="1295" t="s">
        <v>51</v>
      </c>
      <c r="D63" s="1295"/>
      <c r="E63" s="1296"/>
      <c r="F63" s="135">
        <v>7622</v>
      </c>
      <c r="G63" s="135">
        <v>7726</v>
      </c>
      <c r="H63" s="136">
        <v>8104</v>
      </c>
    </row>
    <row r="64" spans="2:8" ht="15" customHeight="1" x14ac:dyDescent="0.15"/>
    <row r="65" ht="0" hidden="1" customHeight="1" x14ac:dyDescent="0.15"/>
    <row r="66" ht="0" hidden="1" customHeight="1" x14ac:dyDescent="0.15"/>
  </sheetData>
  <sheetProtection algorithmName="SHA-512" hashValue="4J+ageIyCdasLsGvZCuyoD53CNwF8Wz768w1GPHvuvFkSIgk2K0tA3qeskcO7ImQOAyaxnDoCggVHf0cUz2tbw==" saltValue="jlg6B92SNXJYOvujJEix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4" customWidth="1"/>
    <col min="2" max="107" width="2.5" style="384" customWidth="1"/>
    <col min="108" max="108" width="6.125" style="392" customWidth="1"/>
    <col min="109" max="109" width="5.875" style="391" customWidth="1"/>
    <col min="110" max="110" width="19.125" style="384" hidden="1"/>
    <col min="111" max="115" width="12.625" style="384" hidden="1"/>
    <col min="116" max="349" width="8.625" style="384" hidden="1"/>
    <col min="350" max="355" width="14.875" style="384" hidden="1"/>
    <col min="356" max="357" width="15.875" style="384" hidden="1"/>
    <col min="358" max="363" width="16.125" style="384" hidden="1"/>
    <col min="364" max="364" width="6.125" style="384" hidden="1"/>
    <col min="365" max="365" width="3" style="384" hidden="1"/>
    <col min="366" max="605" width="8.625" style="384" hidden="1"/>
    <col min="606" max="611" width="14.875" style="384" hidden="1"/>
    <col min="612" max="613" width="15.875" style="384" hidden="1"/>
    <col min="614" max="619" width="16.125" style="384" hidden="1"/>
    <col min="620" max="620" width="6.125" style="384" hidden="1"/>
    <col min="621" max="621" width="3" style="384" hidden="1"/>
    <col min="622" max="861" width="8.625" style="384" hidden="1"/>
    <col min="862" max="867" width="14.875" style="384" hidden="1"/>
    <col min="868" max="869" width="15.875" style="384" hidden="1"/>
    <col min="870" max="875" width="16.125" style="384" hidden="1"/>
    <col min="876" max="876" width="6.125" style="384" hidden="1"/>
    <col min="877" max="877" width="3" style="384" hidden="1"/>
    <col min="878" max="1117" width="8.625" style="384" hidden="1"/>
    <col min="1118" max="1123" width="14.875" style="384" hidden="1"/>
    <col min="1124" max="1125" width="15.875" style="384" hidden="1"/>
    <col min="1126" max="1131" width="16.125" style="384" hidden="1"/>
    <col min="1132" max="1132" width="6.125" style="384" hidden="1"/>
    <col min="1133" max="1133" width="3" style="384" hidden="1"/>
    <col min="1134" max="1373" width="8.625" style="384" hidden="1"/>
    <col min="1374" max="1379" width="14.875" style="384" hidden="1"/>
    <col min="1380" max="1381" width="15.875" style="384" hidden="1"/>
    <col min="1382" max="1387" width="16.125" style="384" hidden="1"/>
    <col min="1388" max="1388" width="6.125" style="384" hidden="1"/>
    <col min="1389" max="1389" width="3" style="384" hidden="1"/>
    <col min="1390" max="1629" width="8.625" style="384" hidden="1"/>
    <col min="1630" max="1635" width="14.875" style="384" hidden="1"/>
    <col min="1636" max="1637" width="15.875" style="384" hidden="1"/>
    <col min="1638" max="1643" width="16.125" style="384" hidden="1"/>
    <col min="1644" max="1644" width="6.125" style="384" hidden="1"/>
    <col min="1645" max="1645" width="3" style="384" hidden="1"/>
    <col min="1646" max="1885" width="8.625" style="384" hidden="1"/>
    <col min="1886" max="1891" width="14.875" style="384" hidden="1"/>
    <col min="1892" max="1893" width="15.875" style="384" hidden="1"/>
    <col min="1894" max="1899" width="16.125" style="384" hidden="1"/>
    <col min="1900" max="1900" width="6.125" style="384" hidden="1"/>
    <col min="1901" max="1901" width="3" style="384" hidden="1"/>
    <col min="1902" max="2141" width="8.625" style="384" hidden="1"/>
    <col min="2142" max="2147" width="14.875" style="384" hidden="1"/>
    <col min="2148" max="2149" width="15.875" style="384" hidden="1"/>
    <col min="2150" max="2155" width="16.125" style="384" hidden="1"/>
    <col min="2156" max="2156" width="6.125" style="384" hidden="1"/>
    <col min="2157" max="2157" width="3" style="384" hidden="1"/>
    <col min="2158" max="2397" width="8.625" style="384" hidden="1"/>
    <col min="2398" max="2403" width="14.875" style="384" hidden="1"/>
    <col min="2404" max="2405" width="15.875" style="384" hidden="1"/>
    <col min="2406" max="2411" width="16.125" style="384" hidden="1"/>
    <col min="2412" max="2412" width="6.125" style="384" hidden="1"/>
    <col min="2413" max="2413" width="3" style="384" hidden="1"/>
    <col min="2414" max="2653" width="8.625" style="384" hidden="1"/>
    <col min="2654" max="2659" width="14.875" style="384" hidden="1"/>
    <col min="2660" max="2661" width="15.875" style="384" hidden="1"/>
    <col min="2662" max="2667" width="16.125" style="384" hidden="1"/>
    <col min="2668" max="2668" width="6.125" style="384" hidden="1"/>
    <col min="2669" max="2669" width="3" style="384" hidden="1"/>
    <col min="2670" max="2909" width="8.625" style="384" hidden="1"/>
    <col min="2910" max="2915" width="14.875" style="384" hidden="1"/>
    <col min="2916" max="2917" width="15.875" style="384" hidden="1"/>
    <col min="2918" max="2923" width="16.125" style="384" hidden="1"/>
    <col min="2924" max="2924" width="6.125" style="384" hidden="1"/>
    <col min="2925" max="2925" width="3" style="384" hidden="1"/>
    <col min="2926" max="3165" width="8.625" style="384" hidden="1"/>
    <col min="3166" max="3171" width="14.875" style="384" hidden="1"/>
    <col min="3172" max="3173" width="15.875" style="384" hidden="1"/>
    <col min="3174" max="3179" width="16.125" style="384" hidden="1"/>
    <col min="3180" max="3180" width="6.125" style="384" hidden="1"/>
    <col min="3181" max="3181" width="3" style="384" hidden="1"/>
    <col min="3182" max="3421" width="8.625" style="384" hidden="1"/>
    <col min="3422" max="3427" width="14.875" style="384" hidden="1"/>
    <col min="3428" max="3429" width="15.875" style="384" hidden="1"/>
    <col min="3430" max="3435" width="16.125" style="384" hidden="1"/>
    <col min="3436" max="3436" width="6.125" style="384" hidden="1"/>
    <col min="3437" max="3437" width="3" style="384" hidden="1"/>
    <col min="3438" max="3677" width="8.625" style="384" hidden="1"/>
    <col min="3678" max="3683" width="14.875" style="384" hidden="1"/>
    <col min="3684" max="3685" width="15.875" style="384" hidden="1"/>
    <col min="3686" max="3691" width="16.125" style="384" hidden="1"/>
    <col min="3692" max="3692" width="6.125" style="384" hidden="1"/>
    <col min="3693" max="3693" width="3" style="384" hidden="1"/>
    <col min="3694" max="3933" width="8.625" style="384" hidden="1"/>
    <col min="3934" max="3939" width="14.875" style="384" hidden="1"/>
    <col min="3940" max="3941" width="15.875" style="384" hidden="1"/>
    <col min="3942" max="3947" width="16.125" style="384" hidden="1"/>
    <col min="3948" max="3948" width="6.125" style="384" hidden="1"/>
    <col min="3949" max="3949" width="3" style="384" hidden="1"/>
    <col min="3950" max="4189" width="8.625" style="384" hidden="1"/>
    <col min="4190" max="4195" width="14.875" style="384" hidden="1"/>
    <col min="4196" max="4197" width="15.875" style="384" hidden="1"/>
    <col min="4198" max="4203" width="16.125" style="384" hidden="1"/>
    <col min="4204" max="4204" width="6.125" style="384" hidden="1"/>
    <col min="4205" max="4205" width="3" style="384" hidden="1"/>
    <col min="4206" max="4445" width="8.625" style="384" hidden="1"/>
    <col min="4446" max="4451" width="14.875" style="384" hidden="1"/>
    <col min="4452" max="4453" width="15.875" style="384" hidden="1"/>
    <col min="4454" max="4459" width="16.125" style="384" hidden="1"/>
    <col min="4460" max="4460" width="6.125" style="384" hidden="1"/>
    <col min="4461" max="4461" width="3" style="384" hidden="1"/>
    <col min="4462" max="4701" width="8.625" style="384" hidden="1"/>
    <col min="4702" max="4707" width="14.875" style="384" hidden="1"/>
    <col min="4708" max="4709" width="15.875" style="384" hidden="1"/>
    <col min="4710" max="4715" width="16.125" style="384" hidden="1"/>
    <col min="4716" max="4716" width="6.125" style="384" hidden="1"/>
    <col min="4717" max="4717" width="3" style="384" hidden="1"/>
    <col min="4718" max="4957" width="8.625" style="384" hidden="1"/>
    <col min="4958" max="4963" width="14.875" style="384" hidden="1"/>
    <col min="4964" max="4965" width="15.875" style="384" hidden="1"/>
    <col min="4966" max="4971" width="16.125" style="384" hidden="1"/>
    <col min="4972" max="4972" width="6.125" style="384" hidden="1"/>
    <col min="4973" max="4973" width="3" style="384" hidden="1"/>
    <col min="4974" max="5213" width="8.625" style="384" hidden="1"/>
    <col min="5214" max="5219" width="14.875" style="384" hidden="1"/>
    <col min="5220" max="5221" width="15.875" style="384" hidden="1"/>
    <col min="5222" max="5227" width="16.125" style="384" hidden="1"/>
    <col min="5228" max="5228" width="6.125" style="384" hidden="1"/>
    <col min="5229" max="5229" width="3" style="384" hidden="1"/>
    <col min="5230" max="5469" width="8.625" style="384" hidden="1"/>
    <col min="5470" max="5475" width="14.875" style="384" hidden="1"/>
    <col min="5476" max="5477" width="15.875" style="384" hidden="1"/>
    <col min="5478" max="5483" width="16.125" style="384" hidden="1"/>
    <col min="5484" max="5484" width="6.125" style="384" hidden="1"/>
    <col min="5485" max="5485" width="3" style="384" hidden="1"/>
    <col min="5486" max="5725" width="8.625" style="384" hidden="1"/>
    <col min="5726" max="5731" width="14.875" style="384" hidden="1"/>
    <col min="5732" max="5733" width="15.875" style="384" hidden="1"/>
    <col min="5734" max="5739" width="16.125" style="384" hidden="1"/>
    <col min="5740" max="5740" width="6.125" style="384" hidden="1"/>
    <col min="5741" max="5741" width="3" style="384" hidden="1"/>
    <col min="5742" max="5981" width="8.625" style="384" hidden="1"/>
    <col min="5982" max="5987" width="14.875" style="384" hidden="1"/>
    <col min="5988" max="5989" width="15.875" style="384" hidden="1"/>
    <col min="5990" max="5995" width="16.125" style="384" hidden="1"/>
    <col min="5996" max="5996" width="6.125" style="384" hidden="1"/>
    <col min="5997" max="5997" width="3" style="384" hidden="1"/>
    <col min="5998" max="6237" width="8.625" style="384" hidden="1"/>
    <col min="6238" max="6243" width="14.875" style="384" hidden="1"/>
    <col min="6244" max="6245" width="15.875" style="384" hidden="1"/>
    <col min="6246" max="6251" width="16.125" style="384" hidden="1"/>
    <col min="6252" max="6252" width="6.125" style="384" hidden="1"/>
    <col min="6253" max="6253" width="3" style="384" hidden="1"/>
    <col min="6254" max="6493" width="8.625" style="384" hidden="1"/>
    <col min="6494" max="6499" width="14.875" style="384" hidden="1"/>
    <col min="6500" max="6501" width="15.875" style="384" hidden="1"/>
    <col min="6502" max="6507" width="16.125" style="384" hidden="1"/>
    <col min="6508" max="6508" width="6.125" style="384" hidden="1"/>
    <col min="6509" max="6509" width="3" style="384" hidden="1"/>
    <col min="6510" max="6749" width="8.625" style="384" hidden="1"/>
    <col min="6750" max="6755" width="14.875" style="384" hidden="1"/>
    <col min="6756" max="6757" width="15.875" style="384" hidden="1"/>
    <col min="6758" max="6763" width="16.125" style="384" hidden="1"/>
    <col min="6764" max="6764" width="6.125" style="384" hidden="1"/>
    <col min="6765" max="6765" width="3" style="384" hidden="1"/>
    <col min="6766" max="7005" width="8.625" style="384" hidden="1"/>
    <col min="7006" max="7011" width="14.875" style="384" hidden="1"/>
    <col min="7012" max="7013" width="15.875" style="384" hidden="1"/>
    <col min="7014" max="7019" width="16.125" style="384" hidden="1"/>
    <col min="7020" max="7020" width="6.125" style="384" hidden="1"/>
    <col min="7021" max="7021" width="3" style="384" hidden="1"/>
    <col min="7022" max="7261" width="8.625" style="384" hidden="1"/>
    <col min="7262" max="7267" width="14.875" style="384" hidden="1"/>
    <col min="7268" max="7269" width="15.875" style="384" hidden="1"/>
    <col min="7270" max="7275" width="16.125" style="384" hidden="1"/>
    <col min="7276" max="7276" width="6.125" style="384" hidden="1"/>
    <col min="7277" max="7277" width="3" style="384" hidden="1"/>
    <col min="7278" max="7517" width="8.625" style="384" hidden="1"/>
    <col min="7518" max="7523" width="14.875" style="384" hidden="1"/>
    <col min="7524" max="7525" width="15.875" style="384" hidden="1"/>
    <col min="7526" max="7531" width="16.125" style="384" hidden="1"/>
    <col min="7532" max="7532" width="6.125" style="384" hidden="1"/>
    <col min="7533" max="7533" width="3" style="384" hidden="1"/>
    <col min="7534" max="7773" width="8.625" style="384" hidden="1"/>
    <col min="7774" max="7779" width="14.875" style="384" hidden="1"/>
    <col min="7780" max="7781" width="15.875" style="384" hidden="1"/>
    <col min="7782" max="7787" width="16.125" style="384" hidden="1"/>
    <col min="7788" max="7788" width="6.125" style="384" hidden="1"/>
    <col min="7789" max="7789" width="3" style="384" hidden="1"/>
    <col min="7790" max="8029" width="8.625" style="384" hidden="1"/>
    <col min="8030" max="8035" width="14.875" style="384" hidden="1"/>
    <col min="8036" max="8037" width="15.875" style="384" hidden="1"/>
    <col min="8038" max="8043" width="16.125" style="384" hidden="1"/>
    <col min="8044" max="8044" width="6.125" style="384" hidden="1"/>
    <col min="8045" max="8045" width="3" style="384" hidden="1"/>
    <col min="8046" max="8285" width="8.625" style="384" hidden="1"/>
    <col min="8286" max="8291" width="14.875" style="384" hidden="1"/>
    <col min="8292" max="8293" width="15.875" style="384" hidden="1"/>
    <col min="8294" max="8299" width="16.125" style="384" hidden="1"/>
    <col min="8300" max="8300" width="6.125" style="384" hidden="1"/>
    <col min="8301" max="8301" width="3" style="384" hidden="1"/>
    <col min="8302" max="8541" width="8.625" style="384" hidden="1"/>
    <col min="8542" max="8547" width="14.875" style="384" hidden="1"/>
    <col min="8548" max="8549" width="15.875" style="384" hidden="1"/>
    <col min="8550" max="8555" width="16.125" style="384" hidden="1"/>
    <col min="8556" max="8556" width="6.125" style="384" hidden="1"/>
    <col min="8557" max="8557" width="3" style="384" hidden="1"/>
    <col min="8558" max="8797" width="8.625" style="384" hidden="1"/>
    <col min="8798" max="8803" width="14.875" style="384" hidden="1"/>
    <col min="8804" max="8805" width="15.875" style="384" hidden="1"/>
    <col min="8806" max="8811" width="16.125" style="384" hidden="1"/>
    <col min="8812" max="8812" width="6.125" style="384" hidden="1"/>
    <col min="8813" max="8813" width="3" style="384" hidden="1"/>
    <col min="8814" max="9053" width="8.625" style="384" hidden="1"/>
    <col min="9054" max="9059" width="14.875" style="384" hidden="1"/>
    <col min="9060" max="9061" width="15.875" style="384" hidden="1"/>
    <col min="9062" max="9067" width="16.125" style="384" hidden="1"/>
    <col min="9068" max="9068" width="6.125" style="384" hidden="1"/>
    <col min="9069" max="9069" width="3" style="384" hidden="1"/>
    <col min="9070" max="9309" width="8.625" style="384" hidden="1"/>
    <col min="9310" max="9315" width="14.875" style="384" hidden="1"/>
    <col min="9316" max="9317" width="15.875" style="384" hidden="1"/>
    <col min="9318" max="9323" width="16.125" style="384" hidden="1"/>
    <col min="9324" max="9324" width="6.125" style="384" hidden="1"/>
    <col min="9325" max="9325" width="3" style="384" hidden="1"/>
    <col min="9326" max="9565" width="8.625" style="384" hidden="1"/>
    <col min="9566" max="9571" width="14.875" style="384" hidden="1"/>
    <col min="9572" max="9573" width="15.875" style="384" hidden="1"/>
    <col min="9574" max="9579" width="16.125" style="384" hidden="1"/>
    <col min="9580" max="9580" width="6.125" style="384" hidden="1"/>
    <col min="9581" max="9581" width="3" style="384" hidden="1"/>
    <col min="9582" max="9821" width="8.625" style="384" hidden="1"/>
    <col min="9822" max="9827" width="14.875" style="384" hidden="1"/>
    <col min="9828" max="9829" width="15.875" style="384" hidden="1"/>
    <col min="9830" max="9835" width="16.125" style="384" hidden="1"/>
    <col min="9836" max="9836" width="6.125" style="384" hidden="1"/>
    <col min="9837" max="9837" width="3" style="384" hidden="1"/>
    <col min="9838" max="10077" width="8.625" style="384" hidden="1"/>
    <col min="10078" max="10083" width="14.875" style="384" hidden="1"/>
    <col min="10084" max="10085" width="15.875" style="384" hidden="1"/>
    <col min="10086" max="10091" width="16.125" style="384" hidden="1"/>
    <col min="10092" max="10092" width="6.125" style="384" hidden="1"/>
    <col min="10093" max="10093" width="3" style="384" hidden="1"/>
    <col min="10094" max="10333" width="8.625" style="384" hidden="1"/>
    <col min="10334" max="10339" width="14.875" style="384" hidden="1"/>
    <col min="10340" max="10341" width="15.875" style="384" hidden="1"/>
    <col min="10342" max="10347" width="16.125" style="384" hidden="1"/>
    <col min="10348" max="10348" width="6.125" style="384" hidden="1"/>
    <col min="10349" max="10349" width="3" style="384" hidden="1"/>
    <col min="10350" max="10589" width="8.625" style="384" hidden="1"/>
    <col min="10590" max="10595" width="14.875" style="384" hidden="1"/>
    <col min="10596" max="10597" width="15.875" style="384" hidden="1"/>
    <col min="10598" max="10603" width="16.125" style="384" hidden="1"/>
    <col min="10604" max="10604" width="6.125" style="384" hidden="1"/>
    <col min="10605" max="10605" width="3" style="384" hidden="1"/>
    <col min="10606" max="10845" width="8.625" style="384" hidden="1"/>
    <col min="10846" max="10851" width="14.875" style="384" hidden="1"/>
    <col min="10852" max="10853" width="15.875" style="384" hidden="1"/>
    <col min="10854" max="10859" width="16.125" style="384" hidden="1"/>
    <col min="10860" max="10860" width="6.125" style="384" hidden="1"/>
    <col min="10861" max="10861" width="3" style="384" hidden="1"/>
    <col min="10862" max="11101" width="8.625" style="384" hidden="1"/>
    <col min="11102" max="11107" width="14.875" style="384" hidden="1"/>
    <col min="11108" max="11109" width="15.875" style="384" hidden="1"/>
    <col min="11110" max="11115" width="16.125" style="384" hidden="1"/>
    <col min="11116" max="11116" width="6.125" style="384" hidden="1"/>
    <col min="11117" max="11117" width="3" style="384" hidden="1"/>
    <col min="11118" max="11357" width="8.625" style="384" hidden="1"/>
    <col min="11358" max="11363" width="14.875" style="384" hidden="1"/>
    <col min="11364" max="11365" width="15.875" style="384" hidden="1"/>
    <col min="11366" max="11371" width="16.125" style="384" hidden="1"/>
    <col min="11372" max="11372" width="6.125" style="384" hidden="1"/>
    <col min="11373" max="11373" width="3" style="384" hidden="1"/>
    <col min="11374" max="11613" width="8.625" style="384" hidden="1"/>
    <col min="11614" max="11619" width="14.875" style="384" hidden="1"/>
    <col min="11620" max="11621" width="15.875" style="384" hidden="1"/>
    <col min="11622" max="11627" width="16.125" style="384" hidden="1"/>
    <col min="11628" max="11628" width="6.125" style="384" hidden="1"/>
    <col min="11629" max="11629" width="3" style="384" hidden="1"/>
    <col min="11630" max="11869" width="8.625" style="384" hidden="1"/>
    <col min="11870" max="11875" width="14.875" style="384" hidden="1"/>
    <col min="11876" max="11877" width="15.875" style="384" hidden="1"/>
    <col min="11878" max="11883" width="16.125" style="384" hidden="1"/>
    <col min="11884" max="11884" width="6.125" style="384" hidden="1"/>
    <col min="11885" max="11885" width="3" style="384" hidden="1"/>
    <col min="11886" max="12125" width="8.625" style="384" hidden="1"/>
    <col min="12126" max="12131" width="14.875" style="384" hidden="1"/>
    <col min="12132" max="12133" width="15.875" style="384" hidden="1"/>
    <col min="12134" max="12139" width="16.125" style="384" hidden="1"/>
    <col min="12140" max="12140" width="6.125" style="384" hidden="1"/>
    <col min="12141" max="12141" width="3" style="384" hidden="1"/>
    <col min="12142" max="12381" width="8.625" style="384" hidden="1"/>
    <col min="12382" max="12387" width="14.875" style="384" hidden="1"/>
    <col min="12388" max="12389" width="15.875" style="384" hidden="1"/>
    <col min="12390" max="12395" width="16.125" style="384" hidden="1"/>
    <col min="12396" max="12396" width="6.125" style="384" hidden="1"/>
    <col min="12397" max="12397" width="3" style="384" hidden="1"/>
    <col min="12398" max="12637" width="8.625" style="384" hidden="1"/>
    <col min="12638" max="12643" width="14.875" style="384" hidden="1"/>
    <col min="12644" max="12645" width="15.875" style="384" hidden="1"/>
    <col min="12646" max="12651" width="16.125" style="384" hidden="1"/>
    <col min="12652" max="12652" width="6.125" style="384" hidden="1"/>
    <col min="12653" max="12653" width="3" style="384" hidden="1"/>
    <col min="12654" max="12893" width="8.625" style="384" hidden="1"/>
    <col min="12894" max="12899" width="14.875" style="384" hidden="1"/>
    <col min="12900" max="12901" width="15.875" style="384" hidden="1"/>
    <col min="12902" max="12907" width="16.125" style="384" hidden="1"/>
    <col min="12908" max="12908" width="6.125" style="384" hidden="1"/>
    <col min="12909" max="12909" width="3" style="384" hidden="1"/>
    <col min="12910" max="13149" width="8.625" style="384" hidden="1"/>
    <col min="13150" max="13155" width="14.875" style="384" hidden="1"/>
    <col min="13156" max="13157" width="15.875" style="384" hidden="1"/>
    <col min="13158" max="13163" width="16.125" style="384" hidden="1"/>
    <col min="13164" max="13164" width="6.125" style="384" hidden="1"/>
    <col min="13165" max="13165" width="3" style="384" hidden="1"/>
    <col min="13166" max="13405" width="8.625" style="384" hidden="1"/>
    <col min="13406" max="13411" width="14.875" style="384" hidden="1"/>
    <col min="13412" max="13413" width="15.875" style="384" hidden="1"/>
    <col min="13414" max="13419" width="16.125" style="384" hidden="1"/>
    <col min="13420" max="13420" width="6.125" style="384" hidden="1"/>
    <col min="13421" max="13421" width="3" style="384" hidden="1"/>
    <col min="13422" max="13661" width="8.625" style="384" hidden="1"/>
    <col min="13662" max="13667" width="14.875" style="384" hidden="1"/>
    <col min="13668" max="13669" width="15.875" style="384" hidden="1"/>
    <col min="13670" max="13675" width="16.125" style="384" hidden="1"/>
    <col min="13676" max="13676" width="6.125" style="384" hidden="1"/>
    <col min="13677" max="13677" width="3" style="384" hidden="1"/>
    <col min="13678" max="13917" width="8.625" style="384" hidden="1"/>
    <col min="13918" max="13923" width="14.875" style="384" hidden="1"/>
    <col min="13924" max="13925" width="15.875" style="384" hidden="1"/>
    <col min="13926" max="13931" width="16.125" style="384" hidden="1"/>
    <col min="13932" max="13932" width="6.125" style="384" hidden="1"/>
    <col min="13933" max="13933" width="3" style="384" hidden="1"/>
    <col min="13934" max="14173" width="8.625" style="384" hidden="1"/>
    <col min="14174" max="14179" width="14.875" style="384" hidden="1"/>
    <col min="14180" max="14181" width="15.875" style="384" hidden="1"/>
    <col min="14182" max="14187" width="16.125" style="384" hidden="1"/>
    <col min="14188" max="14188" width="6.125" style="384" hidden="1"/>
    <col min="14189" max="14189" width="3" style="384" hidden="1"/>
    <col min="14190" max="14429" width="8.625" style="384" hidden="1"/>
    <col min="14430" max="14435" width="14.875" style="384" hidden="1"/>
    <col min="14436" max="14437" width="15.875" style="384" hidden="1"/>
    <col min="14438" max="14443" width="16.125" style="384" hidden="1"/>
    <col min="14444" max="14444" width="6.125" style="384" hidden="1"/>
    <col min="14445" max="14445" width="3" style="384" hidden="1"/>
    <col min="14446" max="14685" width="8.625" style="384" hidden="1"/>
    <col min="14686" max="14691" width="14.875" style="384" hidden="1"/>
    <col min="14692" max="14693" width="15.875" style="384" hidden="1"/>
    <col min="14694" max="14699" width="16.125" style="384" hidden="1"/>
    <col min="14700" max="14700" width="6.125" style="384" hidden="1"/>
    <col min="14701" max="14701" width="3" style="384" hidden="1"/>
    <col min="14702" max="14941" width="8.625" style="384" hidden="1"/>
    <col min="14942" max="14947" width="14.875" style="384" hidden="1"/>
    <col min="14948" max="14949" width="15.875" style="384" hidden="1"/>
    <col min="14950" max="14955" width="16.125" style="384" hidden="1"/>
    <col min="14956" max="14956" width="6.125" style="384" hidden="1"/>
    <col min="14957" max="14957" width="3" style="384" hidden="1"/>
    <col min="14958" max="15197" width="8.625" style="384" hidden="1"/>
    <col min="15198" max="15203" width="14.875" style="384" hidden="1"/>
    <col min="15204" max="15205" width="15.875" style="384" hidden="1"/>
    <col min="15206" max="15211" width="16.125" style="384" hidden="1"/>
    <col min="15212" max="15212" width="6.125" style="384" hidden="1"/>
    <col min="15213" max="15213" width="3" style="384" hidden="1"/>
    <col min="15214" max="15453" width="8.625" style="384" hidden="1"/>
    <col min="15454" max="15459" width="14.875" style="384" hidden="1"/>
    <col min="15460" max="15461" width="15.875" style="384" hidden="1"/>
    <col min="15462" max="15467" width="16.125" style="384" hidden="1"/>
    <col min="15468" max="15468" width="6.125" style="384" hidden="1"/>
    <col min="15469" max="15469" width="3" style="384" hidden="1"/>
    <col min="15470" max="15709" width="8.625" style="384" hidden="1"/>
    <col min="15710" max="15715" width="14.875" style="384" hidden="1"/>
    <col min="15716" max="15717" width="15.875" style="384" hidden="1"/>
    <col min="15718" max="15723" width="16.125" style="384" hidden="1"/>
    <col min="15724" max="15724" width="6.125" style="384" hidden="1"/>
    <col min="15725" max="15725" width="3" style="384" hidden="1"/>
    <col min="15726" max="15965" width="8.625" style="384" hidden="1"/>
    <col min="15966" max="15971" width="14.875" style="384" hidden="1"/>
    <col min="15972" max="15973" width="15.875" style="384" hidden="1"/>
    <col min="15974" max="15979" width="16.125" style="384" hidden="1"/>
    <col min="15980" max="15980" width="6.125" style="384" hidden="1"/>
    <col min="15981" max="15981" width="3" style="384" hidden="1"/>
    <col min="15982" max="16221" width="8.625" style="384" hidden="1"/>
    <col min="16222" max="16227" width="14.875" style="384" hidden="1"/>
    <col min="16228" max="16229" width="15.875" style="384" hidden="1"/>
    <col min="16230" max="16235" width="16.125" style="384" hidden="1"/>
    <col min="16236" max="16236" width="6.125" style="384" hidden="1"/>
    <col min="16237" max="16237" width="3" style="384" hidden="1"/>
    <col min="16238" max="16384" width="8.625" style="384" hidden="1"/>
  </cols>
  <sheetData>
    <row r="1" spans="1:143" ht="42.75" customHeight="1" x14ac:dyDescent="0.15">
      <c r="A1" s="382"/>
      <c r="B1" s="383"/>
      <c r="DD1" s="384"/>
      <c r="DE1" s="384"/>
    </row>
    <row r="2" spans="1:143" ht="25.5" customHeight="1" x14ac:dyDescent="0.15">
      <c r="A2" s="385"/>
      <c r="C2" s="385"/>
      <c r="O2" s="385"/>
      <c r="P2" s="385"/>
      <c r="Q2" s="385"/>
      <c r="R2" s="385"/>
      <c r="S2" s="385"/>
      <c r="T2" s="385"/>
      <c r="U2" s="385"/>
      <c r="V2" s="385"/>
      <c r="W2" s="385"/>
      <c r="X2" s="385"/>
      <c r="Y2" s="385"/>
      <c r="Z2" s="385"/>
      <c r="AA2" s="385"/>
      <c r="AB2" s="385"/>
      <c r="AC2" s="385"/>
      <c r="AD2" s="385"/>
      <c r="AE2" s="385"/>
      <c r="AF2" s="385"/>
      <c r="AG2" s="385"/>
      <c r="AH2" s="385"/>
      <c r="AI2" s="385"/>
      <c r="AU2" s="385"/>
      <c r="BG2" s="385"/>
      <c r="BS2" s="385"/>
      <c r="CE2" s="385"/>
      <c r="CQ2" s="385"/>
      <c r="DD2" s="384"/>
      <c r="DE2" s="384"/>
    </row>
    <row r="3" spans="1:143" ht="25.5" customHeight="1" x14ac:dyDescent="0.15">
      <c r="A3" s="385"/>
      <c r="C3" s="385"/>
      <c r="O3" s="385"/>
      <c r="P3" s="385"/>
      <c r="Q3" s="385"/>
      <c r="R3" s="385"/>
      <c r="S3" s="385"/>
      <c r="T3" s="385"/>
      <c r="U3" s="385"/>
      <c r="V3" s="385"/>
      <c r="W3" s="385"/>
      <c r="X3" s="385"/>
      <c r="Y3" s="385"/>
      <c r="Z3" s="385"/>
      <c r="AA3" s="385"/>
      <c r="AB3" s="385"/>
      <c r="AC3" s="385"/>
      <c r="AD3" s="385"/>
      <c r="AE3" s="385"/>
      <c r="AF3" s="385"/>
      <c r="AG3" s="385"/>
      <c r="AH3" s="385"/>
      <c r="AI3" s="385"/>
      <c r="AU3" s="385"/>
      <c r="BG3" s="385"/>
      <c r="BS3" s="385"/>
      <c r="CE3" s="385"/>
      <c r="CQ3" s="385"/>
      <c r="DD3" s="384"/>
      <c r="DE3" s="384"/>
    </row>
    <row r="4" spans="1:143" s="284" customFormat="1" x14ac:dyDescent="0.15">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285"/>
      <c r="DG4" s="285"/>
      <c r="DH4" s="285"/>
      <c r="DI4" s="285"/>
      <c r="DJ4" s="285"/>
      <c r="DK4" s="285"/>
      <c r="DL4" s="285"/>
      <c r="DM4" s="285"/>
      <c r="DN4" s="285"/>
      <c r="DO4" s="285"/>
      <c r="DP4" s="285"/>
      <c r="DQ4" s="285"/>
      <c r="DR4" s="285"/>
      <c r="DS4" s="285"/>
      <c r="DT4" s="285"/>
      <c r="DU4" s="285"/>
      <c r="DV4" s="285"/>
      <c r="DW4" s="285"/>
    </row>
    <row r="5" spans="1:143" s="284" customFormat="1" x14ac:dyDescent="0.15">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5"/>
      <c r="DC5" s="385"/>
      <c r="DD5" s="385"/>
      <c r="DE5" s="385"/>
      <c r="DF5" s="285"/>
      <c r="DG5" s="285"/>
      <c r="DH5" s="285"/>
      <c r="DI5" s="285"/>
      <c r="DJ5" s="285"/>
      <c r="DK5" s="285"/>
      <c r="DL5" s="285"/>
      <c r="DM5" s="285"/>
      <c r="DN5" s="285"/>
      <c r="DO5" s="285"/>
      <c r="DP5" s="285"/>
      <c r="DQ5" s="285"/>
      <c r="DR5" s="285"/>
      <c r="DS5" s="285"/>
      <c r="DT5" s="285"/>
      <c r="DU5" s="285"/>
      <c r="DV5" s="285"/>
      <c r="DW5" s="285"/>
    </row>
    <row r="6" spans="1:143" s="284" customFormat="1" x14ac:dyDescent="0.15">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285"/>
      <c r="DG6" s="285"/>
      <c r="DH6" s="285"/>
      <c r="DI6" s="285"/>
      <c r="DJ6" s="285"/>
      <c r="DK6" s="285"/>
      <c r="DL6" s="285"/>
      <c r="DM6" s="285"/>
      <c r="DN6" s="285"/>
      <c r="DO6" s="285"/>
      <c r="DP6" s="285"/>
      <c r="DQ6" s="285"/>
      <c r="DR6" s="285"/>
      <c r="DS6" s="285"/>
      <c r="DT6" s="285"/>
      <c r="DU6" s="285"/>
      <c r="DV6" s="285"/>
      <c r="DW6" s="285"/>
    </row>
    <row r="7" spans="1:143" s="284" customFormat="1" x14ac:dyDescent="0.15">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385"/>
      <c r="CP7" s="385"/>
      <c r="CQ7" s="385"/>
      <c r="CR7" s="385"/>
      <c r="CS7" s="385"/>
      <c r="CT7" s="385"/>
      <c r="CU7" s="385"/>
      <c r="CV7" s="385"/>
      <c r="CW7" s="385"/>
      <c r="CX7" s="385"/>
      <c r="CY7" s="385"/>
      <c r="CZ7" s="385"/>
      <c r="DA7" s="385"/>
      <c r="DB7" s="385"/>
      <c r="DC7" s="385"/>
      <c r="DD7" s="385"/>
      <c r="DE7" s="385"/>
      <c r="DF7" s="285"/>
      <c r="DG7" s="285"/>
      <c r="DH7" s="285"/>
      <c r="DI7" s="285"/>
      <c r="DJ7" s="285"/>
      <c r="DK7" s="285"/>
      <c r="DL7" s="285"/>
      <c r="DM7" s="285"/>
      <c r="DN7" s="285"/>
      <c r="DO7" s="285"/>
      <c r="DP7" s="285"/>
      <c r="DQ7" s="285"/>
      <c r="DR7" s="285"/>
      <c r="DS7" s="285"/>
      <c r="DT7" s="285"/>
      <c r="DU7" s="285"/>
      <c r="DV7" s="285"/>
      <c r="DW7" s="285"/>
    </row>
    <row r="8" spans="1:143" s="284" customFormat="1" x14ac:dyDescent="0.15">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385"/>
      <c r="DB8" s="385"/>
      <c r="DC8" s="385"/>
      <c r="DD8" s="385"/>
      <c r="DE8" s="385"/>
      <c r="DF8" s="285"/>
      <c r="DG8" s="285"/>
      <c r="DH8" s="285"/>
      <c r="DI8" s="285"/>
      <c r="DJ8" s="285"/>
      <c r="DK8" s="285"/>
      <c r="DL8" s="285"/>
      <c r="DM8" s="285"/>
      <c r="DN8" s="285"/>
      <c r="DO8" s="285"/>
      <c r="DP8" s="285"/>
      <c r="DQ8" s="285"/>
      <c r="DR8" s="285"/>
      <c r="DS8" s="285"/>
      <c r="DT8" s="285"/>
      <c r="DU8" s="285"/>
      <c r="DV8" s="285"/>
      <c r="DW8" s="285"/>
    </row>
    <row r="9" spans="1:143" s="284" customFormat="1" x14ac:dyDescent="0.15">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285"/>
      <c r="DG9" s="285"/>
      <c r="DH9" s="285"/>
      <c r="DI9" s="285"/>
      <c r="DJ9" s="285"/>
      <c r="DK9" s="285"/>
      <c r="DL9" s="285"/>
      <c r="DM9" s="285"/>
      <c r="DN9" s="285"/>
      <c r="DO9" s="285"/>
      <c r="DP9" s="285"/>
      <c r="DQ9" s="285"/>
      <c r="DR9" s="285"/>
      <c r="DS9" s="285"/>
      <c r="DT9" s="285"/>
      <c r="DU9" s="285"/>
      <c r="DV9" s="285"/>
      <c r="DW9" s="285"/>
    </row>
    <row r="10" spans="1:143" s="284" customFormat="1" x14ac:dyDescent="0.15">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285"/>
      <c r="DG10" s="285"/>
      <c r="DH10" s="285"/>
      <c r="DI10" s="285"/>
      <c r="DJ10" s="285"/>
      <c r="DK10" s="285"/>
      <c r="DL10" s="285"/>
      <c r="DM10" s="285"/>
      <c r="DN10" s="285"/>
      <c r="DO10" s="285"/>
      <c r="DP10" s="285"/>
      <c r="DQ10" s="285"/>
      <c r="DR10" s="285"/>
      <c r="DS10" s="285"/>
      <c r="DT10" s="285"/>
      <c r="DU10" s="285"/>
      <c r="DV10" s="285"/>
      <c r="DW10" s="285"/>
      <c r="EM10" s="284" t="s">
        <v>582</v>
      </c>
    </row>
    <row r="11" spans="1:143" s="284" customFormat="1" x14ac:dyDescent="0.15">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285"/>
      <c r="DG11" s="285"/>
      <c r="DH11" s="285"/>
      <c r="DI11" s="285"/>
      <c r="DJ11" s="285"/>
      <c r="DK11" s="285"/>
      <c r="DL11" s="285"/>
      <c r="DM11" s="285"/>
      <c r="DN11" s="285"/>
      <c r="DO11" s="285"/>
      <c r="DP11" s="285"/>
      <c r="DQ11" s="285"/>
      <c r="DR11" s="285"/>
      <c r="DS11" s="285"/>
      <c r="DT11" s="285"/>
      <c r="DU11" s="285"/>
      <c r="DV11" s="285"/>
      <c r="DW11" s="285"/>
    </row>
    <row r="12" spans="1:143" s="284" customFormat="1" x14ac:dyDescent="0.15">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285"/>
      <c r="DG12" s="285"/>
      <c r="DH12" s="285"/>
      <c r="DI12" s="285"/>
      <c r="DJ12" s="285"/>
      <c r="DK12" s="285"/>
      <c r="DL12" s="285"/>
      <c r="DM12" s="285"/>
      <c r="DN12" s="285"/>
      <c r="DO12" s="285"/>
      <c r="DP12" s="285"/>
      <c r="DQ12" s="285"/>
      <c r="DR12" s="285"/>
      <c r="DS12" s="285"/>
      <c r="DT12" s="285"/>
      <c r="DU12" s="285"/>
      <c r="DV12" s="285"/>
      <c r="DW12" s="285"/>
      <c r="EM12" s="284" t="s">
        <v>582</v>
      </c>
    </row>
    <row r="13" spans="1:143" s="284" customFormat="1" x14ac:dyDescent="0.15">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285"/>
      <c r="DG13" s="285"/>
      <c r="DH13" s="285"/>
      <c r="DI13" s="285"/>
      <c r="DJ13" s="285"/>
      <c r="DK13" s="285"/>
      <c r="DL13" s="285"/>
      <c r="DM13" s="285"/>
      <c r="DN13" s="285"/>
      <c r="DO13" s="285"/>
      <c r="DP13" s="285"/>
      <c r="DQ13" s="285"/>
      <c r="DR13" s="285"/>
      <c r="DS13" s="285"/>
      <c r="DT13" s="285"/>
      <c r="DU13" s="285"/>
      <c r="DV13" s="285"/>
      <c r="DW13" s="285"/>
    </row>
    <row r="14" spans="1:143" s="284" customFormat="1" x14ac:dyDescent="0.15">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285"/>
      <c r="DG14" s="285"/>
      <c r="DH14" s="285"/>
      <c r="DI14" s="285"/>
      <c r="DJ14" s="285"/>
      <c r="DK14" s="285"/>
      <c r="DL14" s="285"/>
      <c r="DM14" s="285"/>
      <c r="DN14" s="285"/>
      <c r="DO14" s="285"/>
      <c r="DP14" s="285"/>
      <c r="DQ14" s="285"/>
      <c r="DR14" s="285"/>
      <c r="DS14" s="285"/>
      <c r="DT14" s="285"/>
      <c r="DU14" s="285"/>
      <c r="DV14" s="285"/>
      <c r="DW14" s="285"/>
    </row>
    <row r="15" spans="1:143" s="284" customFormat="1" x14ac:dyDescent="0.15">
      <c r="A15" s="384"/>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285"/>
      <c r="DG15" s="285"/>
      <c r="DH15" s="285"/>
      <c r="DI15" s="285"/>
      <c r="DJ15" s="285"/>
      <c r="DK15" s="285"/>
      <c r="DL15" s="285"/>
      <c r="DM15" s="285"/>
      <c r="DN15" s="285"/>
      <c r="DO15" s="285"/>
      <c r="DP15" s="285"/>
      <c r="DQ15" s="285"/>
      <c r="DR15" s="285"/>
      <c r="DS15" s="285"/>
      <c r="DT15" s="285"/>
      <c r="DU15" s="285"/>
      <c r="DV15" s="285"/>
      <c r="DW15" s="285"/>
    </row>
    <row r="16" spans="1:143" s="284" customFormat="1" x14ac:dyDescent="0.15">
      <c r="A16" s="384"/>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285"/>
      <c r="DG16" s="285"/>
      <c r="DH16" s="285"/>
      <c r="DI16" s="285"/>
      <c r="DJ16" s="285"/>
      <c r="DK16" s="285"/>
      <c r="DL16" s="285"/>
      <c r="DM16" s="285"/>
      <c r="DN16" s="285"/>
      <c r="DO16" s="285"/>
      <c r="DP16" s="285"/>
      <c r="DQ16" s="285"/>
      <c r="DR16" s="285"/>
      <c r="DS16" s="285"/>
      <c r="DT16" s="285"/>
      <c r="DU16" s="285"/>
      <c r="DV16" s="285"/>
      <c r="DW16" s="285"/>
    </row>
    <row r="17" spans="1:351" s="284" customFormat="1" x14ac:dyDescent="0.15">
      <c r="A17" s="384"/>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285"/>
      <c r="DG17" s="285"/>
      <c r="DH17" s="285"/>
      <c r="DI17" s="285"/>
      <c r="DJ17" s="285"/>
      <c r="DK17" s="285"/>
      <c r="DL17" s="285"/>
      <c r="DM17" s="285"/>
      <c r="DN17" s="285"/>
      <c r="DO17" s="285"/>
      <c r="DP17" s="285"/>
      <c r="DQ17" s="285"/>
      <c r="DR17" s="285"/>
      <c r="DS17" s="285"/>
      <c r="DT17" s="285"/>
      <c r="DU17" s="285"/>
      <c r="DV17" s="285"/>
      <c r="DW17" s="285"/>
    </row>
    <row r="18" spans="1:351" s="284" customFormat="1" x14ac:dyDescent="0.15">
      <c r="A18" s="384"/>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285"/>
      <c r="DG18" s="285"/>
      <c r="DH18" s="285"/>
      <c r="DI18" s="285"/>
      <c r="DJ18" s="285"/>
      <c r="DK18" s="285"/>
      <c r="DL18" s="285"/>
      <c r="DM18" s="285"/>
      <c r="DN18" s="285"/>
      <c r="DO18" s="285"/>
      <c r="DP18" s="285"/>
      <c r="DQ18" s="285"/>
      <c r="DR18" s="285"/>
      <c r="DS18" s="285"/>
      <c r="DT18" s="285"/>
      <c r="DU18" s="285"/>
      <c r="DV18" s="285"/>
      <c r="DW18" s="285"/>
    </row>
    <row r="19" spans="1:351" x14ac:dyDescent="0.15">
      <c r="DD19" s="384"/>
      <c r="DE19" s="384"/>
    </row>
    <row r="20" spans="1:351" x14ac:dyDescent="0.15">
      <c r="DD20" s="384"/>
      <c r="DE20" s="384"/>
    </row>
    <row r="21" spans="1:351" ht="17.25" x14ac:dyDescent="0.15">
      <c r="B21" s="386"/>
      <c r="C21" s="387"/>
      <c r="D21" s="387"/>
      <c r="E21" s="387"/>
      <c r="F21" s="387"/>
      <c r="G21" s="387"/>
      <c r="H21" s="387"/>
      <c r="I21" s="387"/>
      <c r="J21" s="387"/>
      <c r="K21" s="387"/>
      <c r="L21" s="387"/>
      <c r="M21" s="387"/>
      <c r="N21" s="388"/>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8"/>
      <c r="AU21" s="387"/>
      <c r="AV21" s="387"/>
      <c r="AW21" s="387"/>
      <c r="AX21" s="387"/>
      <c r="AY21" s="387"/>
      <c r="AZ21" s="387"/>
      <c r="BA21" s="387"/>
      <c r="BB21" s="387"/>
      <c r="BC21" s="387"/>
      <c r="BD21" s="387"/>
      <c r="BE21" s="387"/>
      <c r="BF21" s="388"/>
      <c r="BG21" s="387"/>
      <c r="BH21" s="387"/>
      <c r="BI21" s="387"/>
      <c r="BJ21" s="387"/>
      <c r="BK21" s="387"/>
      <c r="BL21" s="387"/>
      <c r="BM21" s="387"/>
      <c r="BN21" s="387"/>
      <c r="BO21" s="387"/>
      <c r="BP21" s="387"/>
      <c r="BQ21" s="387"/>
      <c r="BR21" s="388"/>
      <c r="BS21" s="387"/>
      <c r="BT21" s="387"/>
      <c r="BU21" s="387"/>
      <c r="BV21" s="387"/>
      <c r="BW21" s="387"/>
      <c r="BX21" s="387"/>
      <c r="BY21" s="387"/>
      <c r="BZ21" s="387"/>
      <c r="CA21" s="387"/>
      <c r="CB21" s="387"/>
      <c r="CC21" s="387"/>
      <c r="CD21" s="388"/>
      <c r="CE21" s="387"/>
      <c r="CF21" s="387"/>
      <c r="CG21" s="387"/>
      <c r="CH21" s="387"/>
      <c r="CI21" s="387"/>
      <c r="CJ21" s="387"/>
      <c r="CK21" s="387"/>
      <c r="CL21" s="387"/>
      <c r="CM21" s="387"/>
      <c r="CN21" s="387"/>
      <c r="CO21" s="387"/>
      <c r="CP21" s="388"/>
      <c r="CQ21" s="387"/>
      <c r="CR21" s="387"/>
      <c r="CS21" s="387"/>
      <c r="CT21" s="387"/>
      <c r="CU21" s="387"/>
      <c r="CV21" s="387"/>
      <c r="CW21" s="387"/>
      <c r="CX21" s="387"/>
      <c r="CY21" s="387"/>
      <c r="CZ21" s="387"/>
      <c r="DA21" s="387"/>
      <c r="DB21" s="388"/>
      <c r="DC21" s="387"/>
      <c r="DD21" s="389"/>
      <c r="DE21" s="384"/>
      <c r="MM21" s="390"/>
    </row>
    <row r="22" spans="1:351" ht="17.25" x14ac:dyDescent="0.15">
      <c r="B22" s="391"/>
      <c r="MM22" s="390"/>
    </row>
    <row r="23" spans="1:351" x14ac:dyDescent="0.15">
      <c r="B23" s="391"/>
    </row>
    <row r="24" spans="1:351" x14ac:dyDescent="0.15">
      <c r="B24" s="391"/>
    </row>
    <row r="25" spans="1:351" x14ac:dyDescent="0.15">
      <c r="B25" s="391"/>
    </row>
    <row r="26" spans="1:351" x14ac:dyDescent="0.15">
      <c r="B26" s="391"/>
    </row>
    <row r="27" spans="1:351" x14ac:dyDescent="0.15">
      <c r="B27" s="391"/>
    </row>
    <row r="28" spans="1:351" x14ac:dyDescent="0.15">
      <c r="B28" s="391"/>
    </row>
    <row r="29" spans="1:351" x14ac:dyDescent="0.15">
      <c r="B29" s="391"/>
    </row>
    <row r="30" spans="1:351" x14ac:dyDescent="0.15">
      <c r="B30" s="391"/>
    </row>
    <row r="31" spans="1:351" x14ac:dyDescent="0.15">
      <c r="B31" s="391"/>
    </row>
    <row r="32" spans="1:351" x14ac:dyDescent="0.15">
      <c r="B32" s="391"/>
    </row>
    <row r="33" spans="2:109" x14ac:dyDescent="0.15">
      <c r="B33" s="391"/>
    </row>
    <row r="34" spans="2:109" x14ac:dyDescent="0.15">
      <c r="B34" s="391"/>
    </row>
    <row r="35" spans="2:109" x14ac:dyDescent="0.15">
      <c r="B35" s="391"/>
    </row>
    <row r="36" spans="2:109" x14ac:dyDescent="0.15">
      <c r="B36" s="391"/>
    </row>
    <row r="37" spans="2:109" x14ac:dyDescent="0.15">
      <c r="B37" s="391"/>
    </row>
    <row r="38" spans="2:109" x14ac:dyDescent="0.15">
      <c r="B38" s="391"/>
    </row>
    <row r="39" spans="2:109" x14ac:dyDescent="0.15">
      <c r="B39" s="393"/>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394"/>
      <c r="CO39" s="394"/>
      <c r="CP39" s="394"/>
      <c r="CQ39" s="394"/>
      <c r="CR39" s="394"/>
      <c r="CS39" s="394"/>
      <c r="CT39" s="394"/>
      <c r="CU39" s="394"/>
      <c r="CV39" s="394"/>
      <c r="CW39" s="394"/>
      <c r="CX39" s="394"/>
      <c r="CY39" s="394"/>
      <c r="CZ39" s="394"/>
      <c r="DA39" s="394"/>
      <c r="DB39" s="394"/>
      <c r="DC39" s="394"/>
      <c r="DD39" s="395"/>
    </row>
    <row r="40" spans="2:109" x14ac:dyDescent="0.15">
      <c r="B40" s="396"/>
      <c r="DD40" s="396"/>
      <c r="DE40" s="384"/>
    </row>
    <row r="41" spans="2:109" ht="17.25" x14ac:dyDescent="0.15">
      <c r="B41" s="397" t="s">
        <v>583</v>
      </c>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387"/>
      <c r="DD41" s="389"/>
    </row>
    <row r="42" spans="2:109" x14ac:dyDescent="0.15">
      <c r="B42" s="391"/>
      <c r="G42" s="398"/>
      <c r="I42" s="399"/>
      <c r="J42" s="399"/>
      <c r="K42" s="399"/>
      <c r="AM42" s="398"/>
      <c r="AN42" s="398" t="s">
        <v>584</v>
      </c>
      <c r="AP42" s="399"/>
      <c r="AQ42" s="399"/>
      <c r="AR42" s="399"/>
      <c r="AY42" s="398"/>
      <c r="BA42" s="399"/>
      <c r="BB42" s="399"/>
      <c r="BC42" s="399"/>
      <c r="BK42" s="398"/>
      <c r="BM42" s="399"/>
      <c r="BN42" s="399"/>
      <c r="BO42" s="399"/>
      <c r="BW42" s="398"/>
      <c r="BY42" s="399"/>
      <c r="BZ42" s="399"/>
      <c r="CA42" s="399"/>
      <c r="CI42" s="398"/>
      <c r="CK42" s="399"/>
      <c r="CL42" s="399"/>
      <c r="CM42" s="399"/>
      <c r="CU42" s="398"/>
      <c r="CW42" s="399"/>
      <c r="CX42" s="399"/>
      <c r="CY42" s="399"/>
    </row>
    <row r="43" spans="2:109" ht="13.5" customHeight="1" x14ac:dyDescent="0.15">
      <c r="B43" s="391"/>
      <c r="AN43" s="1304" t="s">
        <v>595</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1"/>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1"/>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1"/>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1"/>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1"/>
      <c r="H48" s="400"/>
      <c r="I48" s="400"/>
      <c r="J48" s="400"/>
      <c r="AN48" s="400"/>
      <c r="AO48" s="400"/>
      <c r="AP48" s="400"/>
      <c r="AZ48" s="400"/>
      <c r="BA48" s="400"/>
      <c r="BB48" s="400"/>
      <c r="BL48" s="400"/>
      <c r="BM48" s="400"/>
      <c r="BN48" s="400"/>
      <c r="BX48" s="400"/>
      <c r="BY48" s="400"/>
      <c r="BZ48" s="400"/>
      <c r="CJ48" s="400"/>
      <c r="CK48" s="400"/>
      <c r="CL48" s="400"/>
      <c r="CV48" s="400"/>
      <c r="CW48" s="400"/>
      <c r="CX48" s="400"/>
    </row>
    <row r="49" spans="1:109" x14ac:dyDescent="0.15">
      <c r="B49" s="391"/>
      <c r="AN49" s="384" t="s">
        <v>585</v>
      </c>
    </row>
    <row r="50" spans="1:109" x14ac:dyDescent="0.15">
      <c r="B50" s="391"/>
      <c r="G50" s="1313"/>
      <c r="H50" s="1313"/>
      <c r="I50" s="1313"/>
      <c r="J50" s="1313"/>
      <c r="K50" s="401"/>
      <c r="L50" s="401"/>
      <c r="M50" s="402"/>
      <c r="N50" s="402"/>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547</v>
      </c>
      <c r="BQ50" s="1317"/>
      <c r="BR50" s="1317"/>
      <c r="BS50" s="1317"/>
      <c r="BT50" s="1317"/>
      <c r="BU50" s="1317"/>
      <c r="BV50" s="1317"/>
      <c r="BW50" s="1317"/>
      <c r="BX50" s="1317" t="s">
        <v>548</v>
      </c>
      <c r="BY50" s="1317"/>
      <c r="BZ50" s="1317"/>
      <c r="CA50" s="1317"/>
      <c r="CB50" s="1317"/>
      <c r="CC50" s="1317"/>
      <c r="CD50" s="1317"/>
      <c r="CE50" s="1317"/>
      <c r="CF50" s="1317" t="s">
        <v>549</v>
      </c>
      <c r="CG50" s="1317"/>
      <c r="CH50" s="1317"/>
      <c r="CI50" s="1317"/>
      <c r="CJ50" s="1317"/>
      <c r="CK50" s="1317"/>
      <c r="CL50" s="1317"/>
      <c r="CM50" s="1317"/>
      <c r="CN50" s="1317" t="s">
        <v>550</v>
      </c>
      <c r="CO50" s="1317"/>
      <c r="CP50" s="1317"/>
      <c r="CQ50" s="1317"/>
      <c r="CR50" s="1317"/>
      <c r="CS50" s="1317"/>
      <c r="CT50" s="1317"/>
      <c r="CU50" s="1317"/>
      <c r="CV50" s="1317" t="s">
        <v>551</v>
      </c>
      <c r="CW50" s="1317"/>
      <c r="CX50" s="1317"/>
      <c r="CY50" s="1317"/>
      <c r="CZ50" s="1317"/>
      <c r="DA50" s="1317"/>
      <c r="DB50" s="1317"/>
      <c r="DC50" s="1317"/>
    </row>
    <row r="51" spans="1:109" ht="13.5" customHeight="1" x14ac:dyDescent="0.15">
      <c r="B51" s="391"/>
      <c r="G51" s="1318"/>
      <c r="H51" s="1318"/>
      <c r="I51" s="1322"/>
      <c r="J51" s="1322"/>
      <c r="K51" s="1319"/>
      <c r="L51" s="1319"/>
      <c r="M51" s="1319"/>
      <c r="N51" s="1319"/>
      <c r="AM51" s="400"/>
      <c r="AN51" s="1320" t="s">
        <v>586</v>
      </c>
      <c r="AO51" s="1320"/>
      <c r="AP51" s="1320"/>
      <c r="AQ51" s="1320"/>
      <c r="AR51" s="1320"/>
      <c r="AS51" s="1320"/>
      <c r="AT51" s="1320"/>
      <c r="AU51" s="1320"/>
      <c r="AV51" s="1320"/>
      <c r="AW51" s="1320"/>
      <c r="AX51" s="1320"/>
      <c r="AY51" s="1320"/>
      <c r="AZ51" s="1320"/>
      <c r="BA51" s="1320"/>
      <c r="BB51" s="1320" t="s">
        <v>587</v>
      </c>
      <c r="BC51" s="1320"/>
      <c r="BD51" s="1320"/>
      <c r="BE51" s="1320"/>
      <c r="BF51" s="1320"/>
      <c r="BG51" s="1320"/>
      <c r="BH51" s="1320"/>
      <c r="BI51" s="1320"/>
      <c r="BJ51" s="1320"/>
      <c r="BK51" s="1320"/>
      <c r="BL51" s="1320"/>
      <c r="BM51" s="1320"/>
      <c r="BN51" s="1320"/>
      <c r="BO51" s="1320"/>
      <c r="BP51" s="1321"/>
      <c r="BQ51" s="1303"/>
      <c r="BR51" s="1303"/>
      <c r="BS51" s="1303"/>
      <c r="BT51" s="1303"/>
      <c r="BU51" s="1303"/>
      <c r="BV51" s="1303"/>
      <c r="BW51" s="1303"/>
      <c r="BX51" s="1303">
        <v>15.3</v>
      </c>
      <c r="BY51" s="1303"/>
      <c r="BZ51" s="1303"/>
      <c r="CA51" s="1303"/>
      <c r="CB51" s="1303"/>
      <c r="CC51" s="1303"/>
      <c r="CD51" s="1303"/>
      <c r="CE51" s="1303"/>
      <c r="CF51" s="1303">
        <v>32.6</v>
      </c>
      <c r="CG51" s="1303"/>
      <c r="CH51" s="1303"/>
      <c r="CI51" s="1303"/>
      <c r="CJ51" s="1303"/>
      <c r="CK51" s="1303"/>
      <c r="CL51" s="1303"/>
      <c r="CM51" s="1303"/>
      <c r="CN51" s="1303">
        <v>5.7</v>
      </c>
      <c r="CO51" s="1303"/>
      <c r="CP51" s="1303"/>
      <c r="CQ51" s="1303"/>
      <c r="CR51" s="1303"/>
      <c r="CS51" s="1303"/>
      <c r="CT51" s="1303"/>
      <c r="CU51" s="1303"/>
      <c r="CV51" s="1303"/>
      <c r="CW51" s="1303"/>
      <c r="CX51" s="1303"/>
      <c r="CY51" s="1303"/>
      <c r="CZ51" s="1303"/>
      <c r="DA51" s="1303"/>
      <c r="DB51" s="1303"/>
      <c r="DC51" s="1303"/>
    </row>
    <row r="52" spans="1:109" x14ac:dyDescent="0.15">
      <c r="B52" s="391"/>
      <c r="G52" s="1318"/>
      <c r="H52" s="1318"/>
      <c r="I52" s="1322"/>
      <c r="J52" s="1322"/>
      <c r="K52" s="1319"/>
      <c r="L52" s="1319"/>
      <c r="M52" s="1319"/>
      <c r="N52" s="1319"/>
      <c r="AM52" s="400"/>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x14ac:dyDescent="0.15">
      <c r="A53" s="399"/>
      <c r="B53" s="391"/>
      <c r="G53" s="1318"/>
      <c r="H53" s="1318"/>
      <c r="I53" s="1313"/>
      <c r="J53" s="1313"/>
      <c r="K53" s="1319"/>
      <c r="L53" s="1319"/>
      <c r="M53" s="1319"/>
      <c r="N53" s="1319"/>
      <c r="AM53" s="400"/>
      <c r="AN53" s="1320"/>
      <c r="AO53" s="1320"/>
      <c r="AP53" s="1320"/>
      <c r="AQ53" s="1320"/>
      <c r="AR53" s="1320"/>
      <c r="AS53" s="1320"/>
      <c r="AT53" s="1320"/>
      <c r="AU53" s="1320"/>
      <c r="AV53" s="1320"/>
      <c r="AW53" s="1320"/>
      <c r="AX53" s="1320"/>
      <c r="AY53" s="1320"/>
      <c r="AZ53" s="1320"/>
      <c r="BA53" s="1320"/>
      <c r="BB53" s="1320" t="s">
        <v>588</v>
      </c>
      <c r="BC53" s="1320"/>
      <c r="BD53" s="1320"/>
      <c r="BE53" s="1320"/>
      <c r="BF53" s="1320"/>
      <c r="BG53" s="1320"/>
      <c r="BH53" s="1320"/>
      <c r="BI53" s="1320"/>
      <c r="BJ53" s="1320"/>
      <c r="BK53" s="1320"/>
      <c r="BL53" s="1320"/>
      <c r="BM53" s="1320"/>
      <c r="BN53" s="1320"/>
      <c r="BO53" s="1320"/>
      <c r="BP53" s="1321"/>
      <c r="BQ53" s="1303"/>
      <c r="BR53" s="1303"/>
      <c r="BS53" s="1303"/>
      <c r="BT53" s="1303"/>
      <c r="BU53" s="1303"/>
      <c r="BV53" s="1303"/>
      <c r="BW53" s="1303"/>
      <c r="BX53" s="1303">
        <v>57.4</v>
      </c>
      <c r="BY53" s="1303"/>
      <c r="BZ53" s="1303"/>
      <c r="CA53" s="1303"/>
      <c r="CB53" s="1303"/>
      <c r="CC53" s="1303"/>
      <c r="CD53" s="1303"/>
      <c r="CE53" s="1303"/>
      <c r="CF53" s="1303">
        <v>58.7</v>
      </c>
      <c r="CG53" s="1303"/>
      <c r="CH53" s="1303"/>
      <c r="CI53" s="1303"/>
      <c r="CJ53" s="1303"/>
      <c r="CK53" s="1303"/>
      <c r="CL53" s="1303"/>
      <c r="CM53" s="1303"/>
      <c r="CN53" s="1303">
        <v>60.2</v>
      </c>
      <c r="CO53" s="1303"/>
      <c r="CP53" s="1303"/>
      <c r="CQ53" s="1303"/>
      <c r="CR53" s="1303"/>
      <c r="CS53" s="1303"/>
      <c r="CT53" s="1303"/>
      <c r="CU53" s="1303"/>
      <c r="CV53" s="1303">
        <v>61.2</v>
      </c>
      <c r="CW53" s="1303"/>
      <c r="CX53" s="1303"/>
      <c r="CY53" s="1303"/>
      <c r="CZ53" s="1303"/>
      <c r="DA53" s="1303"/>
      <c r="DB53" s="1303"/>
      <c r="DC53" s="1303"/>
    </row>
    <row r="54" spans="1:109" x14ac:dyDescent="0.15">
      <c r="A54" s="399"/>
      <c r="B54" s="391"/>
      <c r="G54" s="1318"/>
      <c r="H54" s="1318"/>
      <c r="I54" s="1313"/>
      <c r="J54" s="1313"/>
      <c r="K54" s="1319"/>
      <c r="L54" s="1319"/>
      <c r="M54" s="1319"/>
      <c r="N54" s="1319"/>
      <c r="AM54" s="400"/>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x14ac:dyDescent="0.15">
      <c r="A55" s="399"/>
      <c r="B55" s="391"/>
      <c r="G55" s="1313"/>
      <c r="H55" s="1313"/>
      <c r="I55" s="1313"/>
      <c r="J55" s="1313"/>
      <c r="K55" s="1319"/>
      <c r="L55" s="1319"/>
      <c r="M55" s="1319"/>
      <c r="N55" s="1319"/>
      <c r="AN55" s="1317" t="s">
        <v>589</v>
      </c>
      <c r="AO55" s="1317"/>
      <c r="AP55" s="1317"/>
      <c r="AQ55" s="1317"/>
      <c r="AR55" s="1317"/>
      <c r="AS55" s="1317"/>
      <c r="AT55" s="1317"/>
      <c r="AU55" s="1317"/>
      <c r="AV55" s="1317"/>
      <c r="AW55" s="1317"/>
      <c r="AX55" s="1317"/>
      <c r="AY55" s="1317"/>
      <c r="AZ55" s="1317"/>
      <c r="BA55" s="1317"/>
      <c r="BB55" s="1320" t="s">
        <v>590</v>
      </c>
      <c r="BC55" s="1320"/>
      <c r="BD55" s="1320"/>
      <c r="BE55" s="1320"/>
      <c r="BF55" s="1320"/>
      <c r="BG55" s="1320"/>
      <c r="BH55" s="1320"/>
      <c r="BI55" s="1320"/>
      <c r="BJ55" s="1320"/>
      <c r="BK55" s="1320"/>
      <c r="BL55" s="1320"/>
      <c r="BM55" s="1320"/>
      <c r="BN55" s="1320"/>
      <c r="BO55" s="1320"/>
      <c r="BP55" s="1321"/>
      <c r="BQ55" s="1303"/>
      <c r="BR55" s="1303"/>
      <c r="BS55" s="1303"/>
      <c r="BT55" s="1303"/>
      <c r="BU55" s="1303"/>
      <c r="BV55" s="1303"/>
      <c r="BW55" s="1303"/>
      <c r="BX55" s="1303">
        <v>13.7</v>
      </c>
      <c r="BY55" s="1303"/>
      <c r="BZ55" s="1303"/>
      <c r="CA55" s="1303"/>
      <c r="CB55" s="1303"/>
      <c r="CC55" s="1303"/>
      <c r="CD55" s="1303"/>
      <c r="CE55" s="1303"/>
      <c r="CF55" s="1303">
        <v>24.1</v>
      </c>
      <c r="CG55" s="1303"/>
      <c r="CH55" s="1303"/>
      <c r="CI55" s="1303"/>
      <c r="CJ55" s="1303"/>
      <c r="CK55" s="1303"/>
      <c r="CL55" s="1303"/>
      <c r="CM55" s="1303"/>
      <c r="CN55" s="1303">
        <v>20.100000000000001</v>
      </c>
      <c r="CO55" s="1303"/>
      <c r="CP55" s="1303"/>
      <c r="CQ55" s="1303"/>
      <c r="CR55" s="1303"/>
      <c r="CS55" s="1303"/>
      <c r="CT55" s="1303"/>
      <c r="CU55" s="1303"/>
      <c r="CV55" s="1303">
        <v>16</v>
      </c>
      <c r="CW55" s="1303"/>
      <c r="CX55" s="1303"/>
      <c r="CY55" s="1303"/>
      <c r="CZ55" s="1303"/>
      <c r="DA55" s="1303"/>
      <c r="DB55" s="1303"/>
      <c r="DC55" s="1303"/>
    </row>
    <row r="56" spans="1:109" x14ac:dyDescent="0.15">
      <c r="A56" s="399"/>
      <c r="B56" s="391"/>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399" customFormat="1" x14ac:dyDescent="0.15">
      <c r="B57" s="403"/>
      <c r="G57" s="1313"/>
      <c r="H57" s="1313"/>
      <c r="I57" s="1323"/>
      <c r="J57" s="1323"/>
      <c r="K57" s="1319"/>
      <c r="L57" s="1319"/>
      <c r="M57" s="1319"/>
      <c r="N57" s="1319"/>
      <c r="AM57" s="384"/>
      <c r="AN57" s="1317"/>
      <c r="AO57" s="1317"/>
      <c r="AP57" s="1317"/>
      <c r="AQ57" s="1317"/>
      <c r="AR57" s="1317"/>
      <c r="AS57" s="1317"/>
      <c r="AT57" s="1317"/>
      <c r="AU57" s="1317"/>
      <c r="AV57" s="1317"/>
      <c r="AW57" s="1317"/>
      <c r="AX57" s="1317"/>
      <c r="AY57" s="1317"/>
      <c r="AZ57" s="1317"/>
      <c r="BA57" s="1317"/>
      <c r="BB57" s="1320" t="s">
        <v>588</v>
      </c>
      <c r="BC57" s="1320"/>
      <c r="BD57" s="1320"/>
      <c r="BE57" s="1320"/>
      <c r="BF57" s="1320"/>
      <c r="BG57" s="1320"/>
      <c r="BH57" s="1320"/>
      <c r="BI57" s="1320"/>
      <c r="BJ57" s="1320"/>
      <c r="BK57" s="1320"/>
      <c r="BL57" s="1320"/>
      <c r="BM57" s="1320"/>
      <c r="BN57" s="1320"/>
      <c r="BO57" s="1320"/>
      <c r="BP57" s="1321"/>
      <c r="BQ57" s="1303"/>
      <c r="BR57" s="1303"/>
      <c r="BS57" s="1303"/>
      <c r="BT57" s="1303"/>
      <c r="BU57" s="1303"/>
      <c r="BV57" s="1303"/>
      <c r="BW57" s="1303"/>
      <c r="BX57" s="1303">
        <v>49.3</v>
      </c>
      <c r="BY57" s="1303"/>
      <c r="BZ57" s="1303"/>
      <c r="CA57" s="1303"/>
      <c r="CB57" s="1303"/>
      <c r="CC57" s="1303"/>
      <c r="CD57" s="1303"/>
      <c r="CE57" s="1303"/>
      <c r="CF57" s="1303">
        <v>57.1</v>
      </c>
      <c r="CG57" s="1303"/>
      <c r="CH57" s="1303"/>
      <c r="CI57" s="1303"/>
      <c r="CJ57" s="1303"/>
      <c r="CK57" s="1303"/>
      <c r="CL57" s="1303"/>
      <c r="CM57" s="1303"/>
      <c r="CN57" s="1303">
        <v>57.7</v>
      </c>
      <c r="CO57" s="1303"/>
      <c r="CP57" s="1303"/>
      <c r="CQ57" s="1303"/>
      <c r="CR57" s="1303"/>
      <c r="CS57" s="1303"/>
      <c r="CT57" s="1303"/>
      <c r="CU57" s="1303"/>
      <c r="CV57" s="1303">
        <v>57.1</v>
      </c>
      <c r="CW57" s="1303"/>
      <c r="CX57" s="1303"/>
      <c r="CY57" s="1303"/>
      <c r="CZ57" s="1303"/>
      <c r="DA57" s="1303"/>
      <c r="DB57" s="1303"/>
      <c r="DC57" s="1303"/>
      <c r="DD57" s="404"/>
      <c r="DE57" s="403"/>
    </row>
    <row r="58" spans="1:109" s="399" customFormat="1" x14ac:dyDescent="0.15">
      <c r="A58" s="384"/>
      <c r="B58" s="403"/>
      <c r="G58" s="1313"/>
      <c r="H58" s="1313"/>
      <c r="I58" s="1323"/>
      <c r="J58" s="1323"/>
      <c r="K58" s="1319"/>
      <c r="L58" s="1319"/>
      <c r="M58" s="1319"/>
      <c r="N58" s="1319"/>
      <c r="AM58" s="384"/>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4"/>
      <c r="DE58" s="403"/>
    </row>
    <row r="59" spans="1:109" s="399" customFormat="1" x14ac:dyDescent="0.15">
      <c r="A59" s="384"/>
      <c r="B59" s="403"/>
      <c r="K59" s="405"/>
      <c r="L59" s="405"/>
      <c r="M59" s="405"/>
      <c r="N59" s="405"/>
      <c r="AQ59" s="405"/>
      <c r="AR59" s="405"/>
      <c r="AS59" s="405"/>
      <c r="AT59" s="405"/>
      <c r="BC59" s="405"/>
      <c r="BD59" s="405"/>
      <c r="BE59" s="405"/>
      <c r="BF59" s="405"/>
      <c r="BO59" s="405"/>
      <c r="BP59" s="405"/>
      <c r="BQ59" s="405"/>
      <c r="BR59" s="405"/>
      <c r="CA59" s="405"/>
      <c r="CB59" s="405"/>
      <c r="CC59" s="405"/>
      <c r="CD59" s="405"/>
      <c r="CM59" s="405"/>
      <c r="CN59" s="405"/>
      <c r="CO59" s="405"/>
      <c r="CP59" s="405"/>
      <c r="CY59" s="405"/>
      <c r="CZ59" s="405"/>
      <c r="DA59" s="405"/>
      <c r="DB59" s="405"/>
      <c r="DC59" s="405"/>
      <c r="DD59" s="404"/>
      <c r="DE59" s="403"/>
    </row>
    <row r="60" spans="1:109" s="399" customFormat="1" x14ac:dyDescent="0.15">
      <c r="A60" s="384"/>
      <c r="B60" s="403"/>
      <c r="K60" s="405"/>
      <c r="L60" s="405"/>
      <c r="M60" s="405"/>
      <c r="N60" s="405"/>
      <c r="AQ60" s="405"/>
      <c r="AR60" s="405"/>
      <c r="AS60" s="405"/>
      <c r="AT60" s="405"/>
      <c r="BC60" s="405"/>
      <c r="BD60" s="405"/>
      <c r="BE60" s="405"/>
      <c r="BF60" s="405"/>
      <c r="BO60" s="405"/>
      <c r="BP60" s="405"/>
      <c r="BQ60" s="405"/>
      <c r="BR60" s="405"/>
      <c r="CA60" s="405"/>
      <c r="CB60" s="405"/>
      <c r="CC60" s="405"/>
      <c r="CD60" s="405"/>
      <c r="CM60" s="405"/>
      <c r="CN60" s="405"/>
      <c r="CO60" s="405"/>
      <c r="CP60" s="405"/>
      <c r="CY60" s="405"/>
      <c r="CZ60" s="405"/>
      <c r="DA60" s="405"/>
      <c r="DB60" s="405"/>
      <c r="DC60" s="405"/>
      <c r="DD60" s="404"/>
      <c r="DE60" s="403"/>
    </row>
    <row r="61" spans="1:109" s="399" customFormat="1" x14ac:dyDescent="0.15">
      <c r="A61" s="384"/>
      <c r="B61" s="406"/>
      <c r="C61" s="407"/>
      <c r="D61" s="407"/>
      <c r="E61" s="407"/>
      <c r="F61" s="407"/>
      <c r="G61" s="407"/>
      <c r="H61" s="407"/>
      <c r="I61" s="407"/>
      <c r="J61" s="407"/>
      <c r="K61" s="407"/>
      <c r="L61" s="407"/>
      <c r="M61" s="408"/>
      <c r="N61" s="408"/>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8"/>
      <c r="AT61" s="408"/>
      <c r="AU61" s="407"/>
      <c r="AV61" s="407"/>
      <c r="AW61" s="407"/>
      <c r="AX61" s="407"/>
      <c r="AY61" s="407"/>
      <c r="AZ61" s="407"/>
      <c r="BA61" s="407"/>
      <c r="BB61" s="407"/>
      <c r="BC61" s="407"/>
      <c r="BD61" s="407"/>
      <c r="BE61" s="408"/>
      <c r="BF61" s="408"/>
      <c r="BG61" s="407"/>
      <c r="BH61" s="407"/>
      <c r="BI61" s="407"/>
      <c r="BJ61" s="407"/>
      <c r="BK61" s="407"/>
      <c r="BL61" s="407"/>
      <c r="BM61" s="407"/>
      <c r="BN61" s="407"/>
      <c r="BO61" s="407"/>
      <c r="BP61" s="407"/>
      <c r="BQ61" s="408"/>
      <c r="BR61" s="408"/>
      <c r="BS61" s="407"/>
      <c r="BT61" s="407"/>
      <c r="BU61" s="407"/>
      <c r="BV61" s="407"/>
      <c r="BW61" s="407"/>
      <c r="BX61" s="407"/>
      <c r="BY61" s="407"/>
      <c r="BZ61" s="407"/>
      <c r="CA61" s="407"/>
      <c r="CB61" s="407"/>
      <c r="CC61" s="408"/>
      <c r="CD61" s="408"/>
      <c r="CE61" s="407"/>
      <c r="CF61" s="407"/>
      <c r="CG61" s="407"/>
      <c r="CH61" s="407"/>
      <c r="CI61" s="407"/>
      <c r="CJ61" s="407"/>
      <c r="CK61" s="407"/>
      <c r="CL61" s="407"/>
      <c r="CM61" s="407"/>
      <c r="CN61" s="407"/>
      <c r="CO61" s="408"/>
      <c r="CP61" s="408"/>
      <c r="CQ61" s="407"/>
      <c r="CR61" s="407"/>
      <c r="CS61" s="407"/>
      <c r="CT61" s="407"/>
      <c r="CU61" s="407"/>
      <c r="CV61" s="407"/>
      <c r="CW61" s="407"/>
      <c r="CX61" s="407"/>
      <c r="CY61" s="407"/>
      <c r="CZ61" s="407"/>
      <c r="DA61" s="408"/>
      <c r="DB61" s="408"/>
      <c r="DC61" s="408"/>
      <c r="DD61" s="409"/>
      <c r="DE61" s="403"/>
    </row>
    <row r="62" spans="1:109" x14ac:dyDescent="0.15">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396"/>
      <c r="CR62" s="396"/>
      <c r="CS62" s="396"/>
      <c r="CT62" s="396"/>
      <c r="CU62" s="396"/>
      <c r="CV62" s="396"/>
      <c r="CW62" s="396"/>
      <c r="CX62" s="396"/>
      <c r="CY62" s="396"/>
      <c r="CZ62" s="396"/>
      <c r="DA62" s="396"/>
      <c r="DB62" s="396"/>
      <c r="DC62" s="396"/>
      <c r="DD62" s="396"/>
      <c r="DE62" s="384"/>
    </row>
    <row r="63" spans="1:109" ht="17.25" x14ac:dyDescent="0.15">
      <c r="B63" s="410" t="s">
        <v>591</v>
      </c>
    </row>
    <row r="64" spans="1:109" x14ac:dyDescent="0.15">
      <c r="B64" s="391"/>
      <c r="G64" s="398"/>
      <c r="I64" s="411"/>
      <c r="J64" s="411"/>
      <c r="K64" s="411"/>
      <c r="L64" s="411"/>
      <c r="M64" s="411"/>
      <c r="N64" s="412"/>
      <c r="AM64" s="398"/>
      <c r="AN64" s="398" t="s">
        <v>584</v>
      </c>
      <c r="AP64" s="399"/>
      <c r="AQ64" s="399"/>
      <c r="AR64" s="399"/>
      <c r="AY64" s="398"/>
      <c r="BA64" s="399"/>
      <c r="BB64" s="399"/>
      <c r="BC64" s="399"/>
      <c r="BK64" s="398"/>
      <c r="BM64" s="399"/>
      <c r="BN64" s="399"/>
      <c r="BO64" s="399"/>
      <c r="BW64" s="398"/>
      <c r="BY64" s="399"/>
      <c r="BZ64" s="399"/>
      <c r="CA64" s="399"/>
      <c r="CI64" s="398"/>
      <c r="CK64" s="399"/>
      <c r="CL64" s="399"/>
      <c r="CM64" s="399"/>
      <c r="CU64" s="398"/>
      <c r="CW64" s="399"/>
      <c r="CX64" s="399"/>
      <c r="CY64" s="399"/>
    </row>
    <row r="65" spans="2:107" ht="13.5" customHeight="1" x14ac:dyDescent="0.15">
      <c r="B65" s="391"/>
      <c r="AN65" s="1324" t="s">
        <v>596</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1"/>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1"/>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1"/>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1"/>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1"/>
      <c r="H70" s="413"/>
      <c r="I70" s="413"/>
      <c r="J70" s="414"/>
      <c r="K70" s="414"/>
      <c r="L70" s="415"/>
      <c r="M70" s="414"/>
      <c r="N70" s="415"/>
      <c r="AN70" s="400"/>
      <c r="AO70" s="400"/>
      <c r="AP70" s="400"/>
      <c r="AZ70" s="400"/>
      <c r="BA70" s="400"/>
      <c r="BB70" s="400"/>
      <c r="BL70" s="400"/>
      <c r="BM70" s="400"/>
      <c r="BN70" s="400"/>
      <c r="BX70" s="400"/>
      <c r="BY70" s="400"/>
      <c r="BZ70" s="400"/>
      <c r="CJ70" s="400"/>
      <c r="CK70" s="400"/>
      <c r="CL70" s="400"/>
      <c r="CV70" s="400"/>
      <c r="CW70" s="400"/>
      <c r="CX70" s="400"/>
    </row>
    <row r="71" spans="2:107" x14ac:dyDescent="0.15">
      <c r="B71" s="391"/>
      <c r="G71" s="416"/>
      <c r="I71" s="417"/>
      <c r="J71" s="414"/>
      <c r="K71" s="414"/>
      <c r="L71" s="415"/>
      <c r="M71" s="414"/>
      <c r="N71" s="415"/>
      <c r="AM71" s="416"/>
      <c r="AN71" s="384" t="s">
        <v>585</v>
      </c>
    </row>
    <row r="72" spans="2:107" x14ac:dyDescent="0.15">
      <c r="B72" s="391"/>
      <c r="G72" s="1313"/>
      <c r="H72" s="1313"/>
      <c r="I72" s="1313"/>
      <c r="J72" s="1313"/>
      <c r="K72" s="401"/>
      <c r="L72" s="401"/>
      <c r="M72" s="402"/>
      <c r="N72" s="402"/>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547</v>
      </c>
      <c r="BQ72" s="1317"/>
      <c r="BR72" s="1317"/>
      <c r="BS72" s="1317"/>
      <c r="BT72" s="1317"/>
      <c r="BU72" s="1317"/>
      <c r="BV72" s="1317"/>
      <c r="BW72" s="1317"/>
      <c r="BX72" s="1317" t="s">
        <v>548</v>
      </c>
      <c r="BY72" s="1317"/>
      <c r="BZ72" s="1317"/>
      <c r="CA72" s="1317"/>
      <c r="CB72" s="1317"/>
      <c r="CC72" s="1317"/>
      <c r="CD72" s="1317"/>
      <c r="CE72" s="1317"/>
      <c r="CF72" s="1317" t="s">
        <v>549</v>
      </c>
      <c r="CG72" s="1317"/>
      <c r="CH72" s="1317"/>
      <c r="CI72" s="1317"/>
      <c r="CJ72" s="1317"/>
      <c r="CK72" s="1317"/>
      <c r="CL72" s="1317"/>
      <c r="CM72" s="1317"/>
      <c r="CN72" s="1317" t="s">
        <v>550</v>
      </c>
      <c r="CO72" s="1317"/>
      <c r="CP72" s="1317"/>
      <c r="CQ72" s="1317"/>
      <c r="CR72" s="1317"/>
      <c r="CS72" s="1317"/>
      <c r="CT72" s="1317"/>
      <c r="CU72" s="1317"/>
      <c r="CV72" s="1317" t="s">
        <v>551</v>
      </c>
      <c r="CW72" s="1317"/>
      <c r="CX72" s="1317"/>
      <c r="CY72" s="1317"/>
      <c r="CZ72" s="1317"/>
      <c r="DA72" s="1317"/>
      <c r="DB72" s="1317"/>
      <c r="DC72" s="1317"/>
    </row>
    <row r="73" spans="2:107" x14ac:dyDescent="0.15">
      <c r="B73" s="391"/>
      <c r="G73" s="1318"/>
      <c r="H73" s="1318"/>
      <c r="I73" s="1318"/>
      <c r="J73" s="1318"/>
      <c r="K73" s="1325"/>
      <c r="L73" s="1325"/>
      <c r="M73" s="1325"/>
      <c r="N73" s="1325"/>
      <c r="AM73" s="400"/>
      <c r="AN73" s="1320" t="s">
        <v>586</v>
      </c>
      <c r="AO73" s="1320"/>
      <c r="AP73" s="1320"/>
      <c r="AQ73" s="1320"/>
      <c r="AR73" s="1320"/>
      <c r="AS73" s="1320"/>
      <c r="AT73" s="1320"/>
      <c r="AU73" s="1320"/>
      <c r="AV73" s="1320"/>
      <c r="AW73" s="1320"/>
      <c r="AX73" s="1320"/>
      <c r="AY73" s="1320"/>
      <c r="AZ73" s="1320"/>
      <c r="BA73" s="1320"/>
      <c r="BB73" s="1320" t="s">
        <v>590</v>
      </c>
      <c r="BC73" s="1320"/>
      <c r="BD73" s="1320"/>
      <c r="BE73" s="1320"/>
      <c r="BF73" s="1320"/>
      <c r="BG73" s="1320"/>
      <c r="BH73" s="1320"/>
      <c r="BI73" s="1320"/>
      <c r="BJ73" s="1320"/>
      <c r="BK73" s="1320"/>
      <c r="BL73" s="1320"/>
      <c r="BM73" s="1320"/>
      <c r="BN73" s="1320"/>
      <c r="BO73" s="1320"/>
      <c r="BP73" s="1303">
        <v>25.2</v>
      </c>
      <c r="BQ73" s="1303"/>
      <c r="BR73" s="1303"/>
      <c r="BS73" s="1303"/>
      <c r="BT73" s="1303"/>
      <c r="BU73" s="1303"/>
      <c r="BV73" s="1303"/>
      <c r="BW73" s="1303"/>
      <c r="BX73" s="1303">
        <v>15.3</v>
      </c>
      <c r="BY73" s="1303"/>
      <c r="BZ73" s="1303"/>
      <c r="CA73" s="1303"/>
      <c r="CB73" s="1303"/>
      <c r="CC73" s="1303"/>
      <c r="CD73" s="1303"/>
      <c r="CE73" s="1303"/>
      <c r="CF73" s="1303">
        <v>32.6</v>
      </c>
      <c r="CG73" s="1303"/>
      <c r="CH73" s="1303"/>
      <c r="CI73" s="1303"/>
      <c r="CJ73" s="1303"/>
      <c r="CK73" s="1303"/>
      <c r="CL73" s="1303"/>
      <c r="CM73" s="1303"/>
      <c r="CN73" s="1303">
        <v>5.7</v>
      </c>
      <c r="CO73" s="1303"/>
      <c r="CP73" s="1303"/>
      <c r="CQ73" s="1303"/>
      <c r="CR73" s="1303"/>
      <c r="CS73" s="1303"/>
      <c r="CT73" s="1303"/>
      <c r="CU73" s="1303"/>
      <c r="CV73" s="1303"/>
      <c r="CW73" s="1303"/>
      <c r="CX73" s="1303"/>
      <c r="CY73" s="1303"/>
      <c r="CZ73" s="1303"/>
      <c r="DA73" s="1303"/>
      <c r="DB73" s="1303"/>
      <c r="DC73" s="1303"/>
    </row>
    <row r="74" spans="2:107" x14ac:dyDescent="0.15">
      <c r="B74" s="391"/>
      <c r="G74" s="1318"/>
      <c r="H74" s="1318"/>
      <c r="I74" s="1318"/>
      <c r="J74" s="1318"/>
      <c r="K74" s="1325"/>
      <c r="L74" s="1325"/>
      <c r="M74" s="1325"/>
      <c r="N74" s="1325"/>
      <c r="AM74" s="400"/>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x14ac:dyDescent="0.15">
      <c r="B75" s="391"/>
      <c r="G75" s="1318"/>
      <c r="H75" s="1318"/>
      <c r="I75" s="1313"/>
      <c r="J75" s="1313"/>
      <c r="K75" s="1319"/>
      <c r="L75" s="1319"/>
      <c r="M75" s="1319"/>
      <c r="N75" s="1319"/>
      <c r="AM75" s="400"/>
      <c r="AN75" s="1320"/>
      <c r="AO75" s="1320"/>
      <c r="AP75" s="1320"/>
      <c r="AQ75" s="1320"/>
      <c r="AR75" s="1320"/>
      <c r="AS75" s="1320"/>
      <c r="AT75" s="1320"/>
      <c r="AU75" s="1320"/>
      <c r="AV75" s="1320"/>
      <c r="AW75" s="1320"/>
      <c r="AX75" s="1320"/>
      <c r="AY75" s="1320"/>
      <c r="AZ75" s="1320"/>
      <c r="BA75" s="1320"/>
      <c r="BB75" s="1320" t="s">
        <v>592</v>
      </c>
      <c r="BC75" s="1320"/>
      <c r="BD75" s="1320"/>
      <c r="BE75" s="1320"/>
      <c r="BF75" s="1320"/>
      <c r="BG75" s="1320"/>
      <c r="BH75" s="1320"/>
      <c r="BI75" s="1320"/>
      <c r="BJ75" s="1320"/>
      <c r="BK75" s="1320"/>
      <c r="BL75" s="1320"/>
      <c r="BM75" s="1320"/>
      <c r="BN75" s="1320"/>
      <c r="BO75" s="1320"/>
      <c r="BP75" s="1303">
        <v>4.5999999999999996</v>
      </c>
      <c r="BQ75" s="1303"/>
      <c r="BR75" s="1303"/>
      <c r="BS75" s="1303"/>
      <c r="BT75" s="1303"/>
      <c r="BU75" s="1303"/>
      <c r="BV75" s="1303"/>
      <c r="BW75" s="1303"/>
      <c r="BX75" s="1303">
        <v>4</v>
      </c>
      <c r="BY75" s="1303"/>
      <c r="BZ75" s="1303"/>
      <c r="CA75" s="1303"/>
      <c r="CB75" s="1303"/>
      <c r="CC75" s="1303"/>
      <c r="CD75" s="1303"/>
      <c r="CE75" s="1303"/>
      <c r="CF75" s="1303">
        <v>2.9</v>
      </c>
      <c r="CG75" s="1303"/>
      <c r="CH75" s="1303"/>
      <c r="CI75" s="1303"/>
      <c r="CJ75" s="1303"/>
      <c r="CK75" s="1303"/>
      <c r="CL75" s="1303"/>
      <c r="CM75" s="1303"/>
      <c r="CN75" s="1303">
        <v>2.5</v>
      </c>
      <c r="CO75" s="1303"/>
      <c r="CP75" s="1303"/>
      <c r="CQ75" s="1303"/>
      <c r="CR75" s="1303"/>
      <c r="CS75" s="1303"/>
      <c r="CT75" s="1303"/>
      <c r="CU75" s="1303"/>
      <c r="CV75" s="1303">
        <v>2.4</v>
      </c>
      <c r="CW75" s="1303"/>
      <c r="CX75" s="1303"/>
      <c r="CY75" s="1303"/>
      <c r="CZ75" s="1303"/>
      <c r="DA75" s="1303"/>
      <c r="DB75" s="1303"/>
      <c r="DC75" s="1303"/>
    </row>
    <row r="76" spans="2:107" x14ac:dyDescent="0.15">
      <c r="B76" s="391"/>
      <c r="G76" s="1318"/>
      <c r="H76" s="1318"/>
      <c r="I76" s="1313"/>
      <c r="J76" s="1313"/>
      <c r="K76" s="1319"/>
      <c r="L76" s="1319"/>
      <c r="M76" s="1319"/>
      <c r="N76" s="1319"/>
      <c r="AM76" s="400"/>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x14ac:dyDescent="0.15">
      <c r="B77" s="391"/>
      <c r="G77" s="1313"/>
      <c r="H77" s="1313"/>
      <c r="I77" s="1313"/>
      <c r="J77" s="1313"/>
      <c r="K77" s="1325"/>
      <c r="L77" s="1325"/>
      <c r="M77" s="1325"/>
      <c r="N77" s="1325"/>
      <c r="AN77" s="1317" t="s">
        <v>589</v>
      </c>
      <c r="AO77" s="1317"/>
      <c r="AP77" s="1317"/>
      <c r="AQ77" s="1317"/>
      <c r="AR77" s="1317"/>
      <c r="AS77" s="1317"/>
      <c r="AT77" s="1317"/>
      <c r="AU77" s="1317"/>
      <c r="AV77" s="1317"/>
      <c r="AW77" s="1317"/>
      <c r="AX77" s="1317"/>
      <c r="AY77" s="1317"/>
      <c r="AZ77" s="1317"/>
      <c r="BA77" s="1317"/>
      <c r="BB77" s="1320" t="s">
        <v>590</v>
      </c>
      <c r="BC77" s="1320"/>
      <c r="BD77" s="1320"/>
      <c r="BE77" s="1320"/>
      <c r="BF77" s="1320"/>
      <c r="BG77" s="1320"/>
      <c r="BH77" s="1320"/>
      <c r="BI77" s="1320"/>
      <c r="BJ77" s="1320"/>
      <c r="BK77" s="1320"/>
      <c r="BL77" s="1320"/>
      <c r="BM77" s="1320"/>
      <c r="BN77" s="1320"/>
      <c r="BO77" s="1320"/>
      <c r="BP77" s="1303">
        <v>0</v>
      </c>
      <c r="BQ77" s="1303"/>
      <c r="BR77" s="1303"/>
      <c r="BS77" s="1303"/>
      <c r="BT77" s="1303"/>
      <c r="BU77" s="1303"/>
      <c r="BV77" s="1303"/>
      <c r="BW77" s="1303"/>
      <c r="BX77" s="1303">
        <v>13.7</v>
      </c>
      <c r="BY77" s="1303"/>
      <c r="BZ77" s="1303"/>
      <c r="CA77" s="1303"/>
      <c r="CB77" s="1303"/>
      <c r="CC77" s="1303"/>
      <c r="CD77" s="1303"/>
      <c r="CE77" s="1303"/>
      <c r="CF77" s="1303">
        <v>24.1</v>
      </c>
      <c r="CG77" s="1303"/>
      <c r="CH77" s="1303"/>
      <c r="CI77" s="1303"/>
      <c r="CJ77" s="1303"/>
      <c r="CK77" s="1303"/>
      <c r="CL77" s="1303"/>
      <c r="CM77" s="1303"/>
      <c r="CN77" s="1303">
        <v>20.100000000000001</v>
      </c>
      <c r="CO77" s="1303"/>
      <c r="CP77" s="1303"/>
      <c r="CQ77" s="1303"/>
      <c r="CR77" s="1303"/>
      <c r="CS77" s="1303"/>
      <c r="CT77" s="1303"/>
      <c r="CU77" s="1303"/>
      <c r="CV77" s="1303">
        <v>16</v>
      </c>
      <c r="CW77" s="1303"/>
      <c r="CX77" s="1303"/>
      <c r="CY77" s="1303"/>
      <c r="CZ77" s="1303"/>
      <c r="DA77" s="1303"/>
      <c r="DB77" s="1303"/>
      <c r="DC77" s="1303"/>
    </row>
    <row r="78" spans="2:107" x14ac:dyDescent="0.15">
      <c r="B78" s="391"/>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x14ac:dyDescent="0.15">
      <c r="B79" s="391"/>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0" t="s">
        <v>592</v>
      </c>
      <c r="BC79" s="1320"/>
      <c r="BD79" s="1320"/>
      <c r="BE79" s="1320"/>
      <c r="BF79" s="1320"/>
      <c r="BG79" s="1320"/>
      <c r="BH79" s="1320"/>
      <c r="BI79" s="1320"/>
      <c r="BJ79" s="1320"/>
      <c r="BK79" s="1320"/>
      <c r="BL79" s="1320"/>
      <c r="BM79" s="1320"/>
      <c r="BN79" s="1320"/>
      <c r="BO79" s="1320"/>
      <c r="BP79" s="1303">
        <v>5</v>
      </c>
      <c r="BQ79" s="1303"/>
      <c r="BR79" s="1303"/>
      <c r="BS79" s="1303"/>
      <c r="BT79" s="1303"/>
      <c r="BU79" s="1303"/>
      <c r="BV79" s="1303"/>
      <c r="BW79" s="1303"/>
      <c r="BX79" s="1303">
        <v>5.8</v>
      </c>
      <c r="BY79" s="1303"/>
      <c r="BZ79" s="1303"/>
      <c r="CA79" s="1303"/>
      <c r="CB79" s="1303"/>
      <c r="CC79" s="1303"/>
      <c r="CD79" s="1303"/>
      <c r="CE79" s="1303"/>
      <c r="CF79" s="1303">
        <v>6</v>
      </c>
      <c r="CG79" s="1303"/>
      <c r="CH79" s="1303"/>
      <c r="CI79" s="1303"/>
      <c r="CJ79" s="1303"/>
      <c r="CK79" s="1303"/>
      <c r="CL79" s="1303"/>
      <c r="CM79" s="1303"/>
      <c r="CN79" s="1303">
        <v>5.8</v>
      </c>
      <c r="CO79" s="1303"/>
      <c r="CP79" s="1303"/>
      <c r="CQ79" s="1303"/>
      <c r="CR79" s="1303"/>
      <c r="CS79" s="1303"/>
      <c r="CT79" s="1303"/>
      <c r="CU79" s="1303"/>
      <c r="CV79" s="1303">
        <v>5.3</v>
      </c>
      <c r="CW79" s="1303"/>
      <c r="CX79" s="1303"/>
      <c r="CY79" s="1303"/>
      <c r="CZ79" s="1303"/>
      <c r="DA79" s="1303"/>
      <c r="DB79" s="1303"/>
      <c r="DC79" s="1303"/>
    </row>
    <row r="80" spans="2:107" x14ac:dyDescent="0.15">
      <c r="B80" s="391"/>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x14ac:dyDescent="0.15">
      <c r="B81" s="391"/>
    </row>
    <row r="82" spans="2:109" ht="17.25" x14ac:dyDescent="0.15">
      <c r="B82" s="391"/>
      <c r="K82" s="418"/>
      <c r="L82" s="418"/>
      <c r="M82" s="418"/>
      <c r="N82" s="418"/>
      <c r="AQ82" s="418"/>
      <c r="AR82" s="418"/>
      <c r="AS82" s="418"/>
      <c r="AT82" s="418"/>
      <c r="BC82" s="418"/>
      <c r="BD82" s="418"/>
      <c r="BE82" s="418"/>
      <c r="BF82" s="418"/>
      <c r="BO82" s="418"/>
      <c r="BP82" s="418"/>
      <c r="BQ82" s="418"/>
      <c r="BR82" s="418"/>
      <c r="CA82" s="418"/>
      <c r="CB82" s="418"/>
      <c r="CC82" s="418"/>
      <c r="CD82" s="418"/>
      <c r="CM82" s="418"/>
      <c r="CN82" s="418"/>
      <c r="CO82" s="418"/>
      <c r="CP82" s="418"/>
      <c r="CY82" s="418"/>
      <c r="CZ82" s="418"/>
      <c r="DA82" s="418"/>
      <c r="DB82" s="418"/>
      <c r="DC82" s="418"/>
    </row>
    <row r="83" spans="2:109" x14ac:dyDescent="0.15">
      <c r="B83" s="393"/>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5"/>
    </row>
    <row r="84" spans="2:109" x14ac:dyDescent="0.15">
      <c r="DD84" s="384"/>
      <c r="DE84" s="384"/>
    </row>
    <row r="85" spans="2:109" x14ac:dyDescent="0.15">
      <c r="DD85" s="384"/>
      <c r="DE85" s="384"/>
    </row>
    <row r="86" spans="2:109" hidden="1" x14ac:dyDescent="0.15">
      <c r="DD86" s="384"/>
      <c r="DE86" s="384"/>
    </row>
    <row r="87" spans="2:109" hidden="1" x14ac:dyDescent="0.15">
      <c r="K87" s="419"/>
      <c r="AQ87" s="419"/>
      <c r="BC87" s="419"/>
      <c r="BO87" s="419"/>
      <c r="CA87" s="419"/>
      <c r="CM87" s="419"/>
      <c r="CY87" s="419"/>
      <c r="DD87" s="384"/>
      <c r="DE87" s="384"/>
    </row>
    <row r="88" spans="2:109" hidden="1" x14ac:dyDescent="0.15">
      <c r="DD88" s="384"/>
      <c r="DE88" s="384"/>
    </row>
    <row r="89" spans="2:109" hidden="1" x14ac:dyDescent="0.15">
      <c r="DD89" s="384"/>
      <c r="DE89" s="384"/>
    </row>
    <row r="90" spans="2:109" hidden="1" x14ac:dyDescent="0.15">
      <c r="DD90" s="384"/>
      <c r="DE90" s="384"/>
    </row>
    <row r="91" spans="2:109" hidden="1" x14ac:dyDescent="0.15">
      <c r="DD91" s="384"/>
      <c r="DE91" s="384"/>
    </row>
    <row r="92" spans="2:109" ht="13.5" hidden="1" customHeight="1" x14ac:dyDescent="0.15">
      <c r="DD92" s="384"/>
      <c r="DE92" s="384"/>
    </row>
    <row r="93" spans="2:109" ht="13.5" hidden="1" customHeight="1" x14ac:dyDescent="0.15">
      <c r="DD93" s="384"/>
      <c r="DE93" s="384"/>
    </row>
    <row r="94" spans="2:109" ht="13.5" hidden="1" customHeight="1" x14ac:dyDescent="0.15">
      <c r="DD94" s="384"/>
      <c r="DE94" s="384"/>
    </row>
    <row r="95" spans="2:109" ht="13.5" hidden="1" customHeight="1" x14ac:dyDescent="0.15">
      <c r="DD95" s="384"/>
      <c r="DE95" s="384"/>
    </row>
    <row r="96" spans="2:109" ht="13.5" hidden="1" customHeight="1" x14ac:dyDescent="0.15">
      <c r="DD96" s="384"/>
      <c r="DE96" s="384"/>
    </row>
    <row r="97" spans="108:109" ht="13.5" hidden="1" customHeight="1" x14ac:dyDescent="0.15">
      <c r="DD97" s="384"/>
      <c r="DE97" s="384"/>
    </row>
    <row r="98" spans="108:109" ht="13.5" hidden="1" customHeight="1" x14ac:dyDescent="0.15">
      <c r="DD98" s="384"/>
      <c r="DE98" s="384"/>
    </row>
    <row r="99" spans="108:109" ht="13.5" hidden="1" customHeight="1" x14ac:dyDescent="0.15">
      <c r="DD99" s="384"/>
      <c r="DE99" s="384"/>
    </row>
    <row r="100" spans="108:109" ht="13.5" hidden="1" customHeight="1" x14ac:dyDescent="0.15">
      <c r="DD100" s="384"/>
      <c r="DE100" s="384"/>
    </row>
    <row r="101" spans="108:109" ht="13.5" hidden="1" customHeight="1" x14ac:dyDescent="0.15">
      <c r="DD101" s="384"/>
      <c r="DE101" s="384"/>
    </row>
    <row r="102" spans="108:109" ht="13.5" hidden="1" customHeight="1" x14ac:dyDescent="0.15">
      <c r="DD102" s="384"/>
      <c r="DE102" s="384"/>
    </row>
    <row r="103" spans="108:109" ht="13.5" hidden="1" customHeight="1" x14ac:dyDescent="0.15">
      <c r="DD103" s="384"/>
      <c r="DE103" s="384"/>
    </row>
    <row r="104" spans="108:109" ht="13.5" hidden="1" customHeight="1" x14ac:dyDescent="0.15">
      <c r="DD104" s="384"/>
      <c r="DE104" s="384"/>
    </row>
    <row r="105" spans="108:109" ht="13.5" hidden="1" customHeight="1" x14ac:dyDescent="0.15">
      <c r="DD105" s="384"/>
      <c r="DE105" s="384"/>
    </row>
    <row r="106" spans="108:109" ht="13.5" hidden="1" customHeight="1" x14ac:dyDescent="0.15">
      <c r="DD106" s="384"/>
      <c r="DE106" s="384"/>
    </row>
    <row r="107" spans="108:109" ht="13.5" hidden="1" customHeight="1" x14ac:dyDescent="0.15">
      <c r="DD107" s="384"/>
      <c r="DE107" s="384"/>
    </row>
    <row r="108" spans="108:109" ht="13.5" hidden="1" customHeight="1" x14ac:dyDescent="0.15">
      <c r="DD108" s="384"/>
      <c r="DE108" s="384"/>
    </row>
    <row r="109" spans="108:109" ht="13.5" hidden="1" customHeight="1" x14ac:dyDescent="0.15">
      <c r="DD109" s="384"/>
      <c r="DE109" s="384"/>
    </row>
    <row r="110" spans="108:109" ht="13.5" hidden="1" customHeight="1" x14ac:dyDescent="0.15">
      <c r="DD110" s="384"/>
      <c r="DE110" s="384"/>
    </row>
    <row r="111" spans="108:109" ht="13.5" hidden="1" customHeight="1" x14ac:dyDescent="0.15">
      <c r="DD111" s="384"/>
      <c r="DE111" s="384"/>
    </row>
    <row r="112" spans="108:109" ht="13.5" hidden="1" customHeight="1" x14ac:dyDescent="0.15">
      <c r="DD112" s="384"/>
      <c r="DE112" s="384"/>
    </row>
    <row r="113" spans="108:109" ht="13.5" hidden="1" customHeight="1" x14ac:dyDescent="0.15">
      <c r="DD113" s="384"/>
      <c r="DE113" s="384"/>
    </row>
    <row r="114" spans="108:109" ht="13.5" hidden="1" customHeight="1" x14ac:dyDescent="0.15">
      <c r="DD114" s="384"/>
      <c r="DE114" s="384"/>
    </row>
    <row r="115" spans="108:109" ht="13.5" hidden="1" customHeight="1" x14ac:dyDescent="0.15">
      <c r="DD115" s="384"/>
      <c r="DE115" s="384"/>
    </row>
    <row r="116" spans="108:109" ht="13.5" hidden="1" customHeight="1" x14ac:dyDescent="0.15">
      <c r="DD116" s="384"/>
      <c r="DE116" s="384"/>
    </row>
    <row r="117" spans="108:109" ht="13.5" hidden="1" customHeight="1" x14ac:dyDescent="0.15">
      <c r="DD117" s="384"/>
      <c r="DE117" s="384"/>
    </row>
    <row r="118" spans="108:109" ht="13.5" hidden="1" customHeight="1" x14ac:dyDescent="0.15">
      <c r="DD118" s="384"/>
      <c r="DE118" s="384"/>
    </row>
    <row r="119" spans="108:109" ht="13.5" hidden="1" customHeight="1" x14ac:dyDescent="0.15">
      <c r="DD119" s="384"/>
      <c r="DE119" s="384"/>
    </row>
    <row r="120" spans="108:109" ht="13.5" hidden="1" customHeight="1" x14ac:dyDescent="0.15">
      <c r="DD120" s="384"/>
      <c r="DE120" s="384"/>
    </row>
    <row r="121" spans="108:109" ht="13.5" hidden="1" customHeight="1" x14ac:dyDescent="0.15">
      <c r="DD121" s="384"/>
      <c r="DE121" s="384"/>
    </row>
    <row r="122" spans="108:109" ht="13.5" hidden="1" customHeight="1" x14ac:dyDescent="0.15">
      <c r="DD122" s="384"/>
      <c r="DE122" s="384"/>
    </row>
    <row r="123" spans="108:109" ht="13.5" hidden="1" customHeight="1" x14ac:dyDescent="0.15">
      <c r="DD123" s="384"/>
      <c r="DE123" s="384"/>
    </row>
    <row r="124" spans="108:109" ht="13.5" hidden="1" customHeight="1" x14ac:dyDescent="0.15">
      <c r="DD124" s="384"/>
      <c r="DE124" s="384"/>
    </row>
    <row r="125" spans="108:109" ht="13.5" hidden="1" customHeight="1" x14ac:dyDescent="0.15">
      <c r="DD125" s="384"/>
      <c r="DE125" s="384"/>
    </row>
    <row r="126" spans="108:109" ht="13.5" hidden="1" customHeight="1" x14ac:dyDescent="0.15">
      <c r="DD126" s="384"/>
      <c r="DE126" s="384"/>
    </row>
    <row r="127" spans="108:109" ht="13.5" hidden="1" customHeight="1" x14ac:dyDescent="0.15">
      <c r="DD127" s="384"/>
      <c r="DE127" s="384"/>
    </row>
    <row r="128" spans="108:109" ht="13.5" hidden="1" customHeight="1" x14ac:dyDescent="0.15">
      <c r="DD128" s="384"/>
      <c r="DE128" s="384"/>
    </row>
    <row r="129" spans="108:109" ht="13.5" hidden="1" customHeight="1" x14ac:dyDescent="0.15">
      <c r="DD129" s="384"/>
      <c r="DE129" s="384"/>
    </row>
    <row r="130" spans="108:109" ht="13.5" hidden="1" customHeight="1" x14ac:dyDescent="0.15">
      <c r="DD130" s="384"/>
      <c r="DE130" s="384"/>
    </row>
    <row r="131" spans="108:109" ht="13.5" hidden="1" customHeight="1" x14ac:dyDescent="0.15">
      <c r="DD131" s="384"/>
      <c r="DE131" s="384"/>
    </row>
    <row r="132" spans="108:109" ht="13.5" hidden="1" customHeight="1" x14ac:dyDescent="0.15">
      <c r="DD132" s="384"/>
      <c r="DE132" s="384"/>
    </row>
    <row r="133" spans="108:109" ht="13.5" hidden="1" customHeight="1" x14ac:dyDescent="0.15">
      <c r="DD133" s="384"/>
      <c r="DE133" s="384"/>
    </row>
    <row r="134" spans="108:109" ht="13.5" hidden="1" customHeight="1" x14ac:dyDescent="0.15">
      <c r="DD134" s="384"/>
      <c r="DE134" s="384"/>
    </row>
    <row r="135" spans="108:109" ht="13.5" hidden="1" customHeight="1" x14ac:dyDescent="0.15">
      <c r="DD135" s="384"/>
      <c r="DE135" s="384"/>
    </row>
    <row r="136" spans="108:109" ht="13.5" hidden="1" customHeight="1" x14ac:dyDescent="0.15">
      <c r="DD136" s="384"/>
      <c r="DE136" s="384"/>
    </row>
    <row r="137" spans="108:109" ht="13.5" hidden="1" customHeight="1" x14ac:dyDescent="0.15">
      <c r="DD137" s="384"/>
      <c r="DE137" s="384"/>
    </row>
    <row r="138" spans="108:109" ht="13.5" hidden="1" customHeight="1" x14ac:dyDescent="0.15">
      <c r="DD138" s="384"/>
      <c r="DE138" s="384"/>
    </row>
    <row r="139" spans="108:109" ht="13.5" hidden="1" customHeight="1" x14ac:dyDescent="0.15">
      <c r="DD139" s="384"/>
      <c r="DE139" s="384"/>
    </row>
    <row r="140" spans="108:109" ht="13.5" hidden="1" customHeight="1" x14ac:dyDescent="0.15">
      <c r="DD140" s="384"/>
      <c r="DE140" s="384"/>
    </row>
    <row r="141" spans="108:109" ht="13.5" hidden="1" customHeight="1" x14ac:dyDescent="0.15">
      <c r="DD141" s="384"/>
      <c r="DE141" s="384"/>
    </row>
    <row r="142" spans="108:109" ht="13.5" hidden="1" customHeight="1" x14ac:dyDescent="0.15">
      <c r="DD142" s="384"/>
      <c r="DE142" s="384"/>
    </row>
    <row r="143" spans="108:109" ht="13.5" hidden="1" customHeight="1" x14ac:dyDescent="0.15">
      <c r="DD143" s="384"/>
      <c r="DE143" s="384"/>
    </row>
    <row r="144" spans="108:109" ht="13.5" hidden="1" customHeight="1" x14ac:dyDescent="0.15">
      <c r="DD144" s="384"/>
      <c r="DE144" s="384"/>
    </row>
    <row r="145" spans="108:109" ht="13.5" hidden="1" customHeight="1" x14ac:dyDescent="0.15">
      <c r="DD145" s="384"/>
      <c r="DE145" s="384"/>
    </row>
    <row r="146" spans="108:109" ht="13.5" hidden="1" customHeight="1" x14ac:dyDescent="0.15">
      <c r="DD146" s="384"/>
      <c r="DE146" s="384"/>
    </row>
    <row r="147" spans="108:109" ht="13.5" hidden="1" customHeight="1" x14ac:dyDescent="0.15">
      <c r="DD147" s="384"/>
      <c r="DE147" s="384"/>
    </row>
    <row r="148" spans="108:109" ht="13.5" hidden="1" customHeight="1" x14ac:dyDescent="0.15">
      <c r="DD148" s="384"/>
      <c r="DE148" s="384"/>
    </row>
    <row r="149" spans="108:109" ht="13.5" hidden="1" customHeight="1" x14ac:dyDescent="0.15">
      <c r="DD149" s="384"/>
      <c r="DE149" s="384"/>
    </row>
    <row r="150" spans="108:109" ht="13.5" hidden="1" customHeight="1" x14ac:dyDescent="0.15">
      <c r="DD150" s="384"/>
      <c r="DE150" s="384"/>
    </row>
    <row r="151" spans="108:109" ht="13.5" hidden="1" customHeight="1" x14ac:dyDescent="0.15">
      <c r="DD151" s="384"/>
      <c r="DE151" s="384"/>
    </row>
    <row r="152" spans="108:109" ht="13.5" hidden="1" customHeight="1" x14ac:dyDescent="0.15">
      <c r="DD152" s="384"/>
      <c r="DE152" s="384"/>
    </row>
    <row r="153" spans="108:109" ht="13.5" hidden="1" customHeight="1" x14ac:dyDescent="0.15">
      <c r="DD153" s="384"/>
      <c r="DE153" s="384"/>
    </row>
    <row r="154" spans="108:109" ht="13.5" hidden="1" customHeight="1" x14ac:dyDescent="0.15">
      <c r="DD154" s="384"/>
      <c r="DE154" s="384"/>
    </row>
    <row r="155" spans="108:109" ht="13.5" hidden="1" customHeight="1" x14ac:dyDescent="0.15">
      <c r="DD155" s="384"/>
      <c r="DE155" s="384"/>
    </row>
    <row r="156" spans="108:109" ht="13.5" hidden="1" customHeight="1" x14ac:dyDescent="0.15">
      <c r="DD156" s="384"/>
      <c r="DE156" s="384"/>
    </row>
    <row r="157" spans="108:109" ht="13.5" hidden="1" customHeight="1" x14ac:dyDescent="0.15">
      <c r="DD157" s="384"/>
      <c r="DE157" s="384"/>
    </row>
    <row r="158" spans="108:109" ht="13.5" hidden="1" customHeight="1" x14ac:dyDescent="0.15">
      <c r="DD158" s="384"/>
      <c r="DE158" s="384"/>
    </row>
    <row r="159" spans="108:109" ht="13.5" hidden="1" customHeight="1" x14ac:dyDescent="0.15">
      <c r="DD159" s="384"/>
      <c r="DE159" s="384"/>
    </row>
    <row r="160" spans="108:109" ht="13.5" hidden="1" customHeight="1" x14ac:dyDescent="0.15">
      <c r="DD160" s="384"/>
      <c r="DE160" s="38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k1STPSDVU75q6iQmNuqrwo49+a1tzq5JysUuHqzrzIeBEGh7dlu/MTMMdgiNNOhhtz2gjX/2QHelXKdjG71KA==" saltValue="IDrOH8akMUsr6BBSEWiG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5" customWidth="1"/>
    <col min="35" max="122" width="2.5" style="284" customWidth="1"/>
    <col min="123" max="16384" width="2.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r2kvoyu1+pGiWd/zZCaiA9sbbRtxMKlE0QtlTDcEMgSN8EQnfHLU8jck6hCJnjowTPjgNIW7XvLzZDyNrD3sg==" saltValue="0NNxMn4w7ZNJStrY+I39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5" customWidth="1"/>
    <col min="35" max="122" width="2.5" style="284" customWidth="1"/>
    <col min="123" max="16384" width="2.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c r="AG59" s="284"/>
      <c r="AH59" s="284"/>
    </row>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1Yx7IIHIGenTlAwcQbOe59sGOCnS2dVwkO/15FaRN34vBqL1VfdpBaBH0lVf5/JKs6b3HwFLz9O8wtuXOEg==" saltValue="1eJ6F9DWdycahK/VV3tD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3" customWidth="1"/>
    <col min="2" max="8" width="13.375" style="143" customWidth="1"/>
    <col min="9" max="16384" width="11.125" style="143"/>
  </cols>
  <sheetData>
    <row r="1" spans="1:8" x14ac:dyDescent="0.15">
      <c r="A1" s="137"/>
      <c r="B1" s="138"/>
      <c r="C1" s="139"/>
      <c r="D1" s="140"/>
      <c r="E1" s="141"/>
      <c r="F1" s="141"/>
      <c r="G1" s="141"/>
      <c r="H1" s="142"/>
    </row>
    <row r="2" spans="1:8" x14ac:dyDescent="0.15">
      <c r="A2" s="144"/>
      <c r="B2" s="145"/>
      <c r="C2" s="146"/>
      <c r="D2" s="147" t="s">
        <v>52</v>
      </c>
      <c r="E2" s="148"/>
      <c r="F2" s="149" t="s">
        <v>544</v>
      </c>
      <c r="G2" s="150"/>
      <c r="H2" s="151"/>
    </row>
    <row r="3" spans="1:8" x14ac:dyDescent="0.15">
      <c r="A3" s="147" t="s">
        <v>537</v>
      </c>
      <c r="B3" s="152"/>
      <c r="C3" s="153"/>
      <c r="D3" s="154">
        <v>29811</v>
      </c>
      <c r="E3" s="155"/>
      <c r="F3" s="156">
        <v>44972</v>
      </c>
      <c r="G3" s="157"/>
      <c r="H3" s="158"/>
    </row>
    <row r="4" spans="1:8" x14ac:dyDescent="0.15">
      <c r="A4" s="159"/>
      <c r="B4" s="160"/>
      <c r="C4" s="161"/>
      <c r="D4" s="162">
        <v>21260</v>
      </c>
      <c r="E4" s="163"/>
      <c r="F4" s="164">
        <v>26410</v>
      </c>
      <c r="G4" s="165"/>
      <c r="H4" s="166"/>
    </row>
    <row r="5" spans="1:8" x14ac:dyDescent="0.15">
      <c r="A5" s="147" t="s">
        <v>539</v>
      </c>
      <c r="B5" s="152"/>
      <c r="C5" s="153"/>
      <c r="D5" s="154">
        <v>28970</v>
      </c>
      <c r="E5" s="155"/>
      <c r="F5" s="156">
        <v>52496</v>
      </c>
      <c r="G5" s="157"/>
      <c r="H5" s="158"/>
    </row>
    <row r="6" spans="1:8" x14ac:dyDescent="0.15">
      <c r="A6" s="159"/>
      <c r="B6" s="160"/>
      <c r="C6" s="161"/>
      <c r="D6" s="162">
        <v>21373</v>
      </c>
      <c r="E6" s="163"/>
      <c r="F6" s="164">
        <v>29467</v>
      </c>
      <c r="G6" s="165"/>
      <c r="H6" s="166"/>
    </row>
    <row r="7" spans="1:8" x14ac:dyDescent="0.15">
      <c r="A7" s="147" t="s">
        <v>540</v>
      </c>
      <c r="B7" s="152"/>
      <c r="C7" s="153"/>
      <c r="D7" s="154">
        <v>25377</v>
      </c>
      <c r="E7" s="155"/>
      <c r="F7" s="156">
        <v>52619</v>
      </c>
      <c r="G7" s="157"/>
      <c r="H7" s="158"/>
    </row>
    <row r="8" spans="1:8" x14ac:dyDescent="0.15">
      <c r="A8" s="159"/>
      <c r="B8" s="160"/>
      <c r="C8" s="161"/>
      <c r="D8" s="162">
        <v>20323</v>
      </c>
      <c r="E8" s="163"/>
      <c r="F8" s="164">
        <v>31149</v>
      </c>
      <c r="G8" s="165"/>
      <c r="H8" s="166"/>
    </row>
    <row r="9" spans="1:8" x14ac:dyDescent="0.15">
      <c r="A9" s="147" t="s">
        <v>541</v>
      </c>
      <c r="B9" s="152"/>
      <c r="C9" s="153"/>
      <c r="D9" s="154">
        <v>33314</v>
      </c>
      <c r="E9" s="155"/>
      <c r="F9" s="156">
        <v>51875</v>
      </c>
      <c r="G9" s="157"/>
      <c r="H9" s="158"/>
    </row>
    <row r="10" spans="1:8" x14ac:dyDescent="0.15">
      <c r="A10" s="159"/>
      <c r="B10" s="160"/>
      <c r="C10" s="161"/>
      <c r="D10" s="162">
        <v>25646</v>
      </c>
      <c r="E10" s="163"/>
      <c r="F10" s="164">
        <v>29372</v>
      </c>
      <c r="G10" s="165"/>
      <c r="H10" s="166"/>
    </row>
    <row r="11" spans="1:8" x14ac:dyDescent="0.15">
      <c r="A11" s="147" t="s">
        <v>542</v>
      </c>
      <c r="B11" s="152"/>
      <c r="C11" s="153"/>
      <c r="D11" s="154">
        <v>37640</v>
      </c>
      <c r="E11" s="155"/>
      <c r="F11" s="156">
        <v>48064</v>
      </c>
      <c r="G11" s="157"/>
      <c r="H11" s="158"/>
    </row>
    <row r="12" spans="1:8" x14ac:dyDescent="0.15">
      <c r="A12" s="159"/>
      <c r="B12" s="160"/>
      <c r="C12" s="167"/>
      <c r="D12" s="162">
        <v>33901</v>
      </c>
      <c r="E12" s="163"/>
      <c r="F12" s="164">
        <v>30373</v>
      </c>
      <c r="G12" s="165"/>
      <c r="H12" s="166"/>
    </row>
    <row r="13" spans="1:8" x14ac:dyDescent="0.15">
      <c r="A13" s="147"/>
      <c r="B13" s="152"/>
      <c r="C13" s="168"/>
      <c r="D13" s="169">
        <v>31022</v>
      </c>
      <c r="E13" s="170"/>
      <c r="F13" s="171">
        <v>50005</v>
      </c>
      <c r="G13" s="172"/>
      <c r="H13" s="158"/>
    </row>
    <row r="14" spans="1:8" x14ac:dyDescent="0.15">
      <c r="A14" s="159"/>
      <c r="B14" s="160"/>
      <c r="C14" s="161"/>
      <c r="D14" s="162">
        <v>24501</v>
      </c>
      <c r="E14" s="163"/>
      <c r="F14" s="164">
        <v>29354</v>
      </c>
      <c r="G14" s="165"/>
      <c r="H14" s="166"/>
    </row>
    <row r="17" spans="1:11" x14ac:dyDescent="0.15">
      <c r="A17" s="143" t="s">
        <v>53</v>
      </c>
    </row>
    <row r="18" spans="1:11" x14ac:dyDescent="0.15">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15">
      <c r="A19" s="173" t="s">
        <v>54</v>
      </c>
      <c r="B19" s="173">
        <f>ROUND(VALUE(SUBSTITUTE(実質収支比率等に係る経年分析!F$48,"▲","-")),2)</f>
        <v>6.69</v>
      </c>
      <c r="C19" s="173">
        <f>ROUND(VALUE(SUBSTITUTE(実質収支比率等に係る経年分析!G$48,"▲","-")),2)</f>
        <v>5.72</v>
      </c>
      <c r="D19" s="173">
        <f>ROUND(VALUE(SUBSTITUTE(実質収支比率等に係る経年分析!H$48,"▲","-")),2)</f>
        <v>5.38</v>
      </c>
      <c r="E19" s="173">
        <f>ROUND(VALUE(SUBSTITUTE(実質収支比率等に係る経年分析!I$48,"▲","-")),2)</f>
        <v>6.13</v>
      </c>
      <c r="F19" s="173">
        <f>ROUND(VALUE(SUBSTITUTE(実質収支比率等に係る経年分析!J$48,"▲","-")),2)</f>
        <v>7.27</v>
      </c>
    </row>
    <row r="20" spans="1:11" x14ac:dyDescent="0.15">
      <c r="A20" s="173" t="s">
        <v>55</v>
      </c>
      <c r="B20" s="173">
        <f>ROUND(VALUE(SUBSTITUTE(実質収支比率等に係る経年分析!F$47,"▲","-")),2)</f>
        <v>16.71</v>
      </c>
      <c r="C20" s="173">
        <f>ROUND(VALUE(SUBSTITUTE(実質収支比率等に係る経年分析!G$47,"▲","-")),2)</f>
        <v>16.23</v>
      </c>
      <c r="D20" s="173">
        <f>ROUND(VALUE(SUBSTITUTE(実質収支比率等に係る経年分析!H$47,"▲","-")),2)</f>
        <v>18.07</v>
      </c>
      <c r="E20" s="173">
        <f>ROUND(VALUE(SUBSTITUTE(実質収支比率等に係る経年分析!I$47,"▲","-")),2)</f>
        <v>17.829999999999998</v>
      </c>
      <c r="F20" s="173">
        <f>ROUND(VALUE(SUBSTITUTE(実質収支比率等に係る経年分析!J$47,"▲","-")),2)</f>
        <v>18.059999999999999</v>
      </c>
    </row>
    <row r="21" spans="1:11" x14ac:dyDescent="0.15">
      <c r="A21" s="173" t="s">
        <v>56</v>
      </c>
      <c r="B21" s="173">
        <f>IF(ISNUMBER(VALUE(SUBSTITUTE(実質収支比率等に係る経年分析!F$49,"▲","-"))),ROUND(VALUE(SUBSTITUTE(実質収支比率等に係る経年分析!F$49,"▲","-")),2),NA())</f>
        <v>0.54</v>
      </c>
      <c r="C21" s="173">
        <f>IF(ISNUMBER(VALUE(SUBSTITUTE(実質収支比率等に係る経年分析!G$49,"▲","-"))),ROUND(VALUE(SUBSTITUTE(実質収支比率等に係る経年分析!G$49,"▲","-")),2),NA())</f>
        <v>-0.72</v>
      </c>
      <c r="D21" s="173">
        <f>IF(ISNUMBER(VALUE(SUBSTITUTE(実質収支比率等に係る経年分析!H$49,"▲","-"))),ROUND(VALUE(SUBSTITUTE(実質収支比率等に係る経年分析!H$49,"▲","-")),2),NA())</f>
        <v>1.38</v>
      </c>
      <c r="E21" s="173">
        <f>IF(ISNUMBER(VALUE(SUBSTITUTE(実質収支比率等に係る経年分析!I$49,"▲","-"))),ROUND(VALUE(SUBSTITUTE(実質収支比率等に係る経年分析!I$49,"▲","-")),2),NA())</f>
        <v>0.85</v>
      </c>
      <c r="F21" s="173">
        <f>IF(ISNUMBER(VALUE(SUBSTITUTE(実質収支比率等に係る経年分析!J$49,"▲","-"))),ROUND(VALUE(SUBSTITUTE(実質収支比率等に係る経年分析!J$49,"▲","-")),2),NA())</f>
        <v>1.0900000000000001</v>
      </c>
    </row>
    <row r="24" spans="1:11" x14ac:dyDescent="0.15">
      <c r="A24" s="143" t="s">
        <v>57</v>
      </c>
    </row>
    <row r="25" spans="1:11" x14ac:dyDescent="0.15">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15">
      <c r="A26" s="174"/>
      <c r="B26" s="174" t="s">
        <v>58</v>
      </c>
      <c r="C26" s="174" t="s">
        <v>59</v>
      </c>
      <c r="D26" s="174" t="s">
        <v>58</v>
      </c>
      <c r="E26" s="174" t="s">
        <v>59</v>
      </c>
      <c r="F26" s="174" t="s">
        <v>58</v>
      </c>
      <c r="G26" s="174" t="s">
        <v>59</v>
      </c>
      <c r="H26" s="174" t="s">
        <v>58</v>
      </c>
      <c r="I26" s="174" t="s">
        <v>59</v>
      </c>
      <c r="J26" s="174" t="s">
        <v>58</v>
      </c>
      <c r="K26" s="174" t="s">
        <v>59</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#N/A</v>
      </c>
      <c r="C27" s="174">
        <f>IF(ROUND(VALUE(SUBSTITUTE(連結実質赤字比率に係る赤字・黒字の構成分析!F$43,"▲", "-")), 2) &gt;= 0, ABS(ROUND(VALUE(SUBSTITUTE(連結実質赤字比率に係る赤字・黒字の構成分析!F$43,"▲", "-")), 2)), NA())</f>
        <v>0.05</v>
      </c>
      <c r="D27" s="174" t="e">
        <f>IF(ROUND(VALUE(SUBSTITUTE(連結実質赤字比率に係る赤字・黒字の構成分析!G$43,"▲", "-")), 2) &lt; 0, ABS(ROUND(VALUE(SUBSTITUTE(連結実質赤字比率に係る赤字・黒字の構成分析!G$43,"▲", "-")), 2)), NA())</f>
        <v>#N/A</v>
      </c>
      <c r="E27" s="174">
        <f>IF(ROUND(VALUE(SUBSTITUTE(連結実質赤字比率に係る赤字・黒字の構成分析!G$43,"▲", "-")), 2) &gt;= 0, ABS(ROUND(VALUE(SUBSTITUTE(連結実質赤字比率に係る赤字・黒字の構成分析!G$43,"▲", "-")), 2)), NA())</f>
        <v>0.05</v>
      </c>
      <c r="F27" s="174" t="e">
        <f>IF(ROUND(VALUE(SUBSTITUTE(連結実質赤字比率に係る赤字・黒字の構成分析!H$43,"▲", "-")), 2) &lt; 0, ABS(ROUND(VALUE(SUBSTITUTE(連結実質赤字比率に係る赤字・黒字の構成分析!H$43,"▲", "-")), 2)), NA())</f>
        <v>#N/A</v>
      </c>
      <c r="G27" s="174">
        <f>IF(ROUND(VALUE(SUBSTITUTE(連結実質赤字比率に係る赤字・黒字の構成分析!H$43,"▲", "-")), 2) &gt;= 0, ABS(ROUND(VALUE(SUBSTITUTE(連結実質赤字比率に係る赤字・黒字の構成分析!H$43,"▲", "-")), 2)), NA())</f>
        <v>7.0000000000000007E-2</v>
      </c>
      <c r="H27" s="174" t="e">
        <f>IF(ROUND(VALUE(SUBSTITUTE(連結実質赤字比率に係る赤字・黒字の構成分析!I$43,"▲", "-")), 2) &lt; 0, ABS(ROUND(VALUE(SUBSTITUTE(連結実質赤字比率に係る赤字・黒字の構成分析!I$43,"▲", "-")), 2)), NA())</f>
        <v>#N/A</v>
      </c>
      <c r="I27" s="174">
        <f>IF(ROUND(VALUE(SUBSTITUTE(連結実質赤字比率に係る赤字・黒字の構成分析!I$43,"▲", "-")), 2) &gt;= 0, ABS(ROUND(VALUE(SUBSTITUTE(連結実質赤字比率に係る赤字・黒字の構成分析!I$43,"▲", "-")), 2)), NA())</f>
        <v>0.06</v>
      </c>
      <c r="J27" s="174" t="e">
        <f>IF(ROUND(VALUE(SUBSTITUTE(連結実質赤字比率に係る赤字・黒字の構成分析!J$43,"▲", "-")), 2) &lt; 0, ABS(ROUND(VALUE(SUBSTITUTE(連結実質赤字比率に係る赤字・黒字の構成分析!J$43,"▲", "-")), 2)), NA())</f>
        <v>#N/A</v>
      </c>
      <c r="K27" s="174">
        <f>IF(ROUND(VALUE(SUBSTITUTE(連結実質赤字比率に係る赤字・黒字の構成分析!J$43,"▲", "-")), 2) &gt;= 0, ABS(ROUND(VALUE(SUBSTITUTE(連結実質赤字比率に係る赤字・黒字の構成分析!J$43,"▲", "-")), 2)), NA())</f>
        <v>0.05</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str">
        <f>IF(連結実質赤字比率に係る赤字・黒字の構成分析!C$41="",NA(),連結実質赤字比率に係る赤字・黒字の構成分析!C$41)</f>
        <v>農業集落排水事業特別会計</v>
      </c>
      <c r="B29" s="174" t="e">
        <f>IF(ROUND(VALUE(SUBSTITUTE(連結実質赤字比率に係る赤字・黒字の構成分析!F$41,"▲", "-")), 2) &lt; 0, ABS(ROUND(VALUE(SUBSTITUTE(連結実質赤字比率に係る赤字・黒字の構成分析!F$41,"▲", "-")), 2)), NA())</f>
        <v>#N/A</v>
      </c>
      <c r="C29" s="174">
        <f>IF(ROUND(VALUE(SUBSTITUTE(連結実質赤字比率に係る赤字・黒字の構成分析!F$41,"▲", "-")), 2) &gt;= 0, ABS(ROUND(VALUE(SUBSTITUTE(連結実質赤字比率に係る赤字・黒字の構成分析!F$41,"▲", "-")), 2)), NA())</f>
        <v>0.38</v>
      </c>
      <c r="D29" s="174" t="e">
        <f>IF(ROUND(VALUE(SUBSTITUTE(連結実質赤字比率に係る赤字・黒字の構成分析!G$41,"▲", "-")), 2) &lt; 0, ABS(ROUND(VALUE(SUBSTITUTE(連結実質赤字比率に係る赤字・黒字の構成分析!G$41,"▲", "-")), 2)), NA())</f>
        <v>#N/A</v>
      </c>
      <c r="E29" s="174">
        <f>IF(ROUND(VALUE(SUBSTITUTE(連結実質赤字比率に係る赤字・黒字の構成分析!G$41,"▲", "-")), 2) &gt;= 0, ABS(ROUND(VALUE(SUBSTITUTE(連結実質赤字比率に係る赤字・黒字の構成分析!G$41,"▲", "-")), 2)), NA())</f>
        <v>0.15</v>
      </c>
      <c r="F29" s="174" t="e">
        <f>IF(ROUND(VALUE(SUBSTITUTE(連結実質赤字比率に係る赤字・黒字の構成分析!H$41,"▲", "-")), 2) &lt; 0, ABS(ROUND(VALUE(SUBSTITUTE(連結実質赤字比率に係る赤字・黒字の構成分析!H$41,"▲", "-")), 2)), NA())</f>
        <v>#N/A</v>
      </c>
      <c r="G29" s="174">
        <f>IF(ROUND(VALUE(SUBSTITUTE(連結実質赤字比率に係る赤字・黒字の構成分析!H$41,"▲", "-")), 2) &gt;= 0, ABS(ROUND(VALUE(SUBSTITUTE(連結実質赤字比率に係る赤字・黒字の構成分析!H$41,"▲", "-")), 2)), NA())</f>
        <v>0.13</v>
      </c>
      <c r="H29" s="174" t="e">
        <f>IF(ROUND(VALUE(SUBSTITUTE(連結実質赤字比率に係る赤字・黒字の構成分析!I$41,"▲", "-")), 2) &lt; 0, ABS(ROUND(VALUE(SUBSTITUTE(連結実質赤字比率に係る赤字・黒字の構成分析!I$41,"▲", "-")), 2)), NA())</f>
        <v>#N/A</v>
      </c>
      <c r="I29" s="174">
        <f>IF(ROUND(VALUE(SUBSTITUTE(連結実質赤字比率に係る赤字・黒字の構成分析!I$41,"▲", "-")), 2) &gt;= 0, ABS(ROUND(VALUE(SUBSTITUTE(連結実質赤字比率に係る赤字・黒字の構成分析!I$41,"▲", "-")), 2)), NA())</f>
        <v>0.1</v>
      </c>
      <c r="J29" s="174" t="e">
        <f>IF(ROUND(VALUE(SUBSTITUTE(連結実質赤字比率に係る赤字・黒字の構成分析!J$41,"▲", "-")), 2) &lt; 0, ABS(ROUND(VALUE(SUBSTITUTE(連結実質赤字比率に係る赤字・黒字の構成分析!J$41,"▲", "-")), 2)), NA())</f>
        <v>#N/A</v>
      </c>
      <c r="K29" s="174">
        <f>IF(ROUND(VALUE(SUBSTITUTE(連結実質赤字比率に係る赤字・黒字の構成分析!J$41,"▲", "-")), 2) &gt;= 0, ABS(ROUND(VALUE(SUBSTITUTE(連結実質赤字比率に係る赤字・黒字の構成分析!J$41,"▲", "-")), 2)), NA())</f>
        <v>0.06</v>
      </c>
    </row>
    <row r="30" spans="1:11" x14ac:dyDescent="0.15">
      <c r="A30" s="174" t="str">
        <f>IF(連結実質赤字比率に係る赤字・黒字の構成分析!C$40="",NA(),連結実質赤字比率に係る赤字・黒字の構成分析!C$40)</f>
        <v>公共下水道事業特別会計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0.3</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0.43</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0.26</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0.18</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0.11</v>
      </c>
    </row>
    <row r="31" spans="1:11" x14ac:dyDescent="0.15">
      <c r="A31" s="174" t="str">
        <f>IF(連結実質赤字比率に係る赤字・黒字の構成分析!C$39="",NA(),連結実質赤字比率に係る赤字・黒字の構成分析!C$39)</f>
        <v>渡船事業会計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0.16</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0.23</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0.31</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0.34</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0.39</v>
      </c>
    </row>
    <row r="32" spans="1:11" x14ac:dyDescent="0.15">
      <c r="A32" s="174" t="str">
        <f>IF(連結実質赤字比率に係る赤字・黒字の構成分析!C$38="",NA(),連結実質赤字比率に係る赤字・黒字の構成分析!C$38)</f>
        <v>国民健康保険特別会計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2.65</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2.5299999999999998</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2.96</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3.51</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1.08</v>
      </c>
    </row>
    <row r="33" spans="1:16" x14ac:dyDescent="0.15">
      <c r="A33" s="174" t="str">
        <f>IF(連結実質赤字比率に係る赤字・黒字の構成分析!C$37="",NA(),連結実質赤字比率に係る赤字・黒字の構成分析!C$37)</f>
        <v>介護保険特別会計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0.39</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0.66</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1.03</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0.93</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1.5</v>
      </c>
    </row>
    <row r="34" spans="1:16" x14ac:dyDescent="0.15">
      <c r="A34" s="174" t="str">
        <f>IF(連結実質赤字比率に係る赤字・黒字の構成分析!C$36="",NA(),連結実質赤字比率に係る赤字・黒字の構成分析!C$36)</f>
        <v>病院事業会計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1.81</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1.38</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2.5099999999999998</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1.69</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1.85</v>
      </c>
    </row>
    <row r="35" spans="1:16" x14ac:dyDescent="0.15">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6.65</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5.68</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5.33</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6.09</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7.25</v>
      </c>
    </row>
    <row r="36" spans="1:16" x14ac:dyDescent="0.15">
      <c r="A36" s="174" t="str">
        <f>IF(連結実質赤字比率に係る赤字・黒字の構成分析!C$34="",NA(),連結実質赤字比率に係る赤字・黒字の構成分析!C$34)</f>
        <v>水道事業会計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7.52</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7.93</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8.44</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8.43</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9.08</v>
      </c>
    </row>
    <row r="39" spans="1:16" x14ac:dyDescent="0.15">
      <c r="A39" s="143" t="s">
        <v>60</v>
      </c>
    </row>
    <row r="40" spans="1:16" x14ac:dyDescent="0.15">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15">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15">
      <c r="A42" s="175" t="s">
        <v>63</v>
      </c>
      <c r="B42" s="175"/>
      <c r="C42" s="175"/>
      <c r="D42" s="175">
        <f>'実質公債費比率（分子）の構造'!K$52</f>
        <v>5391</v>
      </c>
      <c r="E42" s="175"/>
      <c r="F42" s="175"/>
      <c r="G42" s="175">
        <f>'実質公債費比率（分子）の構造'!L$52</f>
        <v>5013</v>
      </c>
      <c r="H42" s="175"/>
      <c r="I42" s="175"/>
      <c r="J42" s="175">
        <f>'実質公債費比率（分子）の構造'!M$52</f>
        <v>5184</v>
      </c>
      <c r="K42" s="175"/>
      <c r="L42" s="175"/>
      <c r="M42" s="175">
        <f>'実質公債費比率（分子）の構造'!N$52</f>
        <v>5205</v>
      </c>
      <c r="N42" s="175"/>
      <c r="O42" s="175"/>
      <c r="P42" s="175">
        <f>'実質公債費比率（分子）の構造'!O$52</f>
        <v>5014</v>
      </c>
    </row>
    <row r="43" spans="1:16" x14ac:dyDescent="0.15">
      <c r="A43" s="175" t="s">
        <v>64</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15">
      <c r="A44" s="175" t="s">
        <v>65</v>
      </c>
      <c r="B44" s="175">
        <f>'実質公債費比率（分子）の構造'!K$50</f>
        <v>39</v>
      </c>
      <c r="C44" s="175"/>
      <c r="D44" s="175"/>
      <c r="E44" s="175">
        <f>'実質公債費比率（分子）の構造'!L$50</f>
        <v>39</v>
      </c>
      <c r="F44" s="175"/>
      <c r="G44" s="175"/>
      <c r="H44" s="175">
        <f>'実質公債費比率（分子）の構造'!M$50</f>
        <v>29</v>
      </c>
      <c r="I44" s="175"/>
      <c r="J44" s="175"/>
      <c r="K44" s="175">
        <f>'実質公債費比率（分子）の構造'!N$50</f>
        <v>16</v>
      </c>
      <c r="L44" s="175"/>
      <c r="M44" s="175"/>
      <c r="N44" s="175">
        <f>'実質公債費比率（分子）の構造'!O$50</f>
        <v>10</v>
      </c>
      <c r="O44" s="175"/>
      <c r="P44" s="175"/>
    </row>
    <row r="45" spans="1:16" x14ac:dyDescent="0.15">
      <c r="A45" s="175" t="s">
        <v>66</v>
      </c>
      <c r="B45" s="175">
        <f>'実質公債費比率（分子）の構造'!K$49</f>
        <v>28</v>
      </c>
      <c r="C45" s="175"/>
      <c r="D45" s="175"/>
      <c r="E45" s="175">
        <f>'実質公債費比率（分子）の構造'!L$49</f>
        <v>30</v>
      </c>
      <c r="F45" s="175"/>
      <c r="G45" s="175"/>
      <c r="H45" s="175">
        <f>'実質公債費比率（分子）の構造'!M$49</f>
        <v>31</v>
      </c>
      <c r="I45" s="175"/>
      <c r="J45" s="175"/>
      <c r="K45" s="175">
        <f>'実質公債費比率（分子）の構造'!N$49</f>
        <v>34</v>
      </c>
      <c r="L45" s="175"/>
      <c r="M45" s="175"/>
      <c r="N45" s="175">
        <f>'実質公債費比率（分子）の構造'!O$49</f>
        <v>35</v>
      </c>
      <c r="O45" s="175"/>
      <c r="P45" s="175"/>
    </row>
    <row r="46" spans="1:16" x14ac:dyDescent="0.15">
      <c r="A46" s="175" t="s">
        <v>67</v>
      </c>
      <c r="B46" s="175">
        <f>'実質公債費比率（分子）の構造'!K$48</f>
        <v>1946</v>
      </c>
      <c r="C46" s="175"/>
      <c r="D46" s="175"/>
      <c r="E46" s="175">
        <f>'実質公債費比率（分子）の構造'!L$48</f>
        <v>2155</v>
      </c>
      <c r="F46" s="175"/>
      <c r="G46" s="175"/>
      <c r="H46" s="175">
        <f>'実質公債費比率（分子）の構造'!M$48</f>
        <v>2094</v>
      </c>
      <c r="I46" s="175"/>
      <c r="J46" s="175"/>
      <c r="K46" s="175">
        <f>'実質公債費比率（分子）の構造'!N$48</f>
        <v>2254</v>
      </c>
      <c r="L46" s="175"/>
      <c r="M46" s="175"/>
      <c r="N46" s="175">
        <f>'実質公債費比率（分子）の構造'!O$48</f>
        <v>2313</v>
      </c>
      <c r="O46" s="175"/>
      <c r="P46" s="175"/>
    </row>
    <row r="47" spans="1:16" x14ac:dyDescent="0.15">
      <c r="A47" s="175" t="s">
        <v>68</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69</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70</v>
      </c>
      <c r="B49" s="175">
        <f>'実質公債費比率（分子）の構造'!K$45</f>
        <v>4532</v>
      </c>
      <c r="C49" s="175"/>
      <c r="D49" s="175"/>
      <c r="E49" s="175">
        <f>'実質公債費比率（分子）の構造'!L$45</f>
        <v>3803</v>
      </c>
      <c r="F49" s="175"/>
      <c r="G49" s="175"/>
      <c r="H49" s="175">
        <f>'実質公債費比率（分子）の構造'!M$45</f>
        <v>3772</v>
      </c>
      <c r="I49" s="175"/>
      <c r="J49" s="175"/>
      <c r="K49" s="175">
        <f>'実質公債費比率（分子）の構造'!N$45</f>
        <v>3691</v>
      </c>
      <c r="L49" s="175"/>
      <c r="M49" s="175"/>
      <c r="N49" s="175">
        <f>'実質公債費比率（分子）の構造'!O$45</f>
        <v>3494</v>
      </c>
      <c r="O49" s="175"/>
      <c r="P49" s="175"/>
    </row>
    <row r="50" spans="1:16" x14ac:dyDescent="0.15">
      <c r="A50" s="175" t="s">
        <v>71</v>
      </c>
      <c r="B50" s="175" t="e">
        <f>NA()</f>
        <v>#N/A</v>
      </c>
      <c r="C50" s="175">
        <f>IF(ISNUMBER('実質公債費比率（分子）の構造'!K$53),'実質公債費比率（分子）の構造'!K$53,NA())</f>
        <v>1154</v>
      </c>
      <c r="D50" s="175" t="e">
        <f>NA()</f>
        <v>#N/A</v>
      </c>
      <c r="E50" s="175" t="e">
        <f>NA()</f>
        <v>#N/A</v>
      </c>
      <c r="F50" s="175">
        <f>IF(ISNUMBER('実質公債費比率（分子）の構造'!L$53),'実質公債費比率（分子）の構造'!L$53,NA())</f>
        <v>1014</v>
      </c>
      <c r="G50" s="175" t="e">
        <f>NA()</f>
        <v>#N/A</v>
      </c>
      <c r="H50" s="175" t="e">
        <f>NA()</f>
        <v>#N/A</v>
      </c>
      <c r="I50" s="175">
        <f>IF(ISNUMBER('実質公債費比率（分子）の構造'!M$53),'実質公債費比率（分子）の構造'!M$53,NA())</f>
        <v>742</v>
      </c>
      <c r="J50" s="175" t="e">
        <f>NA()</f>
        <v>#N/A</v>
      </c>
      <c r="K50" s="175" t="e">
        <f>NA()</f>
        <v>#N/A</v>
      </c>
      <c r="L50" s="175">
        <f>IF(ISNUMBER('実質公債費比率（分子）の構造'!N$53),'実質公債費比率（分子）の構造'!N$53,NA())</f>
        <v>790</v>
      </c>
      <c r="M50" s="175" t="e">
        <f>NA()</f>
        <v>#N/A</v>
      </c>
      <c r="N50" s="175" t="e">
        <f>NA()</f>
        <v>#N/A</v>
      </c>
      <c r="O50" s="175">
        <f>IF(ISNUMBER('実質公債費比率（分子）の構造'!O$53),'実質公債費比率（分子）の構造'!O$53,NA())</f>
        <v>838</v>
      </c>
      <c r="P50" s="175" t="e">
        <f>NA()</f>
        <v>#N/A</v>
      </c>
    </row>
    <row r="53" spans="1:16" x14ac:dyDescent="0.15">
      <c r="A53" s="143" t="s">
        <v>72</v>
      </c>
    </row>
    <row r="54" spans="1:16" x14ac:dyDescent="0.15">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15">
      <c r="A55" s="174"/>
      <c r="B55" s="174" t="s">
        <v>73</v>
      </c>
      <c r="C55" s="174"/>
      <c r="D55" s="174" t="s">
        <v>74</v>
      </c>
      <c r="E55" s="174" t="s">
        <v>73</v>
      </c>
      <c r="F55" s="174"/>
      <c r="G55" s="174" t="s">
        <v>74</v>
      </c>
      <c r="H55" s="174" t="s">
        <v>73</v>
      </c>
      <c r="I55" s="174"/>
      <c r="J55" s="174" t="s">
        <v>74</v>
      </c>
      <c r="K55" s="174" t="s">
        <v>73</v>
      </c>
      <c r="L55" s="174"/>
      <c r="M55" s="174" t="s">
        <v>74</v>
      </c>
      <c r="N55" s="174" t="s">
        <v>73</v>
      </c>
      <c r="O55" s="174"/>
      <c r="P55" s="174" t="s">
        <v>74</v>
      </c>
    </row>
    <row r="56" spans="1:16" x14ac:dyDescent="0.15">
      <c r="A56" s="174" t="s">
        <v>43</v>
      </c>
      <c r="B56" s="174"/>
      <c r="C56" s="174"/>
      <c r="D56" s="174">
        <f>'将来負担比率（分子）の構造'!I$52</f>
        <v>42197</v>
      </c>
      <c r="E56" s="174"/>
      <c r="F56" s="174"/>
      <c r="G56" s="174">
        <f>'将来負担比率（分子）の構造'!J$52</f>
        <v>41057</v>
      </c>
      <c r="H56" s="174"/>
      <c r="I56" s="174"/>
      <c r="J56" s="174">
        <f>'将来負担比率（分子）の構造'!K$52</f>
        <v>39558</v>
      </c>
      <c r="K56" s="174"/>
      <c r="L56" s="174"/>
      <c r="M56" s="174">
        <f>'将来負担比率（分子）の構造'!L$52</f>
        <v>37703</v>
      </c>
      <c r="N56" s="174"/>
      <c r="O56" s="174"/>
      <c r="P56" s="174">
        <f>'将来負担比率（分子）の構造'!M$52</f>
        <v>36425</v>
      </c>
    </row>
    <row r="57" spans="1:16" x14ac:dyDescent="0.15">
      <c r="A57" s="174" t="s">
        <v>42</v>
      </c>
      <c r="B57" s="174"/>
      <c r="C57" s="174"/>
      <c r="D57" s="174">
        <f>'将来負担比率（分子）の構造'!I$51</f>
        <v>16903</v>
      </c>
      <c r="E57" s="174"/>
      <c r="F57" s="174"/>
      <c r="G57" s="174">
        <f>'将来負担比率（分子）の構造'!J$51</f>
        <v>16827</v>
      </c>
      <c r="H57" s="174"/>
      <c r="I57" s="174"/>
      <c r="J57" s="174">
        <f>'将来負担比率（分子）の構造'!K$51</f>
        <v>16740</v>
      </c>
      <c r="K57" s="174"/>
      <c r="L57" s="174"/>
      <c r="M57" s="174">
        <f>'将来負担比率（分子）の構造'!L$51</f>
        <v>16653</v>
      </c>
      <c r="N57" s="174"/>
      <c r="O57" s="174"/>
      <c r="P57" s="174">
        <f>'将来負担比率（分子）の構造'!M$51</f>
        <v>16452</v>
      </c>
    </row>
    <row r="58" spans="1:16" x14ac:dyDescent="0.15">
      <c r="A58" s="174" t="s">
        <v>41</v>
      </c>
      <c r="B58" s="174"/>
      <c r="C58" s="174"/>
      <c r="D58" s="174">
        <f>'将来負担比率（分子）の構造'!I$50</f>
        <v>8196</v>
      </c>
      <c r="E58" s="174"/>
      <c r="F58" s="174"/>
      <c r="G58" s="174">
        <f>'将来負担比率（分子）の構造'!J$50</f>
        <v>7809</v>
      </c>
      <c r="H58" s="174"/>
      <c r="I58" s="174"/>
      <c r="J58" s="174">
        <f>'将来負担比率（分子）の構造'!K$50</f>
        <v>8473</v>
      </c>
      <c r="K58" s="174"/>
      <c r="L58" s="174"/>
      <c r="M58" s="174">
        <f>'将来負担比率（分子）の構造'!L$50</f>
        <v>8678</v>
      </c>
      <c r="N58" s="174"/>
      <c r="O58" s="174"/>
      <c r="P58" s="174">
        <f>'将来負担比率（分子）の構造'!M$50</f>
        <v>9657</v>
      </c>
    </row>
    <row r="59" spans="1:16" x14ac:dyDescent="0.15">
      <c r="A59" s="174" t="s">
        <v>39</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36</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15">
      <c r="A62" s="174" t="s">
        <v>35</v>
      </c>
      <c r="B62" s="174">
        <f>'将来負担比率（分子）の構造'!I$45</f>
        <v>10248</v>
      </c>
      <c r="C62" s="174"/>
      <c r="D62" s="174"/>
      <c r="E62" s="174">
        <f>'将来負担比率（分子）の構造'!J$45</f>
        <v>9508</v>
      </c>
      <c r="F62" s="174"/>
      <c r="G62" s="174"/>
      <c r="H62" s="174">
        <f>'将来負担比率（分子）の構造'!K$45</f>
        <v>9374</v>
      </c>
      <c r="I62" s="174"/>
      <c r="J62" s="174"/>
      <c r="K62" s="174">
        <f>'将来負担比率（分子）の構造'!L$45</f>
        <v>9106</v>
      </c>
      <c r="L62" s="174"/>
      <c r="M62" s="174"/>
      <c r="N62" s="174">
        <f>'将来負担比率（分子）の構造'!M$45</f>
        <v>8519</v>
      </c>
      <c r="O62" s="174"/>
      <c r="P62" s="174"/>
    </row>
    <row r="63" spans="1:16" x14ac:dyDescent="0.15">
      <c r="A63" s="174" t="s">
        <v>34</v>
      </c>
      <c r="B63" s="174">
        <f>'将来負担比率（分子）の構造'!I$44</f>
        <v>563</v>
      </c>
      <c r="C63" s="174"/>
      <c r="D63" s="174"/>
      <c r="E63" s="174">
        <f>'将来負担比率（分子）の構造'!J$44</f>
        <v>566</v>
      </c>
      <c r="F63" s="174"/>
      <c r="G63" s="174"/>
      <c r="H63" s="174">
        <f>'将来負担比率（分子）の構造'!K$44</f>
        <v>540</v>
      </c>
      <c r="I63" s="174"/>
      <c r="J63" s="174"/>
      <c r="K63" s="174">
        <f>'将来負担比率（分子）の構造'!L$44</f>
        <v>538</v>
      </c>
      <c r="L63" s="174"/>
      <c r="M63" s="174"/>
      <c r="N63" s="174">
        <f>'将来負担比率（分子）の構造'!M$44</f>
        <v>512</v>
      </c>
      <c r="O63" s="174"/>
      <c r="P63" s="174"/>
    </row>
    <row r="64" spans="1:16" x14ac:dyDescent="0.15">
      <c r="A64" s="174" t="s">
        <v>33</v>
      </c>
      <c r="B64" s="174">
        <f>'将来負担比率（分子）の構造'!I$43</f>
        <v>25658</v>
      </c>
      <c r="C64" s="174"/>
      <c r="D64" s="174"/>
      <c r="E64" s="174">
        <f>'将来負担比率（分子）の構造'!J$43</f>
        <v>24236</v>
      </c>
      <c r="F64" s="174"/>
      <c r="G64" s="174"/>
      <c r="H64" s="174">
        <f>'将来負担比率（分子）の構造'!K$43</f>
        <v>22937</v>
      </c>
      <c r="I64" s="174"/>
      <c r="J64" s="174"/>
      <c r="K64" s="174">
        <f>'将来負担比率（分子）の構造'!L$43</f>
        <v>22175</v>
      </c>
      <c r="L64" s="174"/>
      <c r="M64" s="174"/>
      <c r="N64" s="174">
        <f>'将来負担比率（分子）の構造'!M$43</f>
        <v>20536</v>
      </c>
      <c r="O64" s="174"/>
      <c r="P64" s="174"/>
    </row>
    <row r="65" spans="1:16" x14ac:dyDescent="0.15">
      <c r="A65" s="174" t="s">
        <v>32</v>
      </c>
      <c r="B65" s="174">
        <f>'将来負担比率（分子）の構造'!I$42</f>
        <v>1050</v>
      </c>
      <c r="C65" s="174"/>
      <c r="D65" s="174"/>
      <c r="E65" s="174">
        <f>'将来負担比率（分子）の構造'!J$42</f>
        <v>949</v>
      </c>
      <c r="F65" s="174"/>
      <c r="G65" s="174"/>
      <c r="H65" s="174">
        <f>'将来負担比率（分子）の構造'!K$42</f>
        <v>8920</v>
      </c>
      <c r="I65" s="174"/>
      <c r="J65" s="174"/>
      <c r="K65" s="174">
        <f>'将来負担比率（分子）の構造'!L$42</f>
        <v>1095</v>
      </c>
      <c r="L65" s="174"/>
      <c r="M65" s="174"/>
      <c r="N65" s="174">
        <f>'将来負担比率（分子）の構造'!M$42</f>
        <v>497</v>
      </c>
      <c r="O65" s="174"/>
      <c r="P65" s="174"/>
    </row>
    <row r="66" spans="1:16" x14ac:dyDescent="0.15">
      <c r="A66" s="174" t="s">
        <v>31</v>
      </c>
      <c r="B66" s="174">
        <f>'将来負担比率（分子）の構造'!I$41</f>
        <v>37877</v>
      </c>
      <c r="C66" s="174"/>
      <c r="D66" s="174"/>
      <c r="E66" s="174">
        <f>'将来負担比率（分子）の構造'!J$41</f>
        <v>35583</v>
      </c>
      <c r="F66" s="174"/>
      <c r="G66" s="174"/>
      <c r="H66" s="174">
        <f>'将来負担比率（分子）の構造'!K$41</f>
        <v>33610</v>
      </c>
      <c r="I66" s="174"/>
      <c r="J66" s="174"/>
      <c r="K66" s="174">
        <f>'将来負担比率（分子）の構造'!L$41</f>
        <v>32035</v>
      </c>
      <c r="L66" s="174"/>
      <c r="M66" s="174"/>
      <c r="N66" s="174">
        <f>'将来負担比率（分子）の構造'!M$41</f>
        <v>30790</v>
      </c>
      <c r="O66" s="174"/>
      <c r="P66" s="174"/>
    </row>
    <row r="67" spans="1:16" x14ac:dyDescent="0.15">
      <c r="A67" s="174" t="s">
        <v>75</v>
      </c>
      <c r="B67" s="174" t="e">
        <f>NA()</f>
        <v>#N/A</v>
      </c>
      <c r="C67" s="174">
        <f>IF(ISNUMBER('将来負担比率（分子）の構造'!I$53), IF('将来負担比率（分子）の構造'!I$53 &lt; 0, 0, '将来負担比率（分子）の構造'!I$53), NA())</f>
        <v>8099</v>
      </c>
      <c r="D67" s="174" t="e">
        <f>NA()</f>
        <v>#N/A</v>
      </c>
      <c r="E67" s="174" t="e">
        <f>NA()</f>
        <v>#N/A</v>
      </c>
      <c r="F67" s="174">
        <f>IF(ISNUMBER('将来負担比率（分子）の構造'!J$53), IF('将来負担比率（分子）の構造'!J$53 &lt; 0, 0, '将来負担比率（分子）の構造'!J$53), NA())</f>
        <v>5150</v>
      </c>
      <c r="G67" s="174" t="e">
        <f>NA()</f>
        <v>#N/A</v>
      </c>
      <c r="H67" s="174" t="e">
        <f>NA()</f>
        <v>#N/A</v>
      </c>
      <c r="I67" s="174">
        <f>IF(ISNUMBER('将来負担比率（分子）の構造'!K$53), IF('将来負担比率（分子）の構造'!K$53 &lt; 0, 0, '将来負担比率（分子）の構造'!K$53), NA())</f>
        <v>10611</v>
      </c>
      <c r="J67" s="174" t="e">
        <f>NA()</f>
        <v>#N/A</v>
      </c>
      <c r="K67" s="174" t="e">
        <f>NA()</f>
        <v>#N/A</v>
      </c>
      <c r="L67" s="174">
        <f>IF(ISNUMBER('将来負担比率（分子）の構造'!L$53), IF('将来負担比率（分子）の構造'!L$53 &lt; 0, 0, '将来負担比率（分子）の構造'!L$53), NA())</f>
        <v>1915</v>
      </c>
      <c r="M67" s="174" t="e">
        <f>NA()</f>
        <v>#N/A</v>
      </c>
      <c r="N67" s="174" t="e">
        <f>NA()</f>
        <v>#N/A</v>
      </c>
      <c r="O67" s="174">
        <f>IF(ISNUMBER('将来負担比率（分子）の構造'!M$53), IF('将来負担比率（分子）の構造'!M$53 &lt; 0, 0, '将来負担比率（分子）の構造'!M$53), NA())</f>
        <v>0</v>
      </c>
      <c r="P67" s="174" t="e">
        <f>NA()</f>
        <v>#N/A</v>
      </c>
    </row>
    <row r="70" spans="1:16" x14ac:dyDescent="0.15">
      <c r="A70" s="176" t="s">
        <v>76</v>
      </c>
      <c r="B70" s="176"/>
      <c r="C70" s="176"/>
      <c r="D70" s="176"/>
      <c r="E70" s="176"/>
      <c r="F70" s="176"/>
    </row>
    <row r="71" spans="1:16" x14ac:dyDescent="0.15">
      <c r="A71" s="177"/>
      <c r="B71" s="177" t="str">
        <f>基金残高に係る経年分析!F54</f>
        <v>H28</v>
      </c>
      <c r="C71" s="177" t="str">
        <f>基金残高に係る経年分析!G54</f>
        <v>H29</v>
      </c>
      <c r="D71" s="177" t="str">
        <f>基金残高に係る経年分析!H54</f>
        <v>H30</v>
      </c>
    </row>
    <row r="72" spans="1:16" x14ac:dyDescent="0.15">
      <c r="A72" s="177" t="s">
        <v>77</v>
      </c>
      <c r="B72" s="178">
        <f>基金残高に係る経年分析!F55</f>
        <v>6550</v>
      </c>
      <c r="C72" s="178">
        <f>基金残高に係る経年分析!G55</f>
        <v>6557</v>
      </c>
      <c r="D72" s="178">
        <f>基金残高に係る経年分析!H55</f>
        <v>6562</v>
      </c>
    </row>
    <row r="73" spans="1:16" x14ac:dyDescent="0.15">
      <c r="A73" s="177" t="s">
        <v>78</v>
      </c>
      <c r="B73" s="178">
        <f>基金残高に係る経年分析!F56</f>
        <v>43</v>
      </c>
      <c r="C73" s="178">
        <f>基金残高に係る経年分析!G56</f>
        <v>43</v>
      </c>
      <c r="D73" s="178">
        <f>基金残高に係る経年分析!H56</f>
        <v>43</v>
      </c>
    </row>
    <row r="74" spans="1:16" x14ac:dyDescent="0.15">
      <c r="A74" s="177" t="s">
        <v>79</v>
      </c>
      <c r="B74" s="178">
        <f>基金残高に係る経年分析!F57</f>
        <v>1029</v>
      </c>
      <c r="C74" s="178">
        <f>基金残高に係る経年分析!G57</f>
        <v>1126</v>
      </c>
      <c r="D74" s="178">
        <f>基金残高に係る経年分析!H57</f>
        <v>1499</v>
      </c>
    </row>
  </sheetData>
  <sheetProtection algorithmName="SHA-512" hashValue="ppzVAHFWf+aAb126xU2XNhVk7HtDKsshcdZNOEsmHWYaTnBoBCnh0jqJqQmXRnRxLnIQ1RBh2kYKzpTjgz7Zjw==" saltValue="+R07rXd2RjxKqfuXN+RZ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19" customWidth="1"/>
    <col min="96" max="133" width="1.625" style="235" customWidth="1"/>
    <col min="134" max="143" width="1.625" style="219" customWidth="1"/>
    <col min="144" max="16384" width="0" style="219" hidden="1"/>
  </cols>
  <sheetData>
    <row r="1" spans="2:143" ht="22.5" customHeight="1" thickBot="1" x14ac:dyDescent="0.2">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652" t="s">
        <v>210</v>
      </c>
      <c r="DI1" s="653"/>
      <c r="DJ1" s="653"/>
      <c r="DK1" s="653"/>
      <c r="DL1" s="653"/>
      <c r="DM1" s="653"/>
      <c r="DN1" s="654"/>
      <c r="DO1" s="219"/>
      <c r="DP1" s="652" t="s">
        <v>211</v>
      </c>
      <c r="DQ1" s="653"/>
      <c r="DR1" s="653"/>
      <c r="DS1" s="653"/>
      <c r="DT1" s="653"/>
      <c r="DU1" s="653"/>
      <c r="DV1" s="653"/>
      <c r="DW1" s="653"/>
      <c r="DX1" s="653"/>
      <c r="DY1" s="653"/>
      <c r="DZ1" s="653"/>
      <c r="EA1" s="653"/>
      <c r="EB1" s="653"/>
      <c r="EC1" s="654"/>
      <c r="ED1" s="217"/>
      <c r="EE1" s="217"/>
      <c r="EF1" s="217"/>
      <c r="EG1" s="217"/>
      <c r="EH1" s="217"/>
      <c r="EI1" s="217"/>
      <c r="EJ1" s="217"/>
      <c r="EK1" s="217"/>
      <c r="EL1" s="217"/>
      <c r="EM1" s="217"/>
    </row>
    <row r="2" spans="2:143" ht="22.5" customHeight="1" x14ac:dyDescent="0.15">
      <c r="B2" s="220" t="s">
        <v>212</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15">
      <c r="B3" s="655" t="s">
        <v>213</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5" t="s">
        <v>214</v>
      </c>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c r="CA3" s="656"/>
      <c r="CB3" s="657"/>
      <c r="CD3" s="658" t="s">
        <v>215</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x14ac:dyDescent="0.15">
      <c r="B4" s="655" t="s">
        <v>1</v>
      </c>
      <c r="C4" s="656"/>
      <c r="D4" s="656"/>
      <c r="E4" s="656"/>
      <c r="F4" s="656"/>
      <c r="G4" s="656"/>
      <c r="H4" s="656"/>
      <c r="I4" s="656"/>
      <c r="J4" s="656"/>
      <c r="K4" s="656"/>
      <c r="L4" s="656"/>
      <c r="M4" s="656"/>
      <c r="N4" s="656"/>
      <c r="O4" s="656"/>
      <c r="P4" s="656"/>
      <c r="Q4" s="657"/>
      <c r="R4" s="655" t="s">
        <v>216</v>
      </c>
      <c r="S4" s="656"/>
      <c r="T4" s="656"/>
      <c r="U4" s="656"/>
      <c r="V4" s="656"/>
      <c r="W4" s="656"/>
      <c r="X4" s="656"/>
      <c r="Y4" s="657"/>
      <c r="Z4" s="655" t="s">
        <v>217</v>
      </c>
      <c r="AA4" s="656"/>
      <c r="AB4" s="656"/>
      <c r="AC4" s="657"/>
      <c r="AD4" s="655" t="s">
        <v>218</v>
      </c>
      <c r="AE4" s="656"/>
      <c r="AF4" s="656"/>
      <c r="AG4" s="656"/>
      <c r="AH4" s="656"/>
      <c r="AI4" s="656"/>
      <c r="AJ4" s="656"/>
      <c r="AK4" s="657"/>
      <c r="AL4" s="655" t="s">
        <v>217</v>
      </c>
      <c r="AM4" s="656"/>
      <c r="AN4" s="656"/>
      <c r="AO4" s="657"/>
      <c r="AP4" s="661" t="s">
        <v>219</v>
      </c>
      <c r="AQ4" s="661"/>
      <c r="AR4" s="661"/>
      <c r="AS4" s="661"/>
      <c r="AT4" s="661"/>
      <c r="AU4" s="661"/>
      <c r="AV4" s="661"/>
      <c r="AW4" s="661"/>
      <c r="AX4" s="661"/>
      <c r="AY4" s="661"/>
      <c r="AZ4" s="661"/>
      <c r="BA4" s="661"/>
      <c r="BB4" s="661"/>
      <c r="BC4" s="661"/>
      <c r="BD4" s="661"/>
      <c r="BE4" s="661"/>
      <c r="BF4" s="661"/>
      <c r="BG4" s="661" t="s">
        <v>220</v>
      </c>
      <c r="BH4" s="661"/>
      <c r="BI4" s="661"/>
      <c r="BJ4" s="661"/>
      <c r="BK4" s="661"/>
      <c r="BL4" s="661"/>
      <c r="BM4" s="661"/>
      <c r="BN4" s="661"/>
      <c r="BO4" s="661" t="s">
        <v>217</v>
      </c>
      <c r="BP4" s="661"/>
      <c r="BQ4" s="661"/>
      <c r="BR4" s="661"/>
      <c r="BS4" s="661" t="s">
        <v>221</v>
      </c>
      <c r="BT4" s="661"/>
      <c r="BU4" s="661"/>
      <c r="BV4" s="661"/>
      <c r="BW4" s="661"/>
      <c r="BX4" s="661"/>
      <c r="BY4" s="661"/>
      <c r="BZ4" s="661"/>
      <c r="CA4" s="661"/>
      <c r="CB4" s="661"/>
      <c r="CD4" s="658" t="s">
        <v>222</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223" customFormat="1" ht="11.25" customHeight="1" x14ac:dyDescent="0.15">
      <c r="B5" s="662" t="s">
        <v>223</v>
      </c>
      <c r="C5" s="663"/>
      <c r="D5" s="663"/>
      <c r="E5" s="663"/>
      <c r="F5" s="663"/>
      <c r="G5" s="663"/>
      <c r="H5" s="663"/>
      <c r="I5" s="663"/>
      <c r="J5" s="663"/>
      <c r="K5" s="663"/>
      <c r="L5" s="663"/>
      <c r="M5" s="663"/>
      <c r="N5" s="663"/>
      <c r="O5" s="663"/>
      <c r="P5" s="663"/>
      <c r="Q5" s="664"/>
      <c r="R5" s="665">
        <v>31701896</v>
      </c>
      <c r="S5" s="666"/>
      <c r="T5" s="666"/>
      <c r="U5" s="666"/>
      <c r="V5" s="666"/>
      <c r="W5" s="666"/>
      <c r="X5" s="666"/>
      <c r="Y5" s="667"/>
      <c r="Z5" s="668">
        <v>55.9</v>
      </c>
      <c r="AA5" s="668"/>
      <c r="AB5" s="668"/>
      <c r="AC5" s="668"/>
      <c r="AD5" s="669">
        <v>30013084</v>
      </c>
      <c r="AE5" s="669"/>
      <c r="AF5" s="669"/>
      <c r="AG5" s="669"/>
      <c r="AH5" s="669"/>
      <c r="AI5" s="669"/>
      <c r="AJ5" s="669"/>
      <c r="AK5" s="669"/>
      <c r="AL5" s="670">
        <v>79.900000000000006</v>
      </c>
      <c r="AM5" s="671"/>
      <c r="AN5" s="671"/>
      <c r="AO5" s="672"/>
      <c r="AP5" s="662" t="s">
        <v>224</v>
      </c>
      <c r="AQ5" s="663"/>
      <c r="AR5" s="663"/>
      <c r="AS5" s="663"/>
      <c r="AT5" s="663"/>
      <c r="AU5" s="663"/>
      <c r="AV5" s="663"/>
      <c r="AW5" s="663"/>
      <c r="AX5" s="663"/>
      <c r="AY5" s="663"/>
      <c r="AZ5" s="663"/>
      <c r="BA5" s="663"/>
      <c r="BB5" s="663"/>
      <c r="BC5" s="663"/>
      <c r="BD5" s="663"/>
      <c r="BE5" s="663"/>
      <c r="BF5" s="664"/>
      <c r="BG5" s="676">
        <v>29997936</v>
      </c>
      <c r="BH5" s="677"/>
      <c r="BI5" s="677"/>
      <c r="BJ5" s="677"/>
      <c r="BK5" s="677"/>
      <c r="BL5" s="677"/>
      <c r="BM5" s="677"/>
      <c r="BN5" s="678"/>
      <c r="BO5" s="679">
        <v>94.6</v>
      </c>
      <c r="BP5" s="679"/>
      <c r="BQ5" s="679"/>
      <c r="BR5" s="679"/>
      <c r="BS5" s="680" t="s">
        <v>128</v>
      </c>
      <c r="BT5" s="680"/>
      <c r="BU5" s="680"/>
      <c r="BV5" s="680"/>
      <c r="BW5" s="680"/>
      <c r="BX5" s="680"/>
      <c r="BY5" s="680"/>
      <c r="BZ5" s="680"/>
      <c r="CA5" s="680"/>
      <c r="CB5" s="684"/>
      <c r="CD5" s="658" t="s">
        <v>219</v>
      </c>
      <c r="CE5" s="659"/>
      <c r="CF5" s="659"/>
      <c r="CG5" s="659"/>
      <c r="CH5" s="659"/>
      <c r="CI5" s="659"/>
      <c r="CJ5" s="659"/>
      <c r="CK5" s="659"/>
      <c r="CL5" s="659"/>
      <c r="CM5" s="659"/>
      <c r="CN5" s="659"/>
      <c r="CO5" s="659"/>
      <c r="CP5" s="659"/>
      <c r="CQ5" s="660"/>
      <c r="CR5" s="658" t="s">
        <v>225</v>
      </c>
      <c r="CS5" s="659"/>
      <c r="CT5" s="659"/>
      <c r="CU5" s="659"/>
      <c r="CV5" s="659"/>
      <c r="CW5" s="659"/>
      <c r="CX5" s="659"/>
      <c r="CY5" s="660"/>
      <c r="CZ5" s="658" t="s">
        <v>217</v>
      </c>
      <c r="DA5" s="659"/>
      <c r="DB5" s="659"/>
      <c r="DC5" s="660"/>
      <c r="DD5" s="658" t="s">
        <v>226</v>
      </c>
      <c r="DE5" s="659"/>
      <c r="DF5" s="659"/>
      <c r="DG5" s="659"/>
      <c r="DH5" s="659"/>
      <c r="DI5" s="659"/>
      <c r="DJ5" s="659"/>
      <c r="DK5" s="659"/>
      <c r="DL5" s="659"/>
      <c r="DM5" s="659"/>
      <c r="DN5" s="659"/>
      <c r="DO5" s="659"/>
      <c r="DP5" s="660"/>
      <c r="DQ5" s="658" t="s">
        <v>227</v>
      </c>
      <c r="DR5" s="659"/>
      <c r="DS5" s="659"/>
      <c r="DT5" s="659"/>
      <c r="DU5" s="659"/>
      <c r="DV5" s="659"/>
      <c r="DW5" s="659"/>
      <c r="DX5" s="659"/>
      <c r="DY5" s="659"/>
      <c r="DZ5" s="659"/>
      <c r="EA5" s="659"/>
      <c r="EB5" s="659"/>
      <c r="EC5" s="660"/>
    </row>
    <row r="6" spans="2:143" ht="11.25" customHeight="1" x14ac:dyDescent="0.15">
      <c r="B6" s="673" t="s">
        <v>228</v>
      </c>
      <c r="C6" s="674"/>
      <c r="D6" s="674"/>
      <c r="E6" s="674"/>
      <c r="F6" s="674"/>
      <c r="G6" s="674"/>
      <c r="H6" s="674"/>
      <c r="I6" s="674"/>
      <c r="J6" s="674"/>
      <c r="K6" s="674"/>
      <c r="L6" s="674"/>
      <c r="M6" s="674"/>
      <c r="N6" s="674"/>
      <c r="O6" s="674"/>
      <c r="P6" s="674"/>
      <c r="Q6" s="675"/>
      <c r="R6" s="676">
        <v>608425</v>
      </c>
      <c r="S6" s="677"/>
      <c r="T6" s="677"/>
      <c r="U6" s="677"/>
      <c r="V6" s="677"/>
      <c r="W6" s="677"/>
      <c r="X6" s="677"/>
      <c r="Y6" s="678"/>
      <c r="Z6" s="679">
        <v>1.1000000000000001</v>
      </c>
      <c r="AA6" s="679"/>
      <c r="AB6" s="679"/>
      <c r="AC6" s="679"/>
      <c r="AD6" s="680">
        <v>608425</v>
      </c>
      <c r="AE6" s="680"/>
      <c r="AF6" s="680"/>
      <c r="AG6" s="680"/>
      <c r="AH6" s="680"/>
      <c r="AI6" s="680"/>
      <c r="AJ6" s="680"/>
      <c r="AK6" s="680"/>
      <c r="AL6" s="681">
        <v>1.6</v>
      </c>
      <c r="AM6" s="682"/>
      <c r="AN6" s="682"/>
      <c r="AO6" s="683"/>
      <c r="AP6" s="673" t="s">
        <v>229</v>
      </c>
      <c r="AQ6" s="674"/>
      <c r="AR6" s="674"/>
      <c r="AS6" s="674"/>
      <c r="AT6" s="674"/>
      <c r="AU6" s="674"/>
      <c r="AV6" s="674"/>
      <c r="AW6" s="674"/>
      <c r="AX6" s="674"/>
      <c r="AY6" s="674"/>
      <c r="AZ6" s="674"/>
      <c r="BA6" s="674"/>
      <c r="BB6" s="674"/>
      <c r="BC6" s="674"/>
      <c r="BD6" s="674"/>
      <c r="BE6" s="674"/>
      <c r="BF6" s="675"/>
      <c r="BG6" s="676">
        <v>29997936</v>
      </c>
      <c r="BH6" s="677"/>
      <c r="BI6" s="677"/>
      <c r="BJ6" s="677"/>
      <c r="BK6" s="677"/>
      <c r="BL6" s="677"/>
      <c r="BM6" s="677"/>
      <c r="BN6" s="678"/>
      <c r="BO6" s="679">
        <v>94.6</v>
      </c>
      <c r="BP6" s="679"/>
      <c r="BQ6" s="679"/>
      <c r="BR6" s="679"/>
      <c r="BS6" s="680" t="s">
        <v>230</v>
      </c>
      <c r="BT6" s="680"/>
      <c r="BU6" s="680"/>
      <c r="BV6" s="680"/>
      <c r="BW6" s="680"/>
      <c r="BX6" s="680"/>
      <c r="BY6" s="680"/>
      <c r="BZ6" s="680"/>
      <c r="CA6" s="680"/>
      <c r="CB6" s="684"/>
      <c r="CD6" s="687" t="s">
        <v>231</v>
      </c>
      <c r="CE6" s="688"/>
      <c r="CF6" s="688"/>
      <c r="CG6" s="688"/>
      <c r="CH6" s="688"/>
      <c r="CI6" s="688"/>
      <c r="CJ6" s="688"/>
      <c r="CK6" s="688"/>
      <c r="CL6" s="688"/>
      <c r="CM6" s="688"/>
      <c r="CN6" s="688"/>
      <c r="CO6" s="688"/>
      <c r="CP6" s="688"/>
      <c r="CQ6" s="689"/>
      <c r="CR6" s="676">
        <v>387585</v>
      </c>
      <c r="CS6" s="677"/>
      <c r="CT6" s="677"/>
      <c r="CU6" s="677"/>
      <c r="CV6" s="677"/>
      <c r="CW6" s="677"/>
      <c r="CX6" s="677"/>
      <c r="CY6" s="678"/>
      <c r="CZ6" s="670">
        <v>0.7</v>
      </c>
      <c r="DA6" s="671"/>
      <c r="DB6" s="671"/>
      <c r="DC6" s="690"/>
      <c r="DD6" s="685" t="s">
        <v>128</v>
      </c>
      <c r="DE6" s="677"/>
      <c r="DF6" s="677"/>
      <c r="DG6" s="677"/>
      <c r="DH6" s="677"/>
      <c r="DI6" s="677"/>
      <c r="DJ6" s="677"/>
      <c r="DK6" s="677"/>
      <c r="DL6" s="677"/>
      <c r="DM6" s="677"/>
      <c r="DN6" s="677"/>
      <c r="DO6" s="677"/>
      <c r="DP6" s="678"/>
      <c r="DQ6" s="685">
        <v>387585</v>
      </c>
      <c r="DR6" s="677"/>
      <c r="DS6" s="677"/>
      <c r="DT6" s="677"/>
      <c r="DU6" s="677"/>
      <c r="DV6" s="677"/>
      <c r="DW6" s="677"/>
      <c r="DX6" s="677"/>
      <c r="DY6" s="677"/>
      <c r="DZ6" s="677"/>
      <c r="EA6" s="677"/>
      <c r="EB6" s="677"/>
      <c r="EC6" s="686"/>
    </row>
    <row r="7" spans="2:143" ht="11.25" customHeight="1" x14ac:dyDescent="0.15">
      <c r="B7" s="673" t="s">
        <v>232</v>
      </c>
      <c r="C7" s="674"/>
      <c r="D7" s="674"/>
      <c r="E7" s="674"/>
      <c r="F7" s="674"/>
      <c r="G7" s="674"/>
      <c r="H7" s="674"/>
      <c r="I7" s="674"/>
      <c r="J7" s="674"/>
      <c r="K7" s="674"/>
      <c r="L7" s="674"/>
      <c r="M7" s="674"/>
      <c r="N7" s="674"/>
      <c r="O7" s="674"/>
      <c r="P7" s="674"/>
      <c r="Q7" s="675"/>
      <c r="R7" s="676">
        <v>57247</v>
      </c>
      <c r="S7" s="677"/>
      <c r="T7" s="677"/>
      <c r="U7" s="677"/>
      <c r="V7" s="677"/>
      <c r="W7" s="677"/>
      <c r="X7" s="677"/>
      <c r="Y7" s="678"/>
      <c r="Z7" s="679">
        <v>0.1</v>
      </c>
      <c r="AA7" s="679"/>
      <c r="AB7" s="679"/>
      <c r="AC7" s="679"/>
      <c r="AD7" s="680">
        <v>57247</v>
      </c>
      <c r="AE7" s="680"/>
      <c r="AF7" s="680"/>
      <c r="AG7" s="680"/>
      <c r="AH7" s="680"/>
      <c r="AI7" s="680"/>
      <c r="AJ7" s="680"/>
      <c r="AK7" s="680"/>
      <c r="AL7" s="681">
        <v>0.2</v>
      </c>
      <c r="AM7" s="682"/>
      <c r="AN7" s="682"/>
      <c r="AO7" s="683"/>
      <c r="AP7" s="673" t="s">
        <v>233</v>
      </c>
      <c r="AQ7" s="674"/>
      <c r="AR7" s="674"/>
      <c r="AS7" s="674"/>
      <c r="AT7" s="674"/>
      <c r="AU7" s="674"/>
      <c r="AV7" s="674"/>
      <c r="AW7" s="674"/>
      <c r="AX7" s="674"/>
      <c r="AY7" s="674"/>
      <c r="AZ7" s="674"/>
      <c r="BA7" s="674"/>
      <c r="BB7" s="674"/>
      <c r="BC7" s="674"/>
      <c r="BD7" s="674"/>
      <c r="BE7" s="674"/>
      <c r="BF7" s="675"/>
      <c r="BG7" s="676">
        <v>13473289</v>
      </c>
      <c r="BH7" s="677"/>
      <c r="BI7" s="677"/>
      <c r="BJ7" s="677"/>
      <c r="BK7" s="677"/>
      <c r="BL7" s="677"/>
      <c r="BM7" s="677"/>
      <c r="BN7" s="678"/>
      <c r="BO7" s="679">
        <v>42.5</v>
      </c>
      <c r="BP7" s="679"/>
      <c r="BQ7" s="679"/>
      <c r="BR7" s="679"/>
      <c r="BS7" s="680" t="s">
        <v>128</v>
      </c>
      <c r="BT7" s="680"/>
      <c r="BU7" s="680"/>
      <c r="BV7" s="680"/>
      <c r="BW7" s="680"/>
      <c r="BX7" s="680"/>
      <c r="BY7" s="680"/>
      <c r="BZ7" s="680"/>
      <c r="CA7" s="680"/>
      <c r="CB7" s="684"/>
      <c r="CD7" s="691" t="s">
        <v>234</v>
      </c>
      <c r="CE7" s="692"/>
      <c r="CF7" s="692"/>
      <c r="CG7" s="692"/>
      <c r="CH7" s="692"/>
      <c r="CI7" s="692"/>
      <c r="CJ7" s="692"/>
      <c r="CK7" s="692"/>
      <c r="CL7" s="692"/>
      <c r="CM7" s="692"/>
      <c r="CN7" s="692"/>
      <c r="CO7" s="692"/>
      <c r="CP7" s="692"/>
      <c r="CQ7" s="693"/>
      <c r="CR7" s="676">
        <v>6016123</v>
      </c>
      <c r="CS7" s="677"/>
      <c r="CT7" s="677"/>
      <c r="CU7" s="677"/>
      <c r="CV7" s="677"/>
      <c r="CW7" s="677"/>
      <c r="CX7" s="677"/>
      <c r="CY7" s="678"/>
      <c r="CZ7" s="679">
        <v>11.2</v>
      </c>
      <c r="DA7" s="679"/>
      <c r="DB7" s="679"/>
      <c r="DC7" s="679"/>
      <c r="DD7" s="685">
        <v>513009</v>
      </c>
      <c r="DE7" s="677"/>
      <c r="DF7" s="677"/>
      <c r="DG7" s="677"/>
      <c r="DH7" s="677"/>
      <c r="DI7" s="677"/>
      <c r="DJ7" s="677"/>
      <c r="DK7" s="677"/>
      <c r="DL7" s="677"/>
      <c r="DM7" s="677"/>
      <c r="DN7" s="677"/>
      <c r="DO7" s="677"/>
      <c r="DP7" s="678"/>
      <c r="DQ7" s="685">
        <v>5115338</v>
      </c>
      <c r="DR7" s="677"/>
      <c r="DS7" s="677"/>
      <c r="DT7" s="677"/>
      <c r="DU7" s="677"/>
      <c r="DV7" s="677"/>
      <c r="DW7" s="677"/>
      <c r="DX7" s="677"/>
      <c r="DY7" s="677"/>
      <c r="DZ7" s="677"/>
      <c r="EA7" s="677"/>
      <c r="EB7" s="677"/>
      <c r="EC7" s="686"/>
    </row>
    <row r="8" spans="2:143" ht="11.25" customHeight="1" x14ac:dyDescent="0.15">
      <c r="B8" s="673" t="s">
        <v>235</v>
      </c>
      <c r="C8" s="674"/>
      <c r="D8" s="674"/>
      <c r="E8" s="674"/>
      <c r="F8" s="674"/>
      <c r="G8" s="674"/>
      <c r="H8" s="674"/>
      <c r="I8" s="674"/>
      <c r="J8" s="674"/>
      <c r="K8" s="674"/>
      <c r="L8" s="674"/>
      <c r="M8" s="674"/>
      <c r="N8" s="674"/>
      <c r="O8" s="674"/>
      <c r="P8" s="674"/>
      <c r="Q8" s="675"/>
      <c r="R8" s="676">
        <v>163074</v>
      </c>
      <c r="S8" s="677"/>
      <c r="T8" s="677"/>
      <c r="U8" s="677"/>
      <c r="V8" s="677"/>
      <c r="W8" s="677"/>
      <c r="X8" s="677"/>
      <c r="Y8" s="678"/>
      <c r="Z8" s="679">
        <v>0.3</v>
      </c>
      <c r="AA8" s="679"/>
      <c r="AB8" s="679"/>
      <c r="AC8" s="679"/>
      <c r="AD8" s="680">
        <v>163074</v>
      </c>
      <c r="AE8" s="680"/>
      <c r="AF8" s="680"/>
      <c r="AG8" s="680"/>
      <c r="AH8" s="680"/>
      <c r="AI8" s="680"/>
      <c r="AJ8" s="680"/>
      <c r="AK8" s="680"/>
      <c r="AL8" s="681">
        <v>0.4</v>
      </c>
      <c r="AM8" s="682"/>
      <c r="AN8" s="682"/>
      <c r="AO8" s="683"/>
      <c r="AP8" s="673" t="s">
        <v>236</v>
      </c>
      <c r="AQ8" s="674"/>
      <c r="AR8" s="674"/>
      <c r="AS8" s="674"/>
      <c r="AT8" s="674"/>
      <c r="AU8" s="674"/>
      <c r="AV8" s="674"/>
      <c r="AW8" s="674"/>
      <c r="AX8" s="674"/>
      <c r="AY8" s="674"/>
      <c r="AZ8" s="674"/>
      <c r="BA8" s="674"/>
      <c r="BB8" s="674"/>
      <c r="BC8" s="674"/>
      <c r="BD8" s="674"/>
      <c r="BE8" s="674"/>
      <c r="BF8" s="675"/>
      <c r="BG8" s="676">
        <v>319191</v>
      </c>
      <c r="BH8" s="677"/>
      <c r="BI8" s="677"/>
      <c r="BJ8" s="677"/>
      <c r="BK8" s="677"/>
      <c r="BL8" s="677"/>
      <c r="BM8" s="677"/>
      <c r="BN8" s="678"/>
      <c r="BO8" s="679">
        <v>1</v>
      </c>
      <c r="BP8" s="679"/>
      <c r="BQ8" s="679"/>
      <c r="BR8" s="679"/>
      <c r="BS8" s="685" t="s">
        <v>230</v>
      </c>
      <c r="BT8" s="677"/>
      <c r="BU8" s="677"/>
      <c r="BV8" s="677"/>
      <c r="BW8" s="677"/>
      <c r="BX8" s="677"/>
      <c r="BY8" s="677"/>
      <c r="BZ8" s="677"/>
      <c r="CA8" s="677"/>
      <c r="CB8" s="686"/>
      <c r="CD8" s="691" t="s">
        <v>237</v>
      </c>
      <c r="CE8" s="692"/>
      <c r="CF8" s="692"/>
      <c r="CG8" s="692"/>
      <c r="CH8" s="692"/>
      <c r="CI8" s="692"/>
      <c r="CJ8" s="692"/>
      <c r="CK8" s="692"/>
      <c r="CL8" s="692"/>
      <c r="CM8" s="692"/>
      <c r="CN8" s="692"/>
      <c r="CO8" s="692"/>
      <c r="CP8" s="692"/>
      <c r="CQ8" s="693"/>
      <c r="CR8" s="676">
        <v>19395215</v>
      </c>
      <c r="CS8" s="677"/>
      <c r="CT8" s="677"/>
      <c r="CU8" s="677"/>
      <c r="CV8" s="677"/>
      <c r="CW8" s="677"/>
      <c r="CX8" s="677"/>
      <c r="CY8" s="678"/>
      <c r="CZ8" s="679">
        <v>36</v>
      </c>
      <c r="DA8" s="679"/>
      <c r="DB8" s="679"/>
      <c r="DC8" s="679"/>
      <c r="DD8" s="685">
        <v>85498</v>
      </c>
      <c r="DE8" s="677"/>
      <c r="DF8" s="677"/>
      <c r="DG8" s="677"/>
      <c r="DH8" s="677"/>
      <c r="DI8" s="677"/>
      <c r="DJ8" s="677"/>
      <c r="DK8" s="677"/>
      <c r="DL8" s="677"/>
      <c r="DM8" s="677"/>
      <c r="DN8" s="677"/>
      <c r="DO8" s="677"/>
      <c r="DP8" s="678"/>
      <c r="DQ8" s="685">
        <v>10818159</v>
      </c>
      <c r="DR8" s="677"/>
      <c r="DS8" s="677"/>
      <c r="DT8" s="677"/>
      <c r="DU8" s="677"/>
      <c r="DV8" s="677"/>
      <c r="DW8" s="677"/>
      <c r="DX8" s="677"/>
      <c r="DY8" s="677"/>
      <c r="DZ8" s="677"/>
      <c r="EA8" s="677"/>
      <c r="EB8" s="677"/>
      <c r="EC8" s="686"/>
    </row>
    <row r="9" spans="2:143" ht="11.25" customHeight="1" x14ac:dyDescent="0.15">
      <c r="B9" s="673" t="s">
        <v>238</v>
      </c>
      <c r="C9" s="674"/>
      <c r="D9" s="674"/>
      <c r="E9" s="674"/>
      <c r="F9" s="674"/>
      <c r="G9" s="674"/>
      <c r="H9" s="674"/>
      <c r="I9" s="674"/>
      <c r="J9" s="674"/>
      <c r="K9" s="674"/>
      <c r="L9" s="674"/>
      <c r="M9" s="674"/>
      <c r="N9" s="674"/>
      <c r="O9" s="674"/>
      <c r="P9" s="674"/>
      <c r="Q9" s="675"/>
      <c r="R9" s="676">
        <v>123602</v>
      </c>
      <c r="S9" s="677"/>
      <c r="T9" s="677"/>
      <c r="U9" s="677"/>
      <c r="V9" s="677"/>
      <c r="W9" s="677"/>
      <c r="X9" s="677"/>
      <c r="Y9" s="678"/>
      <c r="Z9" s="679">
        <v>0.2</v>
      </c>
      <c r="AA9" s="679"/>
      <c r="AB9" s="679"/>
      <c r="AC9" s="679"/>
      <c r="AD9" s="680">
        <v>123602</v>
      </c>
      <c r="AE9" s="680"/>
      <c r="AF9" s="680"/>
      <c r="AG9" s="680"/>
      <c r="AH9" s="680"/>
      <c r="AI9" s="680"/>
      <c r="AJ9" s="680"/>
      <c r="AK9" s="680"/>
      <c r="AL9" s="681">
        <v>0.3</v>
      </c>
      <c r="AM9" s="682"/>
      <c r="AN9" s="682"/>
      <c r="AO9" s="683"/>
      <c r="AP9" s="673" t="s">
        <v>239</v>
      </c>
      <c r="AQ9" s="674"/>
      <c r="AR9" s="674"/>
      <c r="AS9" s="674"/>
      <c r="AT9" s="674"/>
      <c r="AU9" s="674"/>
      <c r="AV9" s="674"/>
      <c r="AW9" s="674"/>
      <c r="AX9" s="674"/>
      <c r="AY9" s="674"/>
      <c r="AZ9" s="674"/>
      <c r="BA9" s="674"/>
      <c r="BB9" s="674"/>
      <c r="BC9" s="674"/>
      <c r="BD9" s="674"/>
      <c r="BE9" s="674"/>
      <c r="BF9" s="675"/>
      <c r="BG9" s="676">
        <v>10837216</v>
      </c>
      <c r="BH9" s="677"/>
      <c r="BI9" s="677"/>
      <c r="BJ9" s="677"/>
      <c r="BK9" s="677"/>
      <c r="BL9" s="677"/>
      <c r="BM9" s="677"/>
      <c r="BN9" s="678"/>
      <c r="BO9" s="679">
        <v>34.200000000000003</v>
      </c>
      <c r="BP9" s="679"/>
      <c r="BQ9" s="679"/>
      <c r="BR9" s="679"/>
      <c r="BS9" s="685" t="s">
        <v>128</v>
      </c>
      <c r="BT9" s="677"/>
      <c r="BU9" s="677"/>
      <c r="BV9" s="677"/>
      <c r="BW9" s="677"/>
      <c r="BX9" s="677"/>
      <c r="BY9" s="677"/>
      <c r="BZ9" s="677"/>
      <c r="CA9" s="677"/>
      <c r="CB9" s="686"/>
      <c r="CD9" s="691" t="s">
        <v>240</v>
      </c>
      <c r="CE9" s="692"/>
      <c r="CF9" s="692"/>
      <c r="CG9" s="692"/>
      <c r="CH9" s="692"/>
      <c r="CI9" s="692"/>
      <c r="CJ9" s="692"/>
      <c r="CK9" s="692"/>
      <c r="CL9" s="692"/>
      <c r="CM9" s="692"/>
      <c r="CN9" s="692"/>
      <c r="CO9" s="692"/>
      <c r="CP9" s="692"/>
      <c r="CQ9" s="693"/>
      <c r="CR9" s="676">
        <v>7049079</v>
      </c>
      <c r="CS9" s="677"/>
      <c r="CT9" s="677"/>
      <c r="CU9" s="677"/>
      <c r="CV9" s="677"/>
      <c r="CW9" s="677"/>
      <c r="CX9" s="677"/>
      <c r="CY9" s="678"/>
      <c r="CZ9" s="679">
        <v>13.1</v>
      </c>
      <c r="DA9" s="679"/>
      <c r="DB9" s="679"/>
      <c r="DC9" s="679"/>
      <c r="DD9" s="685">
        <v>763069</v>
      </c>
      <c r="DE9" s="677"/>
      <c r="DF9" s="677"/>
      <c r="DG9" s="677"/>
      <c r="DH9" s="677"/>
      <c r="DI9" s="677"/>
      <c r="DJ9" s="677"/>
      <c r="DK9" s="677"/>
      <c r="DL9" s="677"/>
      <c r="DM9" s="677"/>
      <c r="DN9" s="677"/>
      <c r="DO9" s="677"/>
      <c r="DP9" s="678"/>
      <c r="DQ9" s="685">
        <v>5978179</v>
      </c>
      <c r="DR9" s="677"/>
      <c r="DS9" s="677"/>
      <c r="DT9" s="677"/>
      <c r="DU9" s="677"/>
      <c r="DV9" s="677"/>
      <c r="DW9" s="677"/>
      <c r="DX9" s="677"/>
      <c r="DY9" s="677"/>
      <c r="DZ9" s="677"/>
      <c r="EA9" s="677"/>
      <c r="EB9" s="677"/>
      <c r="EC9" s="686"/>
    </row>
    <row r="10" spans="2:143" ht="11.25" customHeight="1" x14ac:dyDescent="0.15">
      <c r="B10" s="673" t="s">
        <v>241</v>
      </c>
      <c r="C10" s="674"/>
      <c r="D10" s="674"/>
      <c r="E10" s="674"/>
      <c r="F10" s="674"/>
      <c r="G10" s="674"/>
      <c r="H10" s="674"/>
      <c r="I10" s="674"/>
      <c r="J10" s="674"/>
      <c r="K10" s="674"/>
      <c r="L10" s="674"/>
      <c r="M10" s="674"/>
      <c r="N10" s="674"/>
      <c r="O10" s="674"/>
      <c r="P10" s="674"/>
      <c r="Q10" s="675"/>
      <c r="R10" s="676" t="s">
        <v>128</v>
      </c>
      <c r="S10" s="677"/>
      <c r="T10" s="677"/>
      <c r="U10" s="677"/>
      <c r="V10" s="677"/>
      <c r="W10" s="677"/>
      <c r="X10" s="677"/>
      <c r="Y10" s="678"/>
      <c r="Z10" s="679" t="s">
        <v>128</v>
      </c>
      <c r="AA10" s="679"/>
      <c r="AB10" s="679"/>
      <c r="AC10" s="679"/>
      <c r="AD10" s="680" t="s">
        <v>230</v>
      </c>
      <c r="AE10" s="680"/>
      <c r="AF10" s="680"/>
      <c r="AG10" s="680"/>
      <c r="AH10" s="680"/>
      <c r="AI10" s="680"/>
      <c r="AJ10" s="680"/>
      <c r="AK10" s="680"/>
      <c r="AL10" s="681" t="s">
        <v>230</v>
      </c>
      <c r="AM10" s="682"/>
      <c r="AN10" s="682"/>
      <c r="AO10" s="683"/>
      <c r="AP10" s="673" t="s">
        <v>242</v>
      </c>
      <c r="AQ10" s="674"/>
      <c r="AR10" s="674"/>
      <c r="AS10" s="674"/>
      <c r="AT10" s="674"/>
      <c r="AU10" s="674"/>
      <c r="AV10" s="674"/>
      <c r="AW10" s="674"/>
      <c r="AX10" s="674"/>
      <c r="AY10" s="674"/>
      <c r="AZ10" s="674"/>
      <c r="BA10" s="674"/>
      <c r="BB10" s="674"/>
      <c r="BC10" s="674"/>
      <c r="BD10" s="674"/>
      <c r="BE10" s="674"/>
      <c r="BF10" s="675"/>
      <c r="BG10" s="676">
        <v>342306</v>
      </c>
      <c r="BH10" s="677"/>
      <c r="BI10" s="677"/>
      <c r="BJ10" s="677"/>
      <c r="BK10" s="677"/>
      <c r="BL10" s="677"/>
      <c r="BM10" s="677"/>
      <c r="BN10" s="678"/>
      <c r="BO10" s="679">
        <v>1.1000000000000001</v>
      </c>
      <c r="BP10" s="679"/>
      <c r="BQ10" s="679"/>
      <c r="BR10" s="679"/>
      <c r="BS10" s="685" t="s">
        <v>128</v>
      </c>
      <c r="BT10" s="677"/>
      <c r="BU10" s="677"/>
      <c r="BV10" s="677"/>
      <c r="BW10" s="677"/>
      <c r="BX10" s="677"/>
      <c r="BY10" s="677"/>
      <c r="BZ10" s="677"/>
      <c r="CA10" s="677"/>
      <c r="CB10" s="686"/>
      <c r="CD10" s="691" t="s">
        <v>243</v>
      </c>
      <c r="CE10" s="692"/>
      <c r="CF10" s="692"/>
      <c r="CG10" s="692"/>
      <c r="CH10" s="692"/>
      <c r="CI10" s="692"/>
      <c r="CJ10" s="692"/>
      <c r="CK10" s="692"/>
      <c r="CL10" s="692"/>
      <c r="CM10" s="692"/>
      <c r="CN10" s="692"/>
      <c r="CO10" s="692"/>
      <c r="CP10" s="692"/>
      <c r="CQ10" s="693"/>
      <c r="CR10" s="676">
        <v>46414</v>
      </c>
      <c r="CS10" s="677"/>
      <c r="CT10" s="677"/>
      <c r="CU10" s="677"/>
      <c r="CV10" s="677"/>
      <c r="CW10" s="677"/>
      <c r="CX10" s="677"/>
      <c r="CY10" s="678"/>
      <c r="CZ10" s="679">
        <v>0.1</v>
      </c>
      <c r="DA10" s="679"/>
      <c r="DB10" s="679"/>
      <c r="DC10" s="679"/>
      <c r="DD10" s="685" t="s">
        <v>230</v>
      </c>
      <c r="DE10" s="677"/>
      <c r="DF10" s="677"/>
      <c r="DG10" s="677"/>
      <c r="DH10" s="677"/>
      <c r="DI10" s="677"/>
      <c r="DJ10" s="677"/>
      <c r="DK10" s="677"/>
      <c r="DL10" s="677"/>
      <c r="DM10" s="677"/>
      <c r="DN10" s="677"/>
      <c r="DO10" s="677"/>
      <c r="DP10" s="678"/>
      <c r="DQ10" s="685">
        <v>42250</v>
      </c>
      <c r="DR10" s="677"/>
      <c r="DS10" s="677"/>
      <c r="DT10" s="677"/>
      <c r="DU10" s="677"/>
      <c r="DV10" s="677"/>
      <c r="DW10" s="677"/>
      <c r="DX10" s="677"/>
      <c r="DY10" s="677"/>
      <c r="DZ10" s="677"/>
      <c r="EA10" s="677"/>
      <c r="EB10" s="677"/>
      <c r="EC10" s="686"/>
    </row>
    <row r="11" spans="2:143" ht="11.25" customHeight="1" x14ac:dyDescent="0.15">
      <c r="B11" s="673" t="s">
        <v>244</v>
      </c>
      <c r="C11" s="674"/>
      <c r="D11" s="674"/>
      <c r="E11" s="674"/>
      <c r="F11" s="674"/>
      <c r="G11" s="674"/>
      <c r="H11" s="674"/>
      <c r="I11" s="674"/>
      <c r="J11" s="674"/>
      <c r="K11" s="674"/>
      <c r="L11" s="674"/>
      <c r="M11" s="674"/>
      <c r="N11" s="674"/>
      <c r="O11" s="674"/>
      <c r="P11" s="674"/>
      <c r="Q11" s="675"/>
      <c r="R11" s="676" t="s">
        <v>128</v>
      </c>
      <c r="S11" s="677"/>
      <c r="T11" s="677"/>
      <c r="U11" s="677"/>
      <c r="V11" s="677"/>
      <c r="W11" s="677"/>
      <c r="X11" s="677"/>
      <c r="Y11" s="678"/>
      <c r="Z11" s="679" t="s">
        <v>230</v>
      </c>
      <c r="AA11" s="679"/>
      <c r="AB11" s="679"/>
      <c r="AC11" s="679"/>
      <c r="AD11" s="680" t="s">
        <v>230</v>
      </c>
      <c r="AE11" s="680"/>
      <c r="AF11" s="680"/>
      <c r="AG11" s="680"/>
      <c r="AH11" s="680"/>
      <c r="AI11" s="680"/>
      <c r="AJ11" s="680"/>
      <c r="AK11" s="680"/>
      <c r="AL11" s="681" t="s">
        <v>128</v>
      </c>
      <c r="AM11" s="682"/>
      <c r="AN11" s="682"/>
      <c r="AO11" s="683"/>
      <c r="AP11" s="673" t="s">
        <v>245</v>
      </c>
      <c r="AQ11" s="674"/>
      <c r="AR11" s="674"/>
      <c r="AS11" s="674"/>
      <c r="AT11" s="674"/>
      <c r="AU11" s="674"/>
      <c r="AV11" s="674"/>
      <c r="AW11" s="674"/>
      <c r="AX11" s="674"/>
      <c r="AY11" s="674"/>
      <c r="AZ11" s="674"/>
      <c r="BA11" s="674"/>
      <c r="BB11" s="674"/>
      <c r="BC11" s="674"/>
      <c r="BD11" s="674"/>
      <c r="BE11" s="674"/>
      <c r="BF11" s="675"/>
      <c r="BG11" s="676">
        <v>1974576</v>
      </c>
      <c r="BH11" s="677"/>
      <c r="BI11" s="677"/>
      <c r="BJ11" s="677"/>
      <c r="BK11" s="677"/>
      <c r="BL11" s="677"/>
      <c r="BM11" s="677"/>
      <c r="BN11" s="678"/>
      <c r="BO11" s="679">
        <v>6.2</v>
      </c>
      <c r="BP11" s="679"/>
      <c r="BQ11" s="679"/>
      <c r="BR11" s="679"/>
      <c r="BS11" s="685" t="s">
        <v>128</v>
      </c>
      <c r="BT11" s="677"/>
      <c r="BU11" s="677"/>
      <c r="BV11" s="677"/>
      <c r="BW11" s="677"/>
      <c r="BX11" s="677"/>
      <c r="BY11" s="677"/>
      <c r="BZ11" s="677"/>
      <c r="CA11" s="677"/>
      <c r="CB11" s="686"/>
      <c r="CD11" s="691" t="s">
        <v>246</v>
      </c>
      <c r="CE11" s="692"/>
      <c r="CF11" s="692"/>
      <c r="CG11" s="692"/>
      <c r="CH11" s="692"/>
      <c r="CI11" s="692"/>
      <c r="CJ11" s="692"/>
      <c r="CK11" s="692"/>
      <c r="CL11" s="692"/>
      <c r="CM11" s="692"/>
      <c r="CN11" s="692"/>
      <c r="CO11" s="692"/>
      <c r="CP11" s="692"/>
      <c r="CQ11" s="693"/>
      <c r="CR11" s="676">
        <v>1673427</v>
      </c>
      <c r="CS11" s="677"/>
      <c r="CT11" s="677"/>
      <c r="CU11" s="677"/>
      <c r="CV11" s="677"/>
      <c r="CW11" s="677"/>
      <c r="CX11" s="677"/>
      <c r="CY11" s="678"/>
      <c r="CZ11" s="679">
        <v>3.1</v>
      </c>
      <c r="DA11" s="679"/>
      <c r="DB11" s="679"/>
      <c r="DC11" s="679"/>
      <c r="DD11" s="685">
        <v>600458</v>
      </c>
      <c r="DE11" s="677"/>
      <c r="DF11" s="677"/>
      <c r="DG11" s="677"/>
      <c r="DH11" s="677"/>
      <c r="DI11" s="677"/>
      <c r="DJ11" s="677"/>
      <c r="DK11" s="677"/>
      <c r="DL11" s="677"/>
      <c r="DM11" s="677"/>
      <c r="DN11" s="677"/>
      <c r="DO11" s="677"/>
      <c r="DP11" s="678"/>
      <c r="DQ11" s="685">
        <v>1080241</v>
      </c>
      <c r="DR11" s="677"/>
      <c r="DS11" s="677"/>
      <c r="DT11" s="677"/>
      <c r="DU11" s="677"/>
      <c r="DV11" s="677"/>
      <c r="DW11" s="677"/>
      <c r="DX11" s="677"/>
      <c r="DY11" s="677"/>
      <c r="DZ11" s="677"/>
      <c r="EA11" s="677"/>
      <c r="EB11" s="677"/>
      <c r="EC11" s="686"/>
    </row>
    <row r="12" spans="2:143" ht="11.25" customHeight="1" x14ac:dyDescent="0.15">
      <c r="B12" s="673" t="s">
        <v>247</v>
      </c>
      <c r="C12" s="674"/>
      <c r="D12" s="674"/>
      <c r="E12" s="674"/>
      <c r="F12" s="674"/>
      <c r="G12" s="674"/>
      <c r="H12" s="674"/>
      <c r="I12" s="674"/>
      <c r="J12" s="674"/>
      <c r="K12" s="674"/>
      <c r="L12" s="674"/>
      <c r="M12" s="674"/>
      <c r="N12" s="674"/>
      <c r="O12" s="674"/>
      <c r="P12" s="674"/>
      <c r="Q12" s="675"/>
      <c r="R12" s="676">
        <v>3201394</v>
      </c>
      <c r="S12" s="677"/>
      <c r="T12" s="677"/>
      <c r="U12" s="677"/>
      <c r="V12" s="677"/>
      <c r="W12" s="677"/>
      <c r="X12" s="677"/>
      <c r="Y12" s="678"/>
      <c r="Z12" s="679">
        <v>5.6</v>
      </c>
      <c r="AA12" s="679"/>
      <c r="AB12" s="679"/>
      <c r="AC12" s="679"/>
      <c r="AD12" s="680">
        <v>3201394</v>
      </c>
      <c r="AE12" s="680"/>
      <c r="AF12" s="680"/>
      <c r="AG12" s="680"/>
      <c r="AH12" s="680"/>
      <c r="AI12" s="680"/>
      <c r="AJ12" s="680"/>
      <c r="AK12" s="680"/>
      <c r="AL12" s="681">
        <v>8.5</v>
      </c>
      <c r="AM12" s="682"/>
      <c r="AN12" s="682"/>
      <c r="AO12" s="683"/>
      <c r="AP12" s="673" t="s">
        <v>248</v>
      </c>
      <c r="AQ12" s="674"/>
      <c r="AR12" s="674"/>
      <c r="AS12" s="674"/>
      <c r="AT12" s="674"/>
      <c r="AU12" s="674"/>
      <c r="AV12" s="674"/>
      <c r="AW12" s="674"/>
      <c r="AX12" s="674"/>
      <c r="AY12" s="674"/>
      <c r="AZ12" s="674"/>
      <c r="BA12" s="674"/>
      <c r="BB12" s="674"/>
      <c r="BC12" s="674"/>
      <c r="BD12" s="674"/>
      <c r="BE12" s="674"/>
      <c r="BF12" s="675"/>
      <c r="BG12" s="676">
        <v>15038348</v>
      </c>
      <c r="BH12" s="677"/>
      <c r="BI12" s="677"/>
      <c r="BJ12" s="677"/>
      <c r="BK12" s="677"/>
      <c r="BL12" s="677"/>
      <c r="BM12" s="677"/>
      <c r="BN12" s="678"/>
      <c r="BO12" s="679">
        <v>47.4</v>
      </c>
      <c r="BP12" s="679"/>
      <c r="BQ12" s="679"/>
      <c r="BR12" s="679"/>
      <c r="BS12" s="685" t="s">
        <v>128</v>
      </c>
      <c r="BT12" s="677"/>
      <c r="BU12" s="677"/>
      <c r="BV12" s="677"/>
      <c r="BW12" s="677"/>
      <c r="BX12" s="677"/>
      <c r="BY12" s="677"/>
      <c r="BZ12" s="677"/>
      <c r="CA12" s="677"/>
      <c r="CB12" s="686"/>
      <c r="CD12" s="691" t="s">
        <v>249</v>
      </c>
      <c r="CE12" s="692"/>
      <c r="CF12" s="692"/>
      <c r="CG12" s="692"/>
      <c r="CH12" s="692"/>
      <c r="CI12" s="692"/>
      <c r="CJ12" s="692"/>
      <c r="CK12" s="692"/>
      <c r="CL12" s="692"/>
      <c r="CM12" s="692"/>
      <c r="CN12" s="692"/>
      <c r="CO12" s="692"/>
      <c r="CP12" s="692"/>
      <c r="CQ12" s="693"/>
      <c r="CR12" s="676">
        <v>1155122</v>
      </c>
      <c r="CS12" s="677"/>
      <c r="CT12" s="677"/>
      <c r="CU12" s="677"/>
      <c r="CV12" s="677"/>
      <c r="CW12" s="677"/>
      <c r="CX12" s="677"/>
      <c r="CY12" s="678"/>
      <c r="CZ12" s="679">
        <v>2.1</v>
      </c>
      <c r="DA12" s="679"/>
      <c r="DB12" s="679"/>
      <c r="DC12" s="679"/>
      <c r="DD12" s="685">
        <v>2904</v>
      </c>
      <c r="DE12" s="677"/>
      <c r="DF12" s="677"/>
      <c r="DG12" s="677"/>
      <c r="DH12" s="677"/>
      <c r="DI12" s="677"/>
      <c r="DJ12" s="677"/>
      <c r="DK12" s="677"/>
      <c r="DL12" s="677"/>
      <c r="DM12" s="677"/>
      <c r="DN12" s="677"/>
      <c r="DO12" s="677"/>
      <c r="DP12" s="678"/>
      <c r="DQ12" s="685">
        <v>645883</v>
      </c>
      <c r="DR12" s="677"/>
      <c r="DS12" s="677"/>
      <c r="DT12" s="677"/>
      <c r="DU12" s="677"/>
      <c r="DV12" s="677"/>
      <c r="DW12" s="677"/>
      <c r="DX12" s="677"/>
      <c r="DY12" s="677"/>
      <c r="DZ12" s="677"/>
      <c r="EA12" s="677"/>
      <c r="EB12" s="677"/>
      <c r="EC12" s="686"/>
    </row>
    <row r="13" spans="2:143" ht="11.25" customHeight="1" x14ac:dyDescent="0.15">
      <c r="B13" s="673" t="s">
        <v>250</v>
      </c>
      <c r="C13" s="674"/>
      <c r="D13" s="674"/>
      <c r="E13" s="674"/>
      <c r="F13" s="674"/>
      <c r="G13" s="674"/>
      <c r="H13" s="674"/>
      <c r="I13" s="674"/>
      <c r="J13" s="674"/>
      <c r="K13" s="674"/>
      <c r="L13" s="674"/>
      <c r="M13" s="674"/>
      <c r="N13" s="674"/>
      <c r="O13" s="674"/>
      <c r="P13" s="674"/>
      <c r="Q13" s="675"/>
      <c r="R13" s="676">
        <v>31653</v>
      </c>
      <c r="S13" s="677"/>
      <c r="T13" s="677"/>
      <c r="U13" s="677"/>
      <c r="V13" s="677"/>
      <c r="W13" s="677"/>
      <c r="X13" s="677"/>
      <c r="Y13" s="678"/>
      <c r="Z13" s="679">
        <v>0.1</v>
      </c>
      <c r="AA13" s="679"/>
      <c r="AB13" s="679"/>
      <c r="AC13" s="679"/>
      <c r="AD13" s="680">
        <v>31653</v>
      </c>
      <c r="AE13" s="680"/>
      <c r="AF13" s="680"/>
      <c r="AG13" s="680"/>
      <c r="AH13" s="680"/>
      <c r="AI13" s="680"/>
      <c r="AJ13" s="680"/>
      <c r="AK13" s="680"/>
      <c r="AL13" s="681">
        <v>0.1</v>
      </c>
      <c r="AM13" s="682"/>
      <c r="AN13" s="682"/>
      <c r="AO13" s="683"/>
      <c r="AP13" s="673" t="s">
        <v>251</v>
      </c>
      <c r="AQ13" s="674"/>
      <c r="AR13" s="674"/>
      <c r="AS13" s="674"/>
      <c r="AT13" s="674"/>
      <c r="AU13" s="674"/>
      <c r="AV13" s="674"/>
      <c r="AW13" s="674"/>
      <c r="AX13" s="674"/>
      <c r="AY13" s="674"/>
      <c r="AZ13" s="674"/>
      <c r="BA13" s="674"/>
      <c r="BB13" s="674"/>
      <c r="BC13" s="674"/>
      <c r="BD13" s="674"/>
      <c r="BE13" s="674"/>
      <c r="BF13" s="675"/>
      <c r="BG13" s="676">
        <v>14999057</v>
      </c>
      <c r="BH13" s="677"/>
      <c r="BI13" s="677"/>
      <c r="BJ13" s="677"/>
      <c r="BK13" s="677"/>
      <c r="BL13" s="677"/>
      <c r="BM13" s="677"/>
      <c r="BN13" s="678"/>
      <c r="BO13" s="679">
        <v>47.3</v>
      </c>
      <c r="BP13" s="679"/>
      <c r="BQ13" s="679"/>
      <c r="BR13" s="679"/>
      <c r="BS13" s="685" t="s">
        <v>230</v>
      </c>
      <c r="BT13" s="677"/>
      <c r="BU13" s="677"/>
      <c r="BV13" s="677"/>
      <c r="BW13" s="677"/>
      <c r="BX13" s="677"/>
      <c r="BY13" s="677"/>
      <c r="BZ13" s="677"/>
      <c r="CA13" s="677"/>
      <c r="CB13" s="686"/>
      <c r="CD13" s="691" t="s">
        <v>252</v>
      </c>
      <c r="CE13" s="692"/>
      <c r="CF13" s="692"/>
      <c r="CG13" s="692"/>
      <c r="CH13" s="692"/>
      <c r="CI13" s="692"/>
      <c r="CJ13" s="692"/>
      <c r="CK13" s="692"/>
      <c r="CL13" s="692"/>
      <c r="CM13" s="692"/>
      <c r="CN13" s="692"/>
      <c r="CO13" s="692"/>
      <c r="CP13" s="692"/>
      <c r="CQ13" s="693"/>
      <c r="CR13" s="676">
        <v>5061044</v>
      </c>
      <c r="CS13" s="677"/>
      <c r="CT13" s="677"/>
      <c r="CU13" s="677"/>
      <c r="CV13" s="677"/>
      <c r="CW13" s="677"/>
      <c r="CX13" s="677"/>
      <c r="CY13" s="678"/>
      <c r="CZ13" s="679">
        <v>9.4</v>
      </c>
      <c r="DA13" s="679"/>
      <c r="DB13" s="679"/>
      <c r="DC13" s="679"/>
      <c r="DD13" s="685">
        <v>2306919</v>
      </c>
      <c r="DE13" s="677"/>
      <c r="DF13" s="677"/>
      <c r="DG13" s="677"/>
      <c r="DH13" s="677"/>
      <c r="DI13" s="677"/>
      <c r="DJ13" s="677"/>
      <c r="DK13" s="677"/>
      <c r="DL13" s="677"/>
      <c r="DM13" s="677"/>
      <c r="DN13" s="677"/>
      <c r="DO13" s="677"/>
      <c r="DP13" s="678"/>
      <c r="DQ13" s="685">
        <v>4468676</v>
      </c>
      <c r="DR13" s="677"/>
      <c r="DS13" s="677"/>
      <c r="DT13" s="677"/>
      <c r="DU13" s="677"/>
      <c r="DV13" s="677"/>
      <c r="DW13" s="677"/>
      <c r="DX13" s="677"/>
      <c r="DY13" s="677"/>
      <c r="DZ13" s="677"/>
      <c r="EA13" s="677"/>
      <c r="EB13" s="677"/>
      <c r="EC13" s="686"/>
    </row>
    <row r="14" spans="2:143" ht="11.25" customHeight="1" x14ac:dyDescent="0.15">
      <c r="B14" s="673" t="s">
        <v>253</v>
      </c>
      <c r="C14" s="674"/>
      <c r="D14" s="674"/>
      <c r="E14" s="674"/>
      <c r="F14" s="674"/>
      <c r="G14" s="674"/>
      <c r="H14" s="674"/>
      <c r="I14" s="674"/>
      <c r="J14" s="674"/>
      <c r="K14" s="674"/>
      <c r="L14" s="674"/>
      <c r="M14" s="674"/>
      <c r="N14" s="674"/>
      <c r="O14" s="674"/>
      <c r="P14" s="674"/>
      <c r="Q14" s="675"/>
      <c r="R14" s="676" t="s">
        <v>230</v>
      </c>
      <c r="S14" s="677"/>
      <c r="T14" s="677"/>
      <c r="U14" s="677"/>
      <c r="V14" s="677"/>
      <c r="W14" s="677"/>
      <c r="X14" s="677"/>
      <c r="Y14" s="678"/>
      <c r="Z14" s="679" t="s">
        <v>128</v>
      </c>
      <c r="AA14" s="679"/>
      <c r="AB14" s="679"/>
      <c r="AC14" s="679"/>
      <c r="AD14" s="680" t="s">
        <v>128</v>
      </c>
      <c r="AE14" s="680"/>
      <c r="AF14" s="680"/>
      <c r="AG14" s="680"/>
      <c r="AH14" s="680"/>
      <c r="AI14" s="680"/>
      <c r="AJ14" s="680"/>
      <c r="AK14" s="680"/>
      <c r="AL14" s="681" t="s">
        <v>230</v>
      </c>
      <c r="AM14" s="682"/>
      <c r="AN14" s="682"/>
      <c r="AO14" s="683"/>
      <c r="AP14" s="673" t="s">
        <v>254</v>
      </c>
      <c r="AQ14" s="674"/>
      <c r="AR14" s="674"/>
      <c r="AS14" s="674"/>
      <c r="AT14" s="674"/>
      <c r="AU14" s="674"/>
      <c r="AV14" s="674"/>
      <c r="AW14" s="674"/>
      <c r="AX14" s="674"/>
      <c r="AY14" s="674"/>
      <c r="AZ14" s="674"/>
      <c r="BA14" s="674"/>
      <c r="BB14" s="674"/>
      <c r="BC14" s="674"/>
      <c r="BD14" s="674"/>
      <c r="BE14" s="674"/>
      <c r="BF14" s="675"/>
      <c r="BG14" s="676">
        <v>466589</v>
      </c>
      <c r="BH14" s="677"/>
      <c r="BI14" s="677"/>
      <c r="BJ14" s="677"/>
      <c r="BK14" s="677"/>
      <c r="BL14" s="677"/>
      <c r="BM14" s="677"/>
      <c r="BN14" s="678"/>
      <c r="BO14" s="679">
        <v>1.5</v>
      </c>
      <c r="BP14" s="679"/>
      <c r="BQ14" s="679"/>
      <c r="BR14" s="679"/>
      <c r="BS14" s="685" t="s">
        <v>230</v>
      </c>
      <c r="BT14" s="677"/>
      <c r="BU14" s="677"/>
      <c r="BV14" s="677"/>
      <c r="BW14" s="677"/>
      <c r="BX14" s="677"/>
      <c r="BY14" s="677"/>
      <c r="BZ14" s="677"/>
      <c r="CA14" s="677"/>
      <c r="CB14" s="686"/>
      <c r="CD14" s="691" t="s">
        <v>255</v>
      </c>
      <c r="CE14" s="692"/>
      <c r="CF14" s="692"/>
      <c r="CG14" s="692"/>
      <c r="CH14" s="692"/>
      <c r="CI14" s="692"/>
      <c r="CJ14" s="692"/>
      <c r="CK14" s="692"/>
      <c r="CL14" s="692"/>
      <c r="CM14" s="692"/>
      <c r="CN14" s="692"/>
      <c r="CO14" s="692"/>
      <c r="CP14" s="692"/>
      <c r="CQ14" s="693"/>
      <c r="CR14" s="676">
        <v>2334063</v>
      </c>
      <c r="CS14" s="677"/>
      <c r="CT14" s="677"/>
      <c r="CU14" s="677"/>
      <c r="CV14" s="677"/>
      <c r="CW14" s="677"/>
      <c r="CX14" s="677"/>
      <c r="CY14" s="678"/>
      <c r="CZ14" s="679">
        <v>4.3</v>
      </c>
      <c r="DA14" s="679"/>
      <c r="DB14" s="679"/>
      <c r="DC14" s="679"/>
      <c r="DD14" s="685">
        <v>333602</v>
      </c>
      <c r="DE14" s="677"/>
      <c r="DF14" s="677"/>
      <c r="DG14" s="677"/>
      <c r="DH14" s="677"/>
      <c r="DI14" s="677"/>
      <c r="DJ14" s="677"/>
      <c r="DK14" s="677"/>
      <c r="DL14" s="677"/>
      <c r="DM14" s="677"/>
      <c r="DN14" s="677"/>
      <c r="DO14" s="677"/>
      <c r="DP14" s="678"/>
      <c r="DQ14" s="685">
        <v>2198742</v>
      </c>
      <c r="DR14" s="677"/>
      <c r="DS14" s="677"/>
      <c r="DT14" s="677"/>
      <c r="DU14" s="677"/>
      <c r="DV14" s="677"/>
      <c r="DW14" s="677"/>
      <c r="DX14" s="677"/>
      <c r="DY14" s="677"/>
      <c r="DZ14" s="677"/>
      <c r="EA14" s="677"/>
      <c r="EB14" s="677"/>
      <c r="EC14" s="686"/>
    </row>
    <row r="15" spans="2:143" ht="11.25" customHeight="1" x14ac:dyDescent="0.15">
      <c r="B15" s="673" t="s">
        <v>256</v>
      </c>
      <c r="C15" s="674"/>
      <c r="D15" s="674"/>
      <c r="E15" s="674"/>
      <c r="F15" s="674"/>
      <c r="G15" s="674"/>
      <c r="H15" s="674"/>
      <c r="I15" s="674"/>
      <c r="J15" s="674"/>
      <c r="K15" s="674"/>
      <c r="L15" s="674"/>
      <c r="M15" s="674"/>
      <c r="N15" s="674"/>
      <c r="O15" s="674"/>
      <c r="P15" s="674"/>
      <c r="Q15" s="675"/>
      <c r="R15" s="676">
        <v>351586</v>
      </c>
      <c r="S15" s="677"/>
      <c r="T15" s="677"/>
      <c r="U15" s="677"/>
      <c r="V15" s="677"/>
      <c r="W15" s="677"/>
      <c r="X15" s="677"/>
      <c r="Y15" s="678"/>
      <c r="Z15" s="679">
        <v>0.6</v>
      </c>
      <c r="AA15" s="679"/>
      <c r="AB15" s="679"/>
      <c r="AC15" s="679"/>
      <c r="AD15" s="680">
        <v>351586</v>
      </c>
      <c r="AE15" s="680"/>
      <c r="AF15" s="680"/>
      <c r="AG15" s="680"/>
      <c r="AH15" s="680"/>
      <c r="AI15" s="680"/>
      <c r="AJ15" s="680"/>
      <c r="AK15" s="680"/>
      <c r="AL15" s="681">
        <v>0.9</v>
      </c>
      <c r="AM15" s="682"/>
      <c r="AN15" s="682"/>
      <c r="AO15" s="683"/>
      <c r="AP15" s="673" t="s">
        <v>257</v>
      </c>
      <c r="AQ15" s="674"/>
      <c r="AR15" s="674"/>
      <c r="AS15" s="674"/>
      <c r="AT15" s="674"/>
      <c r="AU15" s="674"/>
      <c r="AV15" s="674"/>
      <c r="AW15" s="674"/>
      <c r="AX15" s="674"/>
      <c r="AY15" s="674"/>
      <c r="AZ15" s="674"/>
      <c r="BA15" s="674"/>
      <c r="BB15" s="674"/>
      <c r="BC15" s="674"/>
      <c r="BD15" s="674"/>
      <c r="BE15" s="674"/>
      <c r="BF15" s="675"/>
      <c r="BG15" s="676">
        <v>1019710</v>
      </c>
      <c r="BH15" s="677"/>
      <c r="BI15" s="677"/>
      <c r="BJ15" s="677"/>
      <c r="BK15" s="677"/>
      <c r="BL15" s="677"/>
      <c r="BM15" s="677"/>
      <c r="BN15" s="678"/>
      <c r="BO15" s="679">
        <v>3.2</v>
      </c>
      <c r="BP15" s="679"/>
      <c r="BQ15" s="679"/>
      <c r="BR15" s="679"/>
      <c r="BS15" s="685" t="s">
        <v>128</v>
      </c>
      <c r="BT15" s="677"/>
      <c r="BU15" s="677"/>
      <c r="BV15" s="677"/>
      <c r="BW15" s="677"/>
      <c r="BX15" s="677"/>
      <c r="BY15" s="677"/>
      <c r="BZ15" s="677"/>
      <c r="CA15" s="677"/>
      <c r="CB15" s="686"/>
      <c r="CD15" s="691" t="s">
        <v>258</v>
      </c>
      <c r="CE15" s="692"/>
      <c r="CF15" s="692"/>
      <c r="CG15" s="692"/>
      <c r="CH15" s="692"/>
      <c r="CI15" s="692"/>
      <c r="CJ15" s="692"/>
      <c r="CK15" s="692"/>
      <c r="CL15" s="692"/>
      <c r="CM15" s="692"/>
      <c r="CN15" s="692"/>
      <c r="CO15" s="692"/>
      <c r="CP15" s="692"/>
      <c r="CQ15" s="693"/>
      <c r="CR15" s="676">
        <v>7294209</v>
      </c>
      <c r="CS15" s="677"/>
      <c r="CT15" s="677"/>
      <c r="CU15" s="677"/>
      <c r="CV15" s="677"/>
      <c r="CW15" s="677"/>
      <c r="CX15" s="677"/>
      <c r="CY15" s="678"/>
      <c r="CZ15" s="679">
        <v>13.5</v>
      </c>
      <c r="DA15" s="679"/>
      <c r="DB15" s="679"/>
      <c r="DC15" s="679"/>
      <c r="DD15" s="685">
        <v>1879126</v>
      </c>
      <c r="DE15" s="677"/>
      <c r="DF15" s="677"/>
      <c r="DG15" s="677"/>
      <c r="DH15" s="677"/>
      <c r="DI15" s="677"/>
      <c r="DJ15" s="677"/>
      <c r="DK15" s="677"/>
      <c r="DL15" s="677"/>
      <c r="DM15" s="677"/>
      <c r="DN15" s="677"/>
      <c r="DO15" s="677"/>
      <c r="DP15" s="678"/>
      <c r="DQ15" s="685">
        <v>5882505</v>
      </c>
      <c r="DR15" s="677"/>
      <c r="DS15" s="677"/>
      <c r="DT15" s="677"/>
      <c r="DU15" s="677"/>
      <c r="DV15" s="677"/>
      <c r="DW15" s="677"/>
      <c r="DX15" s="677"/>
      <c r="DY15" s="677"/>
      <c r="DZ15" s="677"/>
      <c r="EA15" s="677"/>
      <c r="EB15" s="677"/>
      <c r="EC15" s="686"/>
    </row>
    <row r="16" spans="2:143" ht="11.25" customHeight="1" x14ac:dyDescent="0.15">
      <c r="B16" s="673" t="s">
        <v>259</v>
      </c>
      <c r="C16" s="674"/>
      <c r="D16" s="674"/>
      <c r="E16" s="674"/>
      <c r="F16" s="674"/>
      <c r="G16" s="674"/>
      <c r="H16" s="674"/>
      <c r="I16" s="674"/>
      <c r="J16" s="674"/>
      <c r="K16" s="674"/>
      <c r="L16" s="674"/>
      <c r="M16" s="674"/>
      <c r="N16" s="674"/>
      <c r="O16" s="674"/>
      <c r="P16" s="674"/>
      <c r="Q16" s="675"/>
      <c r="R16" s="676" t="s">
        <v>230</v>
      </c>
      <c r="S16" s="677"/>
      <c r="T16" s="677"/>
      <c r="U16" s="677"/>
      <c r="V16" s="677"/>
      <c r="W16" s="677"/>
      <c r="X16" s="677"/>
      <c r="Y16" s="678"/>
      <c r="Z16" s="679" t="s">
        <v>230</v>
      </c>
      <c r="AA16" s="679"/>
      <c r="AB16" s="679"/>
      <c r="AC16" s="679"/>
      <c r="AD16" s="680" t="s">
        <v>128</v>
      </c>
      <c r="AE16" s="680"/>
      <c r="AF16" s="680"/>
      <c r="AG16" s="680"/>
      <c r="AH16" s="680"/>
      <c r="AI16" s="680"/>
      <c r="AJ16" s="680"/>
      <c r="AK16" s="680"/>
      <c r="AL16" s="681" t="s">
        <v>128</v>
      </c>
      <c r="AM16" s="682"/>
      <c r="AN16" s="682"/>
      <c r="AO16" s="683"/>
      <c r="AP16" s="673" t="s">
        <v>260</v>
      </c>
      <c r="AQ16" s="674"/>
      <c r="AR16" s="674"/>
      <c r="AS16" s="674"/>
      <c r="AT16" s="674"/>
      <c r="AU16" s="674"/>
      <c r="AV16" s="674"/>
      <c r="AW16" s="674"/>
      <c r="AX16" s="674"/>
      <c r="AY16" s="674"/>
      <c r="AZ16" s="674"/>
      <c r="BA16" s="674"/>
      <c r="BB16" s="674"/>
      <c r="BC16" s="674"/>
      <c r="BD16" s="674"/>
      <c r="BE16" s="674"/>
      <c r="BF16" s="675"/>
      <c r="BG16" s="676" t="s">
        <v>128</v>
      </c>
      <c r="BH16" s="677"/>
      <c r="BI16" s="677"/>
      <c r="BJ16" s="677"/>
      <c r="BK16" s="677"/>
      <c r="BL16" s="677"/>
      <c r="BM16" s="677"/>
      <c r="BN16" s="678"/>
      <c r="BO16" s="679" t="s">
        <v>128</v>
      </c>
      <c r="BP16" s="679"/>
      <c r="BQ16" s="679"/>
      <c r="BR16" s="679"/>
      <c r="BS16" s="685" t="s">
        <v>128</v>
      </c>
      <c r="BT16" s="677"/>
      <c r="BU16" s="677"/>
      <c r="BV16" s="677"/>
      <c r="BW16" s="677"/>
      <c r="BX16" s="677"/>
      <c r="BY16" s="677"/>
      <c r="BZ16" s="677"/>
      <c r="CA16" s="677"/>
      <c r="CB16" s="686"/>
      <c r="CD16" s="691" t="s">
        <v>261</v>
      </c>
      <c r="CE16" s="692"/>
      <c r="CF16" s="692"/>
      <c r="CG16" s="692"/>
      <c r="CH16" s="692"/>
      <c r="CI16" s="692"/>
      <c r="CJ16" s="692"/>
      <c r="CK16" s="692"/>
      <c r="CL16" s="692"/>
      <c r="CM16" s="692"/>
      <c r="CN16" s="692"/>
      <c r="CO16" s="692"/>
      <c r="CP16" s="692"/>
      <c r="CQ16" s="693"/>
      <c r="CR16" s="676" t="s">
        <v>128</v>
      </c>
      <c r="CS16" s="677"/>
      <c r="CT16" s="677"/>
      <c r="CU16" s="677"/>
      <c r="CV16" s="677"/>
      <c r="CW16" s="677"/>
      <c r="CX16" s="677"/>
      <c r="CY16" s="678"/>
      <c r="CZ16" s="679" t="s">
        <v>128</v>
      </c>
      <c r="DA16" s="679"/>
      <c r="DB16" s="679"/>
      <c r="DC16" s="679"/>
      <c r="DD16" s="685" t="s">
        <v>128</v>
      </c>
      <c r="DE16" s="677"/>
      <c r="DF16" s="677"/>
      <c r="DG16" s="677"/>
      <c r="DH16" s="677"/>
      <c r="DI16" s="677"/>
      <c r="DJ16" s="677"/>
      <c r="DK16" s="677"/>
      <c r="DL16" s="677"/>
      <c r="DM16" s="677"/>
      <c r="DN16" s="677"/>
      <c r="DO16" s="677"/>
      <c r="DP16" s="678"/>
      <c r="DQ16" s="685" t="s">
        <v>128</v>
      </c>
      <c r="DR16" s="677"/>
      <c r="DS16" s="677"/>
      <c r="DT16" s="677"/>
      <c r="DU16" s="677"/>
      <c r="DV16" s="677"/>
      <c r="DW16" s="677"/>
      <c r="DX16" s="677"/>
      <c r="DY16" s="677"/>
      <c r="DZ16" s="677"/>
      <c r="EA16" s="677"/>
      <c r="EB16" s="677"/>
      <c r="EC16" s="686"/>
    </row>
    <row r="17" spans="2:133" ht="11.25" customHeight="1" x14ac:dyDescent="0.15">
      <c r="B17" s="673" t="s">
        <v>262</v>
      </c>
      <c r="C17" s="674"/>
      <c r="D17" s="674"/>
      <c r="E17" s="674"/>
      <c r="F17" s="674"/>
      <c r="G17" s="674"/>
      <c r="H17" s="674"/>
      <c r="I17" s="674"/>
      <c r="J17" s="674"/>
      <c r="K17" s="674"/>
      <c r="L17" s="674"/>
      <c r="M17" s="674"/>
      <c r="N17" s="674"/>
      <c r="O17" s="674"/>
      <c r="P17" s="674"/>
      <c r="Q17" s="675"/>
      <c r="R17" s="676">
        <v>141484</v>
      </c>
      <c r="S17" s="677"/>
      <c r="T17" s="677"/>
      <c r="U17" s="677"/>
      <c r="V17" s="677"/>
      <c r="W17" s="677"/>
      <c r="X17" s="677"/>
      <c r="Y17" s="678"/>
      <c r="Z17" s="679">
        <v>0.2</v>
      </c>
      <c r="AA17" s="679"/>
      <c r="AB17" s="679"/>
      <c r="AC17" s="679"/>
      <c r="AD17" s="680">
        <v>141484</v>
      </c>
      <c r="AE17" s="680"/>
      <c r="AF17" s="680"/>
      <c r="AG17" s="680"/>
      <c r="AH17" s="680"/>
      <c r="AI17" s="680"/>
      <c r="AJ17" s="680"/>
      <c r="AK17" s="680"/>
      <c r="AL17" s="681">
        <v>0.4</v>
      </c>
      <c r="AM17" s="682"/>
      <c r="AN17" s="682"/>
      <c r="AO17" s="683"/>
      <c r="AP17" s="673" t="s">
        <v>263</v>
      </c>
      <c r="AQ17" s="674"/>
      <c r="AR17" s="674"/>
      <c r="AS17" s="674"/>
      <c r="AT17" s="674"/>
      <c r="AU17" s="674"/>
      <c r="AV17" s="674"/>
      <c r="AW17" s="674"/>
      <c r="AX17" s="674"/>
      <c r="AY17" s="674"/>
      <c r="AZ17" s="674"/>
      <c r="BA17" s="674"/>
      <c r="BB17" s="674"/>
      <c r="BC17" s="674"/>
      <c r="BD17" s="674"/>
      <c r="BE17" s="674"/>
      <c r="BF17" s="675"/>
      <c r="BG17" s="676" t="s">
        <v>128</v>
      </c>
      <c r="BH17" s="677"/>
      <c r="BI17" s="677"/>
      <c r="BJ17" s="677"/>
      <c r="BK17" s="677"/>
      <c r="BL17" s="677"/>
      <c r="BM17" s="677"/>
      <c r="BN17" s="678"/>
      <c r="BO17" s="679" t="s">
        <v>128</v>
      </c>
      <c r="BP17" s="679"/>
      <c r="BQ17" s="679"/>
      <c r="BR17" s="679"/>
      <c r="BS17" s="685" t="s">
        <v>230</v>
      </c>
      <c r="BT17" s="677"/>
      <c r="BU17" s="677"/>
      <c r="BV17" s="677"/>
      <c r="BW17" s="677"/>
      <c r="BX17" s="677"/>
      <c r="BY17" s="677"/>
      <c r="BZ17" s="677"/>
      <c r="CA17" s="677"/>
      <c r="CB17" s="686"/>
      <c r="CD17" s="691" t="s">
        <v>264</v>
      </c>
      <c r="CE17" s="692"/>
      <c r="CF17" s="692"/>
      <c r="CG17" s="692"/>
      <c r="CH17" s="692"/>
      <c r="CI17" s="692"/>
      <c r="CJ17" s="692"/>
      <c r="CK17" s="692"/>
      <c r="CL17" s="692"/>
      <c r="CM17" s="692"/>
      <c r="CN17" s="692"/>
      <c r="CO17" s="692"/>
      <c r="CP17" s="692"/>
      <c r="CQ17" s="693"/>
      <c r="CR17" s="676">
        <v>3494762</v>
      </c>
      <c r="CS17" s="677"/>
      <c r="CT17" s="677"/>
      <c r="CU17" s="677"/>
      <c r="CV17" s="677"/>
      <c r="CW17" s="677"/>
      <c r="CX17" s="677"/>
      <c r="CY17" s="678"/>
      <c r="CZ17" s="679">
        <v>6.5</v>
      </c>
      <c r="DA17" s="679"/>
      <c r="DB17" s="679"/>
      <c r="DC17" s="679"/>
      <c r="DD17" s="685" t="s">
        <v>128</v>
      </c>
      <c r="DE17" s="677"/>
      <c r="DF17" s="677"/>
      <c r="DG17" s="677"/>
      <c r="DH17" s="677"/>
      <c r="DI17" s="677"/>
      <c r="DJ17" s="677"/>
      <c r="DK17" s="677"/>
      <c r="DL17" s="677"/>
      <c r="DM17" s="677"/>
      <c r="DN17" s="677"/>
      <c r="DO17" s="677"/>
      <c r="DP17" s="678"/>
      <c r="DQ17" s="685">
        <v>3429858</v>
      </c>
      <c r="DR17" s="677"/>
      <c r="DS17" s="677"/>
      <c r="DT17" s="677"/>
      <c r="DU17" s="677"/>
      <c r="DV17" s="677"/>
      <c r="DW17" s="677"/>
      <c r="DX17" s="677"/>
      <c r="DY17" s="677"/>
      <c r="DZ17" s="677"/>
      <c r="EA17" s="677"/>
      <c r="EB17" s="677"/>
      <c r="EC17" s="686"/>
    </row>
    <row r="18" spans="2:133" ht="11.25" customHeight="1" x14ac:dyDescent="0.15">
      <c r="B18" s="673" t="s">
        <v>265</v>
      </c>
      <c r="C18" s="674"/>
      <c r="D18" s="674"/>
      <c r="E18" s="674"/>
      <c r="F18" s="674"/>
      <c r="G18" s="674"/>
      <c r="H18" s="674"/>
      <c r="I18" s="674"/>
      <c r="J18" s="674"/>
      <c r="K18" s="674"/>
      <c r="L18" s="674"/>
      <c r="M18" s="674"/>
      <c r="N18" s="674"/>
      <c r="O18" s="674"/>
      <c r="P18" s="674"/>
      <c r="Q18" s="675"/>
      <c r="R18" s="676">
        <v>2919795</v>
      </c>
      <c r="S18" s="677"/>
      <c r="T18" s="677"/>
      <c r="U18" s="677"/>
      <c r="V18" s="677"/>
      <c r="W18" s="677"/>
      <c r="X18" s="677"/>
      <c r="Y18" s="678"/>
      <c r="Z18" s="679">
        <v>5.2</v>
      </c>
      <c r="AA18" s="679"/>
      <c r="AB18" s="679"/>
      <c r="AC18" s="679"/>
      <c r="AD18" s="680">
        <v>2642590</v>
      </c>
      <c r="AE18" s="680"/>
      <c r="AF18" s="680"/>
      <c r="AG18" s="680"/>
      <c r="AH18" s="680"/>
      <c r="AI18" s="680"/>
      <c r="AJ18" s="680"/>
      <c r="AK18" s="680"/>
      <c r="AL18" s="681">
        <v>7</v>
      </c>
      <c r="AM18" s="682"/>
      <c r="AN18" s="682"/>
      <c r="AO18" s="683"/>
      <c r="AP18" s="673" t="s">
        <v>266</v>
      </c>
      <c r="AQ18" s="674"/>
      <c r="AR18" s="674"/>
      <c r="AS18" s="674"/>
      <c r="AT18" s="674"/>
      <c r="AU18" s="674"/>
      <c r="AV18" s="674"/>
      <c r="AW18" s="674"/>
      <c r="AX18" s="674"/>
      <c r="AY18" s="674"/>
      <c r="AZ18" s="674"/>
      <c r="BA18" s="674"/>
      <c r="BB18" s="674"/>
      <c r="BC18" s="674"/>
      <c r="BD18" s="674"/>
      <c r="BE18" s="674"/>
      <c r="BF18" s="675"/>
      <c r="BG18" s="676" t="s">
        <v>128</v>
      </c>
      <c r="BH18" s="677"/>
      <c r="BI18" s="677"/>
      <c r="BJ18" s="677"/>
      <c r="BK18" s="677"/>
      <c r="BL18" s="677"/>
      <c r="BM18" s="677"/>
      <c r="BN18" s="678"/>
      <c r="BO18" s="679" t="s">
        <v>128</v>
      </c>
      <c r="BP18" s="679"/>
      <c r="BQ18" s="679"/>
      <c r="BR18" s="679"/>
      <c r="BS18" s="685" t="s">
        <v>230</v>
      </c>
      <c r="BT18" s="677"/>
      <c r="BU18" s="677"/>
      <c r="BV18" s="677"/>
      <c r="BW18" s="677"/>
      <c r="BX18" s="677"/>
      <c r="BY18" s="677"/>
      <c r="BZ18" s="677"/>
      <c r="CA18" s="677"/>
      <c r="CB18" s="686"/>
      <c r="CD18" s="691" t="s">
        <v>267</v>
      </c>
      <c r="CE18" s="692"/>
      <c r="CF18" s="692"/>
      <c r="CG18" s="692"/>
      <c r="CH18" s="692"/>
      <c r="CI18" s="692"/>
      <c r="CJ18" s="692"/>
      <c r="CK18" s="692"/>
      <c r="CL18" s="692"/>
      <c r="CM18" s="692"/>
      <c r="CN18" s="692"/>
      <c r="CO18" s="692"/>
      <c r="CP18" s="692"/>
      <c r="CQ18" s="693"/>
      <c r="CR18" s="676">
        <v>378</v>
      </c>
      <c r="CS18" s="677"/>
      <c r="CT18" s="677"/>
      <c r="CU18" s="677"/>
      <c r="CV18" s="677"/>
      <c r="CW18" s="677"/>
      <c r="CX18" s="677"/>
      <c r="CY18" s="678"/>
      <c r="CZ18" s="679">
        <v>0</v>
      </c>
      <c r="DA18" s="679"/>
      <c r="DB18" s="679"/>
      <c r="DC18" s="679"/>
      <c r="DD18" s="685" t="s">
        <v>230</v>
      </c>
      <c r="DE18" s="677"/>
      <c r="DF18" s="677"/>
      <c r="DG18" s="677"/>
      <c r="DH18" s="677"/>
      <c r="DI18" s="677"/>
      <c r="DJ18" s="677"/>
      <c r="DK18" s="677"/>
      <c r="DL18" s="677"/>
      <c r="DM18" s="677"/>
      <c r="DN18" s="677"/>
      <c r="DO18" s="677"/>
      <c r="DP18" s="678"/>
      <c r="DQ18" s="685">
        <v>378</v>
      </c>
      <c r="DR18" s="677"/>
      <c r="DS18" s="677"/>
      <c r="DT18" s="677"/>
      <c r="DU18" s="677"/>
      <c r="DV18" s="677"/>
      <c r="DW18" s="677"/>
      <c r="DX18" s="677"/>
      <c r="DY18" s="677"/>
      <c r="DZ18" s="677"/>
      <c r="EA18" s="677"/>
      <c r="EB18" s="677"/>
      <c r="EC18" s="686"/>
    </row>
    <row r="19" spans="2:133" ht="11.25" customHeight="1" x14ac:dyDescent="0.15">
      <c r="B19" s="673" t="s">
        <v>268</v>
      </c>
      <c r="C19" s="674"/>
      <c r="D19" s="674"/>
      <c r="E19" s="674"/>
      <c r="F19" s="674"/>
      <c r="G19" s="674"/>
      <c r="H19" s="674"/>
      <c r="I19" s="674"/>
      <c r="J19" s="674"/>
      <c r="K19" s="674"/>
      <c r="L19" s="674"/>
      <c r="M19" s="674"/>
      <c r="N19" s="674"/>
      <c r="O19" s="674"/>
      <c r="P19" s="674"/>
      <c r="Q19" s="675"/>
      <c r="R19" s="676">
        <v>2642590</v>
      </c>
      <c r="S19" s="677"/>
      <c r="T19" s="677"/>
      <c r="U19" s="677"/>
      <c r="V19" s="677"/>
      <c r="W19" s="677"/>
      <c r="X19" s="677"/>
      <c r="Y19" s="678"/>
      <c r="Z19" s="679">
        <v>4.7</v>
      </c>
      <c r="AA19" s="679"/>
      <c r="AB19" s="679"/>
      <c r="AC19" s="679"/>
      <c r="AD19" s="680">
        <v>2642590</v>
      </c>
      <c r="AE19" s="680"/>
      <c r="AF19" s="680"/>
      <c r="AG19" s="680"/>
      <c r="AH19" s="680"/>
      <c r="AI19" s="680"/>
      <c r="AJ19" s="680"/>
      <c r="AK19" s="680"/>
      <c r="AL19" s="681">
        <v>7</v>
      </c>
      <c r="AM19" s="682"/>
      <c r="AN19" s="682"/>
      <c r="AO19" s="683"/>
      <c r="AP19" s="673" t="s">
        <v>269</v>
      </c>
      <c r="AQ19" s="674"/>
      <c r="AR19" s="674"/>
      <c r="AS19" s="674"/>
      <c r="AT19" s="674"/>
      <c r="AU19" s="674"/>
      <c r="AV19" s="674"/>
      <c r="AW19" s="674"/>
      <c r="AX19" s="674"/>
      <c r="AY19" s="674"/>
      <c r="AZ19" s="674"/>
      <c r="BA19" s="674"/>
      <c r="BB19" s="674"/>
      <c r="BC19" s="674"/>
      <c r="BD19" s="674"/>
      <c r="BE19" s="674"/>
      <c r="BF19" s="675"/>
      <c r="BG19" s="676">
        <v>1703960</v>
      </c>
      <c r="BH19" s="677"/>
      <c r="BI19" s="677"/>
      <c r="BJ19" s="677"/>
      <c r="BK19" s="677"/>
      <c r="BL19" s="677"/>
      <c r="BM19" s="677"/>
      <c r="BN19" s="678"/>
      <c r="BO19" s="679">
        <v>5.4</v>
      </c>
      <c r="BP19" s="679"/>
      <c r="BQ19" s="679"/>
      <c r="BR19" s="679"/>
      <c r="BS19" s="685" t="s">
        <v>230</v>
      </c>
      <c r="BT19" s="677"/>
      <c r="BU19" s="677"/>
      <c r="BV19" s="677"/>
      <c r="BW19" s="677"/>
      <c r="BX19" s="677"/>
      <c r="BY19" s="677"/>
      <c r="BZ19" s="677"/>
      <c r="CA19" s="677"/>
      <c r="CB19" s="686"/>
      <c r="CD19" s="691" t="s">
        <v>270</v>
      </c>
      <c r="CE19" s="692"/>
      <c r="CF19" s="692"/>
      <c r="CG19" s="692"/>
      <c r="CH19" s="692"/>
      <c r="CI19" s="692"/>
      <c r="CJ19" s="692"/>
      <c r="CK19" s="692"/>
      <c r="CL19" s="692"/>
      <c r="CM19" s="692"/>
      <c r="CN19" s="692"/>
      <c r="CO19" s="692"/>
      <c r="CP19" s="692"/>
      <c r="CQ19" s="693"/>
      <c r="CR19" s="676" t="s">
        <v>128</v>
      </c>
      <c r="CS19" s="677"/>
      <c r="CT19" s="677"/>
      <c r="CU19" s="677"/>
      <c r="CV19" s="677"/>
      <c r="CW19" s="677"/>
      <c r="CX19" s="677"/>
      <c r="CY19" s="678"/>
      <c r="CZ19" s="679" t="s">
        <v>128</v>
      </c>
      <c r="DA19" s="679"/>
      <c r="DB19" s="679"/>
      <c r="DC19" s="679"/>
      <c r="DD19" s="685" t="s">
        <v>230</v>
      </c>
      <c r="DE19" s="677"/>
      <c r="DF19" s="677"/>
      <c r="DG19" s="677"/>
      <c r="DH19" s="677"/>
      <c r="DI19" s="677"/>
      <c r="DJ19" s="677"/>
      <c r="DK19" s="677"/>
      <c r="DL19" s="677"/>
      <c r="DM19" s="677"/>
      <c r="DN19" s="677"/>
      <c r="DO19" s="677"/>
      <c r="DP19" s="678"/>
      <c r="DQ19" s="685" t="s">
        <v>128</v>
      </c>
      <c r="DR19" s="677"/>
      <c r="DS19" s="677"/>
      <c r="DT19" s="677"/>
      <c r="DU19" s="677"/>
      <c r="DV19" s="677"/>
      <c r="DW19" s="677"/>
      <c r="DX19" s="677"/>
      <c r="DY19" s="677"/>
      <c r="DZ19" s="677"/>
      <c r="EA19" s="677"/>
      <c r="EB19" s="677"/>
      <c r="EC19" s="686"/>
    </row>
    <row r="20" spans="2:133" ht="11.25" customHeight="1" x14ac:dyDescent="0.15">
      <c r="B20" s="673" t="s">
        <v>271</v>
      </c>
      <c r="C20" s="674"/>
      <c r="D20" s="674"/>
      <c r="E20" s="674"/>
      <c r="F20" s="674"/>
      <c r="G20" s="674"/>
      <c r="H20" s="674"/>
      <c r="I20" s="674"/>
      <c r="J20" s="674"/>
      <c r="K20" s="674"/>
      <c r="L20" s="674"/>
      <c r="M20" s="674"/>
      <c r="N20" s="674"/>
      <c r="O20" s="674"/>
      <c r="P20" s="674"/>
      <c r="Q20" s="675"/>
      <c r="R20" s="676">
        <v>277205</v>
      </c>
      <c r="S20" s="677"/>
      <c r="T20" s="677"/>
      <c r="U20" s="677"/>
      <c r="V20" s="677"/>
      <c r="W20" s="677"/>
      <c r="X20" s="677"/>
      <c r="Y20" s="678"/>
      <c r="Z20" s="679">
        <v>0.5</v>
      </c>
      <c r="AA20" s="679"/>
      <c r="AB20" s="679"/>
      <c r="AC20" s="679"/>
      <c r="AD20" s="680" t="s">
        <v>230</v>
      </c>
      <c r="AE20" s="680"/>
      <c r="AF20" s="680"/>
      <c r="AG20" s="680"/>
      <c r="AH20" s="680"/>
      <c r="AI20" s="680"/>
      <c r="AJ20" s="680"/>
      <c r="AK20" s="680"/>
      <c r="AL20" s="681" t="s">
        <v>128</v>
      </c>
      <c r="AM20" s="682"/>
      <c r="AN20" s="682"/>
      <c r="AO20" s="683"/>
      <c r="AP20" s="673" t="s">
        <v>272</v>
      </c>
      <c r="AQ20" s="674"/>
      <c r="AR20" s="674"/>
      <c r="AS20" s="674"/>
      <c r="AT20" s="674"/>
      <c r="AU20" s="674"/>
      <c r="AV20" s="674"/>
      <c r="AW20" s="674"/>
      <c r="AX20" s="674"/>
      <c r="AY20" s="674"/>
      <c r="AZ20" s="674"/>
      <c r="BA20" s="674"/>
      <c r="BB20" s="674"/>
      <c r="BC20" s="674"/>
      <c r="BD20" s="674"/>
      <c r="BE20" s="674"/>
      <c r="BF20" s="675"/>
      <c r="BG20" s="676">
        <v>1703960</v>
      </c>
      <c r="BH20" s="677"/>
      <c r="BI20" s="677"/>
      <c r="BJ20" s="677"/>
      <c r="BK20" s="677"/>
      <c r="BL20" s="677"/>
      <c r="BM20" s="677"/>
      <c r="BN20" s="678"/>
      <c r="BO20" s="679">
        <v>5.4</v>
      </c>
      <c r="BP20" s="679"/>
      <c r="BQ20" s="679"/>
      <c r="BR20" s="679"/>
      <c r="BS20" s="685" t="s">
        <v>230</v>
      </c>
      <c r="BT20" s="677"/>
      <c r="BU20" s="677"/>
      <c r="BV20" s="677"/>
      <c r="BW20" s="677"/>
      <c r="BX20" s="677"/>
      <c r="BY20" s="677"/>
      <c r="BZ20" s="677"/>
      <c r="CA20" s="677"/>
      <c r="CB20" s="686"/>
      <c r="CD20" s="691" t="s">
        <v>273</v>
      </c>
      <c r="CE20" s="692"/>
      <c r="CF20" s="692"/>
      <c r="CG20" s="692"/>
      <c r="CH20" s="692"/>
      <c r="CI20" s="692"/>
      <c r="CJ20" s="692"/>
      <c r="CK20" s="692"/>
      <c r="CL20" s="692"/>
      <c r="CM20" s="692"/>
      <c r="CN20" s="692"/>
      <c r="CO20" s="692"/>
      <c r="CP20" s="692"/>
      <c r="CQ20" s="693"/>
      <c r="CR20" s="676">
        <v>53907421</v>
      </c>
      <c r="CS20" s="677"/>
      <c r="CT20" s="677"/>
      <c r="CU20" s="677"/>
      <c r="CV20" s="677"/>
      <c r="CW20" s="677"/>
      <c r="CX20" s="677"/>
      <c r="CY20" s="678"/>
      <c r="CZ20" s="679">
        <v>100</v>
      </c>
      <c r="DA20" s="679"/>
      <c r="DB20" s="679"/>
      <c r="DC20" s="679"/>
      <c r="DD20" s="685">
        <v>6484585</v>
      </c>
      <c r="DE20" s="677"/>
      <c r="DF20" s="677"/>
      <c r="DG20" s="677"/>
      <c r="DH20" s="677"/>
      <c r="DI20" s="677"/>
      <c r="DJ20" s="677"/>
      <c r="DK20" s="677"/>
      <c r="DL20" s="677"/>
      <c r="DM20" s="677"/>
      <c r="DN20" s="677"/>
      <c r="DO20" s="677"/>
      <c r="DP20" s="678"/>
      <c r="DQ20" s="685">
        <v>40047794</v>
      </c>
      <c r="DR20" s="677"/>
      <c r="DS20" s="677"/>
      <c r="DT20" s="677"/>
      <c r="DU20" s="677"/>
      <c r="DV20" s="677"/>
      <c r="DW20" s="677"/>
      <c r="DX20" s="677"/>
      <c r="DY20" s="677"/>
      <c r="DZ20" s="677"/>
      <c r="EA20" s="677"/>
      <c r="EB20" s="677"/>
      <c r="EC20" s="686"/>
    </row>
    <row r="21" spans="2:133" ht="11.25" customHeight="1" x14ac:dyDescent="0.15">
      <c r="B21" s="673" t="s">
        <v>274</v>
      </c>
      <c r="C21" s="674"/>
      <c r="D21" s="674"/>
      <c r="E21" s="674"/>
      <c r="F21" s="674"/>
      <c r="G21" s="674"/>
      <c r="H21" s="674"/>
      <c r="I21" s="674"/>
      <c r="J21" s="674"/>
      <c r="K21" s="674"/>
      <c r="L21" s="674"/>
      <c r="M21" s="674"/>
      <c r="N21" s="674"/>
      <c r="O21" s="674"/>
      <c r="P21" s="674"/>
      <c r="Q21" s="675"/>
      <c r="R21" s="676" t="s">
        <v>128</v>
      </c>
      <c r="S21" s="677"/>
      <c r="T21" s="677"/>
      <c r="U21" s="677"/>
      <c r="V21" s="677"/>
      <c r="W21" s="677"/>
      <c r="X21" s="677"/>
      <c r="Y21" s="678"/>
      <c r="Z21" s="679" t="s">
        <v>230</v>
      </c>
      <c r="AA21" s="679"/>
      <c r="AB21" s="679"/>
      <c r="AC21" s="679"/>
      <c r="AD21" s="680" t="s">
        <v>230</v>
      </c>
      <c r="AE21" s="680"/>
      <c r="AF21" s="680"/>
      <c r="AG21" s="680"/>
      <c r="AH21" s="680"/>
      <c r="AI21" s="680"/>
      <c r="AJ21" s="680"/>
      <c r="AK21" s="680"/>
      <c r="AL21" s="681" t="s">
        <v>128</v>
      </c>
      <c r="AM21" s="682"/>
      <c r="AN21" s="682"/>
      <c r="AO21" s="683"/>
      <c r="AP21" s="694" t="s">
        <v>275</v>
      </c>
      <c r="AQ21" s="695"/>
      <c r="AR21" s="695"/>
      <c r="AS21" s="695"/>
      <c r="AT21" s="695"/>
      <c r="AU21" s="695"/>
      <c r="AV21" s="695"/>
      <c r="AW21" s="695"/>
      <c r="AX21" s="695"/>
      <c r="AY21" s="695"/>
      <c r="AZ21" s="695"/>
      <c r="BA21" s="695"/>
      <c r="BB21" s="695"/>
      <c r="BC21" s="695"/>
      <c r="BD21" s="695"/>
      <c r="BE21" s="695"/>
      <c r="BF21" s="696"/>
      <c r="BG21" s="676">
        <v>15148</v>
      </c>
      <c r="BH21" s="677"/>
      <c r="BI21" s="677"/>
      <c r="BJ21" s="677"/>
      <c r="BK21" s="677"/>
      <c r="BL21" s="677"/>
      <c r="BM21" s="677"/>
      <c r="BN21" s="678"/>
      <c r="BO21" s="679">
        <v>0</v>
      </c>
      <c r="BP21" s="679"/>
      <c r="BQ21" s="679"/>
      <c r="BR21" s="679"/>
      <c r="BS21" s="685" t="s">
        <v>230</v>
      </c>
      <c r="BT21" s="677"/>
      <c r="BU21" s="677"/>
      <c r="BV21" s="677"/>
      <c r="BW21" s="677"/>
      <c r="BX21" s="677"/>
      <c r="BY21" s="677"/>
      <c r="BZ21" s="677"/>
      <c r="CA21" s="677"/>
      <c r="CB21" s="686"/>
      <c r="CD21" s="700"/>
      <c r="CE21" s="701"/>
      <c r="CF21" s="701"/>
      <c r="CG21" s="701"/>
      <c r="CH21" s="701"/>
      <c r="CI21" s="701"/>
      <c r="CJ21" s="701"/>
      <c r="CK21" s="701"/>
      <c r="CL21" s="701"/>
      <c r="CM21" s="701"/>
      <c r="CN21" s="701"/>
      <c r="CO21" s="701"/>
      <c r="CP21" s="701"/>
      <c r="CQ21" s="702"/>
      <c r="CR21" s="703"/>
      <c r="CS21" s="698"/>
      <c r="CT21" s="698"/>
      <c r="CU21" s="698"/>
      <c r="CV21" s="698"/>
      <c r="CW21" s="698"/>
      <c r="CX21" s="698"/>
      <c r="CY21" s="704"/>
      <c r="CZ21" s="705"/>
      <c r="DA21" s="705"/>
      <c r="DB21" s="705"/>
      <c r="DC21" s="705"/>
      <c r="DD21" s="697"/>
      <c r="DE21" s="698"/>
      <c r="DF21" s="698"/>
      <c r="DG21" s="698"/>
      <c r="DH21" s="698"/>
      <c r="DI21" s="698"/>
      <c r="DJ21" s="698"/>
      <c r="DK21" s="698"/>
      <c r="DL21" s="698"/>
      <c r="DM21" s="698"/>
      <c r="DN21" s="698"/>
      <c r="DO21" s="698"/>
      <c r="DP21" s="704"/>
      <c r="DQ21" s="697"/>
      <c r="DR21" s="698"/>
      <c r="DS21" s="698"/>
      <c r="DT21" s="698"/>
      <c r="DU21" s="698"/>
      <c r="DV21" s="698"/>
      <c r="DW21" s="698"/>
      <c r="DX21" s="698"/>
      <c r="DY21" s="698"/>
      <c r="DZ21" s="698"/>
      <c r="EA21" s="698"/>
      <c r="EB21" s="698"/>
      <c r="EC21" s="699"/>
    </row>
    <row r="22" spans="2:133" ht="11.25" customHeight="1" x14ac:dyDescent="0.15">
      <c r="B22" s="673" t="s">
        <v>276</v>
      </c>
      <c r="C22" s="674"/>
      <c r="D22" s="674"/>
      <c r="E22" s="674"/>
      <c r="F22" s="674"/>
      <c r="G22" s="674"/>
      <c r="H22" s="674"/>
      <c r="I22" s="674"/>
      <c r="J22" s="674"/>
      <c r="K22" s="674"/>
      <c r="L22" s="674"/>
      <c r="M22" s="674"/>
      <c r="N22" s="674"/>
      <c r="O22" s="674"/>
      <c r="P22" s="674"/>
      <c r="Q22" s="675"/>
      <c r="R22" s="676">
        <v>39300156</v>
      </c>
      <c r="S22" s="677"/>
      <c r="T22" s="677"/>
      <c r="U22" s="677"/>
      <c r="V22" s="677"/>
      <c r="W22" s="677"/>
      <c r="X22" s="677"/>
      <c r="Y22" s="678"/>
      <c r="Z22" s="679">
        <v>69.400000000000006</v>
      </c>
      <c r="AA22" s="679"/>
      <c r="AB22" s="679"/>
      <c r="AC22" s="679"/>
      <c r="AD22" s="680">
        <v>37334139</v>
      </c>
      <c r="AE22" s="680"/>
      <c r="AF22" s="680"/>
      <c r="AG22" s="680"/>
      <c r="AH22" s="680"/>
      <c r="AI22" s="680"/>
      <c r="AJ22" s="680"/>
      <c r="AK22" s="680"/>
      <c r="AL22" s="681">
        <v>99.3</v>
      </c>
      <c r="AM22" s="682"/>
      <c r="AN22" s="682"/>
      <c r="AO22" s="683"/>
      <c r="AP22" s="694" t="s">
        <v>277</v>
      </c>
      <c r="AQ22" s="695"/>
      <c r="AR22" s="695"/>
      <c r="AS22" s="695"/>
      <c r="AT22" s="695"/>
      <c r="AU22" s="695"/>
      <c r="AV22" s="695"/>
      <c r="AW22" s="695"/>
      <c r="AX22" s="695"/>
      <c r="AY22" s="695"/>
      <c r="AZ22" s="695"/>
      <c r="BA22" s="695"/>
      <c r="BB22" s="695"/>
      <c r="BC22" s="695"/>
      <c r="BD22" s="695"/>
      <c r="BE22" s="695"/>
      <c r="BF22" s="696"/>
      <c r="BG22" s="676" t="s">
        <v>128</v>
      </c>
      <c r="BH22" s="677"/>
      <c r="BI22" s="677"/>
      <c r="BJ22" s="677"/>
      <c r="BK22" s="677"/>
      <c r="BL22" s="677"/>
      <c r="BM22" s="677"/>
      <c r="BN22" s="678"/>
      <c r="BO22" s="679" t="s">
        <v>128</v>
      </c>
      <c r="BP22" s="679"/>
      <c r="BQ22" s="679"/>
      <c r="BR22" s="679"/>
      <c r="BS22" s="685" t="s">
        <v>128</v>
      </c>
      <c r="BT22" s="677"/>
      <c r="BU22" s="677"/>
      <c r="BV22" s="677"/>
      <c r="BW22" s="677"/>
      <c r="BX22" s="677"/>
      <c r="BY22" s="677"/>
      <c r="BZ22" s="677"/>
      <c r="CA22" s="677"/>
      <c r="CB22" s="686"/>
      <c r="CD22" s="658" t="s">
        <v>278</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x14ac:dyDescent="0.15">
      <c r="B23" s="673" t="s">
        <v>279</v>
      </c>
      <c r="C23" s="674"/>
      <c r="D23" s="674"/>
      <c r="E23" s="674"/>
      <c r="F23" s="674"/>
      <c r="G23" s="674"/>
      <c r="H23" s="674"/>
      <c r="I23" s="674"/>
      <c r="J23" s="674"/>
      <c r="K23" s="674"/>
      <c r="L23" s="674"/>
      <c r="M23" s="674"/>
      <c r="N23" s="674"/>
      <c r="O23" s="674"/>
      <c r="P23" s="674"/>
      <c r="Q23" s="675"/>
      <c r="R23" s="676">
        <v>26087</v>
      </c>
      <c r="S23" s="677"/>
      <c r="T23" s="677"/>
      <c r="U23" s="677"/>
      <c r="V23" s="677"/>
      <c r="W23" s="677"/>
      <c r="X23" s="677"/>
      <c r="Y23" s="678"/>
      <c r="Z23" s="679">
        <v>0</v>
      </c>
      <c r="AA23" s="679"/>
      <c r="AB23" s="679"/>
      <c r="AC23" s="679"/>
      <c r="AD23" s="680">
        <v>26087</v>
      </c>
      <c r="AE23" s="680"/>
      <c r="AF23" s="680"/>
      <c r="AG23" s="680"/>
      <c r="AH23" s="680"/>
      <c r="AI23" s="680"/>
      <c r="AJ23" s="680"/>
      <c r="AK23" s="680"/>
      <c r="AL23" s="681">
        <v>0.1</v>
      </c>
      <c r="AM23" s="682"/>
      <c r="AN23" s="682"/>
      <c r="AO23" s="683"/>
      <c r="AP23" s="694" t="s">
        <v>280</v>
      </c>
      <c r="AQ23" s="695"/>
      <c r="AR23" s="695"/>
      <c r="AS23" s="695"/>
      <c r="AT23" s="695"/>
      <c r="AU23" s="695"/>
      <c r="AV23" s="695"/>
      <c r="AW23" s="695"/>
      <c r="AX23" s="695"/>
      <c r="AY23" s="695"/>
      <c r="AZ23" s="695"/>
      <c r="BA23" s="695"/>
      <c r="BB23" s="695"/>
      <c r="BC23" s="695"/>
      <c r="BD23" s="695"/>
      <c r="BE23" s="695"/>
      <c r="BF23" s="696"/>
      <c r="BG23" s="676">
        <v>1688812</v>
      </c>
      <c r="BH23" s="677"/>
      <c r="BI23" s="677"/>
      <c r="BJ23" s="677"/>
      <c r="BK23" s="677"/>
      <c r="BL23" s="677"/>
      <c r="BM23" s="677"/>
      <c r="BN23" s="678"/>
      <c r="BO23" s="679">
        <v>5.3</v>
      </c>
      <c r="BP23" s="679"/>
      <c r="BQ23" s="679"/>
      <c r="BR23" s="679"/>
      <c r="BS23" s="685" t="s">
        <v>128</v>
      </c>
      <c r="BT23" s="677"/>
      <c r="BU23" s="677"/>
      <c r="BV23" s="677"/>
      <c r="BW23" s="677"/>
      <c r="BX23" s="677"/>
      <c r="BY23" s="677"/>
      <c r="BZ23" s="677"/>
      <c r="CA23" s="677"/>
      <c r="CB23" s="686"/>
      <c r="CD23" s="658" t="s">
        <v>219</v>
      </c>
      <c r="CE23" s="659"/>
      <c r="CF23" s="659"/>
      <c r="CG23" s="659"/>
      <c r="CH23" s="659"/>
      <c r="CI23" s="659"/>
      <c r="CJ23" s="659"/>
      <c r="CK23" s="659"/>
      <c r="CL23" s="659"/>
      <c r="CM23" s="659"/>
      <c r="CN23" s="659"/>
      <c r="CO23" s="659"/>
      <c r="CP23" s="659"/>
      <c r="CQ23" s="660"/>
      <c r="CR23" s="658" t="s">
        <v>281</v>
      </c>
      <c r="CS23" s="659"/>
      <c r="CT23" s="659"/>
      <c r="CU23" s="659"/>
      <c r="CV23" s="659"/>
      <c r="CW23" s="659"/>
      <c r="CX23" s="659"/>
      <c r="CY23" s="660"/>
      <c r="CZ23" s="658" t="s">
        <v>282</v>
      </c>
      <c r="DA23" s="659"/>
      <c r="DB23" s="659"/>
      <c r="DC23" s="660"/>
      <c r="DD23" s="658" t="s">
        <v>283</v>
      </c>
      <c r="DE23" s="659"/>
      <c r="DF23" s="659"/>
      <c r="DG23" s="659"/>
      <c r="DH23" s="659"/>
      <c r="DI23" s="659"/>
      <c r="DJ23" s="659"/>
      <c r="DK23" s="660"/>
      <c r="DL23" s="706" t="s">
        <v>284</v>
      </c>
      <c r="DM23" s="707"/>
      <c r="DN23" s="707"/>
      <c r="DO23" s="707"/>
      <c r="DP23" s="707"/>
      <c r="DQ23" s="707"/>
      <c r="DR23" s="707"/>
      <c r="DS23" s="707"/>
      <c r="DT23" s="707"/>
      <c r="DU23" s="707"/>
      <c r="DV23" s="708"/>
      <c r="DW23" s="658" t="s">
        <v>285</v>
      </c>
      <c r="DX23" s="659"/>
      <c r="DY23" s="659"/>
      <c r="DZ23" s="659"/>
      <c r="EA23" s="659"/>
      <c r="EB23" s="659"/>
      <c r="EC23" s="660"/>
    </row>
    <row r="24" spans="2:133" ht="11.25" customHeight="1" x14ac:dyDescent="0.15">
      <c r="B24" s="673" t="s">
        <v>286</v>
      </c>
      <c r="C24" s="674"/>
      <c r="D24" s="674"/>
      <c r="E24" s="674"/>
      <c r="F24" s="674"/>
      <c r="G24" s="674"/>
      <c r="H24" s="674"/>
      <c r="I24" s="674"/>
      <c r="J24" s="674"/>
      <c r="K24" s="674"/>
      <c r="L24" s="674"/>
      <c r="M24" s="674"/>
      <c r="N24" s="674"/>
      <c r="O24" s="674"/>
      <c r="P24" s="674"/>
      <c r="Q24" s="675"/>
      <c r="R24" s="676">
        <v>344813</v>
      </c>
      <c r="S24" s="677"/>
      <c r="T24" s="677"/>
      <c r="U24" s="677"/>
      <c r="V24" s="677"/>
      <c r="W24" s="677"/>
      <c r="X24" s="677"/>
      <c r="Y24" s="678"/>
      <c r="Z24" s="679">
        <v>0.6</v>
      </c>
      <c r="AA24" s="679"/>
      <c r="AB24" s="679"/>
      <c r="AC24" s="679"/>
      <c r="AD24" s="680" t="s">
        <v>128</v>
      </c>
      <c r="AE24" s="680"/>
      <c r="AF24" s="680"/>
      <c r="AG24" s="680"/>
      <c r="AH24" s="680"/>
      <c r="AI24" s="680"/>
      <c r="AJ24" s="680"/>
      <c r="AK24" s="680"/>
      <c r="AL24" s="681" t="s">
        <v>230</v>
      </c>
      <c r="AM24" s="682"/>
      <c r="AN24" s="682"/>
      <c r="AO24" s="683"/>
      <c r="AP24" s="694" t="s">
        <v>287</v>
      </c>
      <c r="AQ24" s="695"/>
      <c r="AR24" s="695"/>
      <c r="AS24" s="695"/>
      <c r="AT24" s="695"/>
      <c r="AU24" s="695"/>
      <c r="AV24" s="695"/>
      <c r="AW24" s="695"/>
      <c r="AX24" s="695"/>
      <c r="AY24" s="695"/>
      <c r="AZ24" s="695"/>
      <c r="BA24" s="695"/>
      <c r="BB24" s="695"/>
      <c r="BC24" s="695"/>
      <c r="BD24" s="695"/>
      <c r="BE24" s="695"/>
      <c r="BF24" s="696"/>
      <c r="BG24" s="676" t="s">
        <v>230</v>
      </c>
      <c r="BH24" s="677"/>
      <c r="BI24" s="677"/>
      <c r="BJ24" s="677"/>
      <c r="BK24" s="677"/>
      <c r="BL24" s="677"/>
      <c r="BM24" s="677"/>
      <c r="BN24" s="678"/>
      <c r="BO24" s="679" t="s">
        <v>128</v>
      </c>
      <c r="BP24" s="679"/>
      <c r="BQ24" s="679"/>
      <c r="BR24" s="679"/>
      <c r="BS24" s="685" t="s">
        <v>128</v>
      </c>
      <c r="BT24" s="677"/>
      <c r="BU24" s="677"/>
      <c r="BV24" s="677"/>
      <c r="BW24" s="677"/>
      <c r="BX24" s="677"/>
      <c r="BY24" s="677"/>
      <c r="BZ24" s="677"/>
      <c r="CA24" s="677"/>
      <c r="CB24" s="686"/>
      <c r="CD24" s="687" t="s">
        <v>288</v>
      </c>
      <c r="CE24" s="688"/>
      <c r="CF24" s="688"/>
      <c r="CG24" s="688"/>
      <c r="CH24" s="688"/>
      <c r="CI24" s="688"/>
      <c r="CJ24" s="688"/>
      <c r="CK24" s="688"/>
      <c r="CL24" s="688"/>
      <c r="CM24" s="688"/>
      <c r="CN24" s="688"/>
      <c r="CO24" s="688"/>
      <c r="CP24" s="688"/>
      <c r="CQ24" s="689"/>
      <c r="CR24" s="665">
        <v>24342740</v>
      </c>
      <c r="CS24" s="666"/>
      <c r="CT24" s="666"/>
      <c r="CU24" s="666"/>
      <c r="CV24" s="666"/>
      <c r="CW24" s="666"/>
      <c r="CX24" s="666"/>
      <c r="CY24" s="667"/>
      <c r="CZ24" s="670">
        <v>45.2</v>
      </c>
      <c r="DA24" s="671"/>
      <c r="DB24" s="671"/>
      <c r="DC24" s="690"/>
      <c r="DD24" s="709">
        <v>16509071</v>
      </c>
      <c r="DE24" s="666"/>
      <c r="DF24" s="666"/>
      <c r="DG24" s="666"/>
      <c r="DH24" s="666"/>
      <c r="DI24" s="666"/>
      <c r="DJ24" s="666"/>
      <c r="DK24" s="667"/>
      <c r="DL24" s="709">
        <v>16505840</v>
      </c>
      <c r="DM24" s="666"/>
      <c r="DN24" s="666"/>
      <c r="DO24" s="666"/>
      <c r="DP24" s="666"/>
      <c r="DQ24" s="666"/>
      <c r="DR24" s="666"/>
      <c r="DS24" s="666"/>
      <c r="DT24" s="666"/>
      <c r="DU24" s="666"/>
      <c r="DV24" s="667"/>
      <c r="DW24" s="670">
        <v>43.1</v>
      </c>
      <c r="DX24" s="671"/>
      <c r="DY24" s="671"/>
      <c r="DZ24" s="671"/>
      <c r="EA24" s="671"/>
      <c r="EB24" s="671"/>
      <c r="EC24" s="672"/>
    </row>
    <row r="25" spans="2:133" ht="11.25" customHeight="1" x14ac:dyDescent="0.15">
      <c r="B25" s="673" t="s">
        <v>289</v>
      </c>
      <c r="C25" s="674"/>
      <c r="D25" s="674"/>
      <c r="E25" s="674"/>
      <c r="F25" s="674"/>
      <c r="G25" s="674"/>
      <c r="H25" s="674"/>
      <c r="I25" s="674"/>
      <c r="J25" s="674"/>
      <c r="K25" s="674"/>
      <c r="L25" s="674"/>
      <c r="M25" s="674"/>
      <c r="N25" s="674"/>
      <c r="O25" s="674"/>
      <c r="P25" s="674"/>
      <c r="Q25" s="675"/>
      <c r="R25" s="676">
        <v>945629</v>
      </c>
      <c r="S25" s="677"/>
      <c r="T25" s="677"/>
      <c r="U25" s="677"/>
      <c r="V25" s="677"/>
      <c r="W25" s="677"/>
      <c r="X25" s="677"/>
      <c r="Y25" s="678"/>
      <c r="Z25" s="679">
        <v>1.7</v>
      </c>
      <c r="AA25" s="679"/>
      <c r="AB25" s="679"/>
      <c r="AC25" s="679"/>
      <c r="AD25" s="680">
        <v>80366</v>
      </c>
      <c r="AE25" s="680"/>
      <c r="AF25" s="680"/>
      <c r="AG25" s="680"/>
      <c r="AH25" s="680"/>
      <c r="AI25" s="680"/>
      <c r="AJ25" s="680"/>
      <c r="AK25" s="680"/>
      <c r="AL25" s="681">
        <v>0.2</v>
      </c>
      <c r="AM25" s="682"/>
      <c r="AN25" s="682"/>
      <c r="AO25" s="683"/>
      <c r="AP25" s="694" t="s">
        <v>290</v>
      </c>
      <c r="AQ25" s="695"/>
      <c r="AR25" s="695"/>
      <c r="AS25" s="695"/>
      <c r="AT25" s="695"/>
      <c r="AU25" s="695"/>
      <c r="AV25" s="695"/>
      <c r="AW25" s="695"/>
      <c r="AX25" s="695"/>
      <c r="AY25" s="695"/>
      <c r="AZ25" s="695"/>
      <c r="BA25" s="695"/>
      <c r="BB25" s="695"/>
      <c r="BC25" s="695"/>
      <c r="BD25" s="695"/>
      <c r="BE25" s="695"/>
      <c r="BF25" s="696"/>
      <c r="BG25" s="676" t="s">
        <v>128</v>
      </c>
      <c r="BH25" s="677"/>
      <c r="BI25" s="677"/>
      <c r="BJ25" s="677"/>
      <c r="BK25" s="677"/>
      <c r="BL25" s="677"/>
      <c r="BM25" s="677"/>
      <c r="BN25" s="678"/>
      <c r="BO25" s="679" t="s">
        <v>128</v>
      </c>
      <c r="BP25" s="679"/>
      <c r="BQ25" s="679"/>
      <c r="BR25" s="679"/>
      <c r="BS25" s="685" t="s">
        <v>128</v>
      </c>
      <c r="BT25" s="677"/>
      <c r="BU25" s="677"/>
      <c r="BV25" s="677"/>
      <c r="BW25" s="677"/>
      <c r="BX25" s="677"/>
      <c r="BY25" s="677"/>
      <c r="BZ25" s="677"/>
      <c r="CA25" s="677"/>
      <c r="CB25" s="686"/>
      <c r="CD25" s="691" t="s">
        <v>291</v>
      </c>
      <c r="CE25" s="692"/>
      <c r="CF25" s="692"/>
      <c r="CG25" s="692"/>
      <c r="CH25" s="692"/>
      <c r="CI25" s="692"/>
      <c r="CJ25" s="692"/>
      <c r="CK25" s="692"/>
      <c r="CL25" s="692"/>
      <c r="CM25" s="692"/>
      <c r="CN25" s="692"/>
      <c r="CO25" s="692"/>
      <c r="CP25" s="692"/>
      <c r="CQ25" s="693"/>
      <c r="CR25" s="676">
        <v>9634178</v>
      </c>
      <c r="CS25" s="712"/>
      <c r="CT25" s="712"/>
      <c r="CU25" s="712"/>
      <c r="CV25" s="712"/>
      <c r="CW25" s="712"/>
      <c r="CX25" s="712"/>
      <c r="CY25" s="713"/>
      <c r="CZ25" s="681">
        <v>17.899999999999999</v>
      </c>
      <c r="DA25" s="710"/>
      <c r="DB25" s="710"/>
      <c r="DC25" s="714"/>
      <c r="DD25" s="685">
        <v>8681358</v>
      </c>
      <c r="DE25" s="712"/>
      <c r="DF25" s="712"/>
      <c r="DG25" s="712"/>
      <c r="DH25" s="712"/>
      <c r="DI25" s="712"/>
      <c r="DJ25" s="712"/>
      <c r="DK25" s="713"/>
      <c r="DL25" s="685">
        <v>8678127</v>
      </c>
      <c r="DM25" s="712"/>
      <c r="DN25" s="712"/>
      <c r="DO25" s="712"/>
      <c r="DP25" s="712"/>
      <c r="DQ25" s="712"/>
      <c r="DR25" s="712"/>
      <c r="DS25" s="712"/>
      <c r="DT25" s="712"/>
      <c r="DU25" s="712"/>
      <c r="DV25" s="713"/>
      <c r="DW25" s="681">
        <v>22.7</v>
      </c>
      <c r="DX25" s="710"/>
      <c r="DY25" s="710"/>
      <c r="DZ25" s="710"/>
      <c r="EA25" s="710"/>
      <c r="EB25" s="710"/>
      <c r="EC25" s="711"/>
    </row>
    <row r="26" spans="2:133" ht="11.25" customHeight="1" x14ac:dyDescent="0.15">
      <c r="B26" s="673" t="s">
        <v>292</v>
      </c>
      <c r="C26" s="674"/>
      <c r="D26" s="674"/>
      <c r="E26" s="674"/>
      <c r="F26" s="674"/>
      <c r="G26" s="674"/>
      <c r="H26" s="674"/>
      <c r="I26" s="674"/>
      <c r="J26" s="674"/>
      <c r="K26" s="674"/>
      <c r="L26" s="674"/>
      <c r="M26" s="674"/>
      <c r="N26" s="674"/>
      <c r="O26" s="674"/>
      <c r="P26" s="674"/>
      <c r="Q26" s="675"/>
      <c r="R26" s="676">
        <v>324100</v>
      </c>
      <c r="S26" s="677"/>
      <c r="T26" s="677"/>
      <c r="U26" s="677"/>
      <c r="V26" s="677"/>
      <c r="W26" s="677"/>
      <c r="X26" s="677"/>
      <c r="Y26" s="678"/>
      <c r="Z26" s="679">
        <v>0.6</v>
      </c>
      <c r="AA26" s="679"/>
      <c r="AB26" s="679"/>
      <c r="AC26" s="679"/>
      <c r="AD26" s="680" t="s">
        <v>128</v>
      </c>
      <c r="AE26" s="680"/>
      <c r="AF26" s="680"/>
      <c r="AG26" s="680"/>
      <c r="AH26" s="680"/>
      <c r="AI26" s="680"/>
      <c r="AJ26" s="680"/>
      <c r="AK26" s="680"/>
      <c r="AL26" s="681" t="s">
        <v>230</v>
      </c>
      <c r="AM26" s="682"/>
      <c r="AN26" s="682"/>
      <c r="AO26" s="683"/>
      <c r="AP26" s="694" t="s">
        <v>293</v>
      </c>
      <c r="AQ26" s="715"/>
      <c r="AR26" s="715"/>
      <c r="AS26" s="715"/>
      <c r="AT26" s="715"/>
      <c r="AU26" s="715"/>
      <c r="AV26" s="715"/>
      <c r="AW26" s="715"/>
      <c r="AX26" s="715"/>
      <c r="AY26" s="715"/>
      <c r="AZ26" s="715"/>
      <c r="BA26" s="715"/>
      <c r="BB26" s="715"/>
      <c r="BC26" s="715"/>
      <c r="BD26" s="715"/>
      <c r="BE26" s="715"/>
      <c r="BF26" s="696"/>
      <c r="BG26" s="676" t="s">
        <v>128</v>
      </c>
      <c r="BH26" s="677"/>
      <c r="BI26" s="677"/>
      <c r="BJ26" s="677"/>
      <c r="BK26" s="677"/>
      <c r="BL26" s="677"/>
      <c r="BM26" s="677"/>
      <c r="BN26" s="678"/>
      <c r="BO26" s="679" t="s">
        <v>128</v>
      </c>
      <c r="BP26" s="679"/>
      <c r="BQ26" s="679"/>
      <c r="BR26" s="679"/>
      <c r="BS26" s="685" t="s">
        <v>128</v>
      </c>
      <c r="BT26" s="677"/>
      <c r="BU26" s="677"/>
      <c r="BV26" s="677"/>
      <c r="BW26" s="677"/>
      <c r="BX26" s="677"/>
      <c r="BY26" s="677"/>
      <c r="BZ26" s="677"/>
      <c r="CA26" s="677"/>
      <c r="CB26" s="686"/>
      <c r="CD26" s="691" t="s">
        <v>294</v>
      </c>
      <c r="CE26" s="692"/>
      <c r="CF26" s="692"/>
      <c r="CG26" s="692"/>
      <c r="CH26" s="692"/>
      <c r="CI26" s="692"/>
      <c r="CJ26" s="692"/>
      <c r="CK26" s="692"/>
      <c r="CL26" s="692"/>
      <c r="CM26" s="692"/>
      <c r="CN26" s="692"/>
      <c r="CO26" s="692"/>
      <c r="CP26" s="692"/>
      <c r="CQ26" s="693"/>
      <c r="CR26" s="676">
        <v>6765240</v>
      </c>
      <c r="CS26" s="677"/>
      <c r="CT26" s="677"/>
      <c r="CU26" s="677"/>
      <c r="CV26" s="677"/>
      <c r="CW26" s="677"/>
      <c r="CX26" s="677"/>
      <c r="CY26" s="678"/>
      <c r="CZ26" s="681">
        <v>12.5</v>
      </c>
      <c r="DA26" s="710"/>
      <c r="DB26" s="710"/>
      <c r="DC26" s="714"/>
      <c r="DD26" s="685">
        <v>5883559</v>
      </c>
      <c r="DE26" s="677"/>
      <c r="DF26" s="677"/>
      <c r="DG26" s="677"/>
      <c r="DH26" s="677"/>
      <c r="DI26" s="677"/>
      <c r="DJ26" s="677"/>
      <c r="DK26" s="678"/>
      <c r="DL26" s="685" t="s">
        <v>128</v>
      </c>
      <c r="DM26" s="677"/>
      <c r="DN26" s="677"/>
      <c r="DO26" s="677"/>
      <c r="DP26" s="677"/>
      <c r="DQ26" s="677"/>
      <c r="DR26" s="677"/>
      <c r="DS26" s="677"/>
      <c r="DT26" s="677"/>
      <c r="DU26" s="677"/>
      <c r="DV26" s="678"/>
      <c r="DW26" s="681" t="s">
        <v>128</v>
      </c>
      <c r="DX26" s="710"/>
      <c r="DY26" s="710"/>
      <c r="DZ26" s="710"/>
      <c r="EA26" s="710"/>
      <c r="EB26" s="710"/>
      <c r="EC26" s="711"/>
    </row>
    <row r="27" spans="2:133" ht="11.25" customHeight="1" x14ac:dyDescent="0.15">
      <c r="B27" s="673" t="s">
        <v>295</v>
      </c>
      <c r="C27" s="674"/>
      <c r="D27" s="674"/>
      <c r="E27" s="674"/>
      <c r="F27" s="674"/>
      <c r="G27" s="674"/>
      <c r="H27" s="674"/>
      <c r="I27" s="674"/>
      <c r="J27" s="674"/>
      <c r="K27" s="674"/>
      <c r="L27" s="674"/>
      <c r="M27" s="674"/>
      <c r="N27" s="674"/>
      <c r="O27" s="674"/>
      <c r="P27" s="674"/>
      <c r="Q27" s="675"/>
      <c r="R27" s="676">
        <v>5194453</v>
      </c>
      <c r="S27" s="677"/>
      <c r="T27" s="677"/>
      <c r="U27" s="677"/>
      <c r="V27" s="677"/>
      <c r="W27" s="677"/>
      <c r="X27" s="677"/>
      <c r="Y27" s="678"/>
      <c r="Z27" s="679">
        <v>9.1999999999999993</v>
      </c>
      <c r="AA27" s="679"/>
      <c r="AB27" s="679"/>
      <c r="AC27" s="679"/>
      <c r="AD27" s="680" t="s">
        <v>128</v>
      </c>
      <c r="AE27" s="680"/>
      <c r="AF27" s="680"/>
      <c r="AG27" s="680"/>
      <c r="AH27" s="680"/>
      <c r="AI27" s="680"/>
      <c r="AJ27" s="680"/>
      <c r="AK27" s="680"/>
      <c r="AL27" s="681" t="s">
        <v>230</v>
      </c>
      <c r="AM27" s="682"/>
      <c r="AN27" s="682"/>
      <c r="AO27" s="683"/>
      <c r="AP27" s="673" t="s">
        <v>296</v>
      </c>
      <c r="AQ27" s="674"/>
      <c r="AR27" s="674"/>
      <c r="AS27" s="674"/>
      <c r="AT27" s="674"/>
      <c r="AU27" s="674"/>
      <c r="AV27" s="674"/>
      <c r="AW27" s="674"/>
      <c r="AX27" s="674"/>
      <c r="AY27" s="674"/>
      <c r="AZ27" s="674"/>
      <c r="BA27" s="674"/>
      <c r="BB27" s="674"/>
      <c r="BC27" s="674"/>
      <c r="BD27" s="674"/>
      <c r="BE27" s="674"/>
      <c r="BF27" s="675"/>
      <c r="BG27" s="676">
        <v>31701896</v>
      </c>
      <c r="BH27" s="677"/>
      <c r="BI27" s="677"/>
      <c r="BJ27" s="677"/>
      <c r="BK27" s="677"/>
      <c r="BL27" s="677"/>
      <c r="BM27" s="677"/>
      <c r="BN27" s="678"/>
      <c r="BO27" s="679">
        <v>100</v>
      </c>
      <c r="BP27" s="679"/>
      <c r="BQ27" s="679"/>
      <c r="BR27" s="679"/>
      <c r="BS27" s="685" t="s">
        <v>128</v>
      </c>
      <c r="BT27" s="677"/>
      <c r="BU27" s="677"/>
      <c r="BV27" s="677"/>
      <c r="BW27" s="677"/>
      <c r="BX27" s="677"/>
      <c r="BY27" s="677"/>
      <c r="BZ27" s="677"/>
      <c r="CA27" s="677"/>
      <c r="CB27" s="686"/>
      <c r="CD27" s="691" t="s">
        <v>297</v>
      </c>
      <c r="CE27" s="692"/>
      <c r="CF27" s="692"/>
      <c r="CG27" s="692"/>
      <c r="CH27" s="692"/>
      <c r="CI27" s="692"/>
      <c r="CJ27" s="692"/>
      <c r="CK27" s="692"/>
      <c r="CL27" s="692"/>
      <c r="CM27" s="692"/>
      <c r="CN27" s="692"/>
      <c r="CO27" s="692"/>
      <c r="CP27" s="692"/>
      <c r="CQ27" s="693"/>
      <c r="CR27" s="676">
        <v>11213800</v>
      </c>
      <c r="CS27" s="712"/>
      <c r="CT27" s="712"/>
      <c r="CU27" s="712"/>
      <c r="CV27" s="712"/>
      <c r="CW27" s="712"/>
      <c r="CX27" s="712"/>
      <c r="CY27" s="713"/>
      <c r="CZ27" s="681">
        <v>20.8</v>
      </c>
      <c r="DA27" s="710"/>
      <c r="DB27" s="710"/>
      <c r="DC27" s="714"/>
      <c r="DD27" s="685">
        <v>4397855</v>
      </c>
      <c r="DE27" s="712"/>
      <c r="DF27" s="712"/>
      <c r="DG27" s="712"/>
      <c r="DH27" s="712"/>
      <c r="DI27" s="712"/>
      <c r="DJ27" s="712"/>
      <c r="DK27" s="713"/>
      <c r="DL27" s="685">
        <v>4397855</v>
      </c>
      <c r="DM27" s="712"/>
      <c r="DN27" s="712"/>
      <c r="DO27" s="712"/>
      <c r="DP27" s="712"/>
      <c r="DQ27" s="712"/>
      <c r="DR27" s="712"/>
      <c r="DS27" s="712"/>
      <c r="DT27" s="712"/>
      <c r="DU27" s="712"/>
      <c r="DV27" s="713"/>
      <c r="DW27" s="681">
        <v>11.5</v>
      </c>
      <c r="DX27" s="710"/>
      <c r="DY27" s="710"/>
      <c r="DZ27" s="710"/>
      <c r="EA27" s="710"/>
      <c r="EB27" s="710"/>
      <c r="EC27" s="711"/>
    </row>
    <row r="28" spans="2:133" ht="11.25" customHeight="1" x14ac:dyDescent="0.15">
      <c r="B28" s="718" t="s">
        <v>298</v>
      </c>
      <c r="C28" s="719"/>
      <c r="D28" s="719"/>
      <c r="E28" s="719"/>
      <c r="F28" s="719"/>
      <c r="G28" s="719"/>
      <c r="H28" s="719"/>
      <c r="I28" s="719"/>
      <c r="J28" s="719"/>
      <c r="K28" s="719"/>
      <c r="L28" s="719"/>
      <c r="M28" s="719"/>
      <c r="N28" s="719"/>
      <c r="O28" s="719"/>
      <c r="P28" s="719"/>
      <c r="Q28" s="720"/>
      <c r="R28" s="676" t="s">
        <v>230</v>
      </c>
      <c r="S28" s="677"/>
      <c r="T28" s="677"/>
      <c r="U28" s="677"/>
      <c r="V28" s="677"/>
      <c r="W28" s="677"/>
      <c r="X28" s="677"/>
      <c r="Y28" s="678"/>
      <c r="Z28" s="679" t="s">
        <v>230</v>
      </c>
      <c r="AA28" s="679"/>
      <c r="AB28" s="679"/>
      <c r="AC28" s="679"/>
      <c r="AD28" s="680" t="s">
        <v>230</v>
      </c>
      <c r="AE28" s="680"/>
      <c r="AF28" s="680"/>
      <c r="AG28" s="680"/>
      <c r="AH28" s="680"/>
      <c r="AI28" s="680"/>
      <c r="AJ28" s="680"/>
      <c r="AK28" s="680"/>
      <c r="AL28" s="681" t="s">
        <v>230</v>
      </c>
      <c r="AM28" s="682"/>
      <c r="AN28" s="682"/>
      <c r="AO28" s="683"/>
      <c r="AP28" s="721"/>
      <c r="AQ28" s="722"/>
      <c r="AR28" s="722"/>
      <c r="AS28" s="722"/>
      <c r="AT28" s="722"/>
      <c r="AU28" s="722"/>
      <c r="AV28" s="722"/>
      <c r="AW28" s="722"/>
      <c r="AX28" s="722"/>
      <c r="AY28" s="722"/>
      <c r="AZ28" s="722"/>
      <c r="BA28" s="722"/>
      <c r="BB28" s="722"/>
      <c r="BC28" s="722"/>
      <c r="BD28" s="722"/>
      <c r="BE28" s="722"/>
      <c r="BF28" s="723"/>
      <c r="BG28" s="676"/>
      <c r="BH28" s="677"/>
      <c r="BI28" s="677"/>
      <c r="BJ28" s="677"/>
      <c r="BK28" s="677"/>
      <c r="BL28" s="677"/>
      <c r="BM28" s="677"/>
      <c r="BN28" s="678"/>
      <c r="BO28" s="679"/>
      <c r="BP28" s="679"/>
      <c r="BQ28" s="679"/>
      <c r="BR28" s="679"/>
      <c r="BS28" s="680"/>
      <c r="BT28" s="680"/>
      <c r="BU28" s="680"/>
      <c r="BV28" s="680"/>
      <c r="BW28" s="680"/>
      <c r="BX28" s="680"/>
      <c r="BY28" s="680"/>
      <c r="BZ28" s="680"/>
      <c r="CA28" s="680"/>
      <c r="CB28" s="684"/>
      <c r="CD28" s="691" t="s">
        <v>299</v>
      </c>
      <c r="CE28" s="692"/>
      <c r="CF28" s="692"/>
      <c r="CG28" s="692"/>
      <c r="CH28" s="692"/>
      <c r="CI28" s="692"/>
      <c r="CJ28" s="692"/>
      <c r="CK28" s="692"/>
      <c r="CL28" s="692"/>
      <c r="CM28" s="692"/>
      <c r="CN28" s="692"/>
      <c r="CO28" s="692"/>
      <c r="CP28" s="692"/>
      <c r="CQ28" s="693"/>
      <c r="CR28" s="676">
        <v>3494762</v>
      </c>
      <c r="CS28" s="677"/>
      <c r="CT28" s="677"/>
      <c r="CU28" s="677"/>
      <c r="CV28" s="677"/>
      <c r="CW28" s="677"/>
      <c r="CX28" s="677"/>
      <c r="CY28" s="678"/>
      <c r="CZ28" s="681">
        <v>6.5</v>
      </c>
      <c r="DA28" s="710"/>
      <c r="DB28" s="710"/>
      <c r="DC28" s="714"/>
      <c r="DD28" s="685">
        <v>3429858</v>
      </c>
      <c r="DE28" s="677"/>
      <c r="DF28" s="677"/>
      <c r="DG28" s="677"/>
      <c r="DH28" s="677"/>
      <c r="DI28" s="677"/>
      <c r="DJ28" s="677"/>
      <c r="DK28" s="678"/>
      <c r="DL28" s="685">
        <v>3429858</v>
      </c>
      <c r="DM28" s="677"/>
      <c r="DN28" s="677"/>
      <c r="DO28" s="677"/>
      <c r="DP28" s="677"/>
      <c r="DQ28" s="677"/>
      <c r="DR28" s="677"/>
      <c r="DS28" s="677"/>
      <c r="DT28" s="677"/>
      <c r="DU28" s="677"/>
      <c r="DV28" s="678"/>
      <c r="DW28" s="681">
        <v>9</v>
      </c>
      <c r="DX28" s="710"/>
      <c r="DY28" s="710"/>
      <c r="DZ28" s="710"/>
      <c r="EA28" s="710"/>
      <c r="EB28" s="710"/>
      <c r="EC28" s="711"/>
    </row>
    <row r="29" spans="2:133" ht="11.25" customHeight="1" x14ac:dyDescent="0.15">
      <c r="B29" s="673" t="s">
        <v>300</v>
      </c>
      <c r="C29" s="674"/>
      <c r="D29" s="674"/>
      <c r="E29" s="674"/>
      <c r="F29" s="674"/>
      <c r="G29" s="674"/>
      <c r="H29" s="674"/>
      <c r="I29" s="674"/>
      <c r="J29" s="674"/>
      <c r="K29" s="674"/>
      <c r="L29" s="674"/>
      <c r="M29" s="674"/>
      <c r="N29" s="674"/>
      <c r="O29" s="674"/>
      <c r="P29" s="674"/>
      <c r="Q29" s="675"/>
      <c r="R29" s="676">
        <v>3416868</v>
      </c>
      <c r="S29" s="677"/>
      <c r="T29" s="677"/>
      <c r="U29" s="677"/>
      <c r="V29" s="677"/>
      <c r="W29" s="677"/>
      <c r="X29" s="677"/>
      <c r="Y29" s="678"/>
      <c r="Z29" s="679">
        <v>6</v>
      </c>
      <c r="AA29" s="679"/>
      <c r="AB29" s="679"/>
      <c r="AC29" s="679"/>
      <c r="AD29" s="680" t="s">
        <v>128</v>
      </c>
      <c r="AE29" s="680"/>
      <c r="AF29" s="680"/>
      <c r="AG29" s="680"/>
      <c r="AH29" s="680"/>
      <c r="AI29" s="680"/>
      <c r="AJ29" s="680"/>
      <c r="AK29" s="680"/>
      <c r="AL29" s="681" t="s">
        <v>128</v>
      </c>
      <c r="AM29" s="682"/>
      <c r="AN29" s="682"/>
      <c r="AO29" s="683"/>
      <c r="AP29" s="655" t="s">
        <v>219</v>
      </c>
      <c r="AQ29" s="656"/>
      <c r="AR29" s="656"/>
      <c r="AS29" s="656"/>
      <c r="AT29" s="656"/>
      <c r="AU29" s="656"/>
      <c r="AV29" s="656"/>
      <c r="AW29" s="656"/>
      <c r="AX29" s="656"/>
      <c r="AY29" s="656"/>
      <c r="AZ29" s="656"/>
      <c r="BA29" s="656"/>
      <c r="BB29" s="656"/>
      <c r="BC29" s="656"/>
      <c r="BD29" s="656"/>
      <c r="BE29" s="656"/>
      <c r="BF29" s="657"/>
      <c r="BG29" s="655" t="s">
        <v>301</v>
      </c>
      <c r="BH29" s="716"/>
      <c r="BI29" s="716"/>
      <c r="BJ29" s="716"/>
      <c r="BK29" s="716"/>
      <c r="BL29" s="716"/>
      <c r="BM29" s="716"/>
      <c r="BN29" s="716"/>
      <c r="BO29" s="716"/>
      <c r="BP29" s="716"/>
      <c r="BQ29" s="717"/>
      <c r="BR29" s="655" t="s">
        <v>302</v>
      </c>
      <c r="BS29" s="716"/>
      <c r="BT29" s="716"/>
      <c r="BU29" s="716"/>
      <c r="BV29" s="716"/>
      <c r="BW29" s="716"/>
      <c r="BX29" s="716"/>
      <c r="BY29" s="716"/>
      <c r="BZ29" s="716"/>
      <c r="CA29" s="716"/>
      <c r="CB29" s="717"/>
      <c r="CD29" s="739" t="s">
        <v>303</v>
      </c>
      <c r="CE29" s="740"/>
      <c r="CF29" s="691" t="s">
        <v>304</v>
      </c>
      <c r="CG29" s="692"/>
      <c r="CH29" s="692"/>
      <c r="CI29" s="692"/>
      <c r="CJ29" s="692"/>
      <c r="CK29" s="692"/>
      <c r="CL29" s="692"/>
      <c r="CM29" s="692"/>
      <c r="CN29" s="692"/>
      <c r="CO29" s="692"/>
      <c r="CP29" s="692"/>
      <c r="CQ29" s="693"/>
      <c r="CR29" s="676">
        <v>3493813</v>
      </c>
      <c r="CS29" s="712"/>
      <c r="CT29" s="712"/>
      <c r="CU29" s="712"/>
      <c r="CV29" s="712"/>
      <c r="CW29" s="712"/>
      <c r="CX29" s="712"/>
      <c r="CY29" s="713"/>
      <c r="CZ29" s="681">
        <v>6.5</v>
      </c>
      <c r="DA29" s="710"/>
      <c r="DB29" s="710"/>
      <c r="DC29" s="714"/>
      <c r="DD29" s="685">
        <v>3428909</v>
      </c>
      <c r="DE29" s="712"/>
      <c r="DF29" s="712"/>
      <c r="DG29" s="712"/>
      <c r="DH29" s="712"/>
      <c r="DI29" s="712"/>
      <c r="DJ29" s="712"/>
      <c r="DK29" s="713"/>
      <c r="DL29" s="685">
        <v>3428909</v>
      </c>
      <c r="DM29" s="712"/>
      <c r="DN29" s="712"/>
      <c r="DO29" s="712"/>
      <c r="DP29" s="712"/>
      <c r="DQ29" s="712"/>
      <c r="DR29" s="712"/>
      <c r="DS29" s="712"/>
      <c r="DT29" s="712"/>
      <c r="DU29" s="712"/>
      <c r="DV29" s="713"/>
      <c r="DW29" s="681">
        <v>9</v>
      </c>
      <c r="DX29" s="710"/>
      <c r="DY29" s="710"/>
      <c r="DZ29" s="710"/>
      <c r="EA29" s="710"/>
      <c r="EB29" s="710"/>
      <c r="EC29" s="711"/>
    </row>
    <row r="30" spans="2:133" ht="11.25" customHeight="1" x14ac:dyDescent="0.15">
      <c r="B30" s="673" t="s">
        <v>305</v>
      </c>
      <c r="C30" s="674"/>
      <c r="D30" s="674"/>
      <c r="E30" s="674"/>
      <c r="F30" s="674"/>
      <c r="G30" s="674"/>
      <c r="H30" s="674"/>
      <c r="I30" s="674"/>
      <c r="J30" s="674"/>
      <c r="K30" s="674"/>
      <c r="L30" s="674"/>
      <c r="M30" s="674"/>
      <c r="N30" s="674"/>
      <c r="O30" s="674"/>
      <c r="P30" s="674"/>
      <c r="Q30" s="675"/>
      <c r="R30" s="676">
        <v>140500</v>
      </c>
      <c r="S30" s="677"/>
      <c r="T30" s="677"/>
      <c r="U30" s="677"/>
      <c r="V30" s="677"/>
      <c r="W30" s="677"/>
      <c r="X30" s="677"/>
      <c r="Y30" s="678"/>
      <c r="Z30" s="679">
        <v>0.2</v>
      </c>
      <c r="AA30" s="679"/>
      <c r="AB30" s="679"/>
      <c r="AC30" s="679"/>
      <c r="AD30" s="680">
        <v>25658</v>
      </c>
      <c r="AE30" s="680"/>
      <c r="AF30" s="680"/>
      <c r="AG30" s="680"/>
      <c r="AH30" s="680"/>
      <c r="AI30" s="680"/>
      <c r="AJ30" s="680"/>
      <c r="AK30" s="680"/>
      <c r="AL30" s="681">
        <v>0.1</v>
      </c>
      <c r="AM30" s="682"/>
      <c r="AN30" s="682"/>
      <c r="AO30" s="683"/>
      <c r="AP30" s="724" t="s">
        <v>306</v>
      </c>
      <c r="AQ30" s="725"/>
      <c r="AR30" s="725"/>
      <c r="AS30" s="725"/>
      <c r="AT30" s="730" t="s">
        <v>307</v>
      </c>
      <c r="AU30" s="224"/>
      <c r="AV30" s="224"/>
      <c r="AW30" s="224"/>
      <c r="AX30" s="662" t="s">
        <v>184</v>
      </c>
      <c r="AY30" s="663"/>
      <c r="AZ30" s="663"/>
      <c r="BA30" s="663"/>
      <c r="BB30" s="663"/>
      <c r="BC30" s="663"/>
      <c r="BD30" s="663"/>
      <c r="BE30" s="663"/>
      <c r="BF30" s="664"/>
      <c r="BG30" s="736">
        <v>99.3</v>
      </c>
      <c r="BH30" s="737"/>
      <c r="BI30" s="737"/>
      <c r="BJ30" s="737"/>
      <c r="BK30" s="737"/>
      <c r="BL30" s="737"/>
      <c r="BM30" s="671">
        <v>97.5</v>
      </c>
      <c r="BN30" s="737"/>
      <c r="BO30" s="737"/>
      <c r="BP30" s="737"/>
      <c r="BQ30" s="738"/>
      <c r="BR30" s="736">
        <v>99.2</v>
      </c>
      <c r="BS30" s="737"/>
      <c r="BT30" s="737"/>
      <c r="BU30" s="737"/>
      <c r="BV30" s="737"/>
      <c r="BW30" s="737"/>
      <c r="BX30" s="671">
        <v>97.1</v>
      </c>
      <c r="BY30" s="737"/>
      <c r="BZ30" s="737"/>
      <c r="CA30" s="737"/>
      <c r="CB30" s="738"/>
      <c r="CD30" s="741"/>
      <c r="CE30" s="742"/>
      <c r="CF30" s="691" t="s">
        <v>308</v>
      </c>
      <c r="CG30" s="692"/>
      <c r="CH30" s="692"/>
      <c r="CI30" s="692"/>
      <c r="CJ30" s="692"/>
      <c r="CK30" s="692"/>
      <c r="CL30" s="692"/>
      <c r="CM30" s="692"/>
      <c r="CN30" s="692"/>
      <c r="CO30" s="692"/>
      <c r="CP30" s="692"/>
      <c r="CQ30" s="693"/>
      <c r="CR30" s="676">
        <v>3215209</v>
      </c>
      <c r="CS30" s="677"/>
      <c r="CT30" s="677"/>
      <c r="CU30" s="677"/>
      <c r="CV30" s="677"/>
      <c r="CW30" s="677"/>
      <c r="CX30" s="677"/>
      <c r="CY30" s="678"/>
      <c r="CZ30" s="681">
        <v>6</v>
      </c>
      <c r="DA30" s="710"/>
      <c r="DB30" s="710"/>
      <c r="DC30" s="714"/>
      <c r="DD30" s="685">
        <v>3155703</v>
      </c>
      <c r="DE30" s="677"/>
      <c r="DF30" s="677"/>
      <c r="DG30" s="677"/>
      <c r="DH30" s="677"/>
      <c r="DI30" s="677"/>
      <c r="DJ30" s="677"/>
      <c r="DK30" s="678"/>
      <c r="DL30" s="685">
        <v>3155703</v>
      </c>
      <c r="DM30" s="677"/>
      <c r="DN30" s="677"/>
      <c r="DO30" s="677"/>
      <c r="DP30" s="677"/>
      <c r="DQ30" s="677"/>
      <c r="DR30" s="677"/>
      <c r="DS30" s="677"/>
      <c r="DT30" s="677"/>
      <c r="DU30" s="677"/>
      <c r="DV30" s="678"/>
      <c r="DW30" s="681">
        <v>8.1999999999999993</v>
      </c>
      <c r="DX30" s="710"/>
      <c r="DY30" s="710"/>
      <c r="DZ30" s="710"/>
      <c r="EA30" s="710"/>
      <c r="EB30" s="710"/>
      <c r="EC30" s="711"/>
    </row>
    <row r="31" spans="2:133" ht="11.25" customHeight="1" x14ac:dyDescent="0.15">
      <c r="B31" s="673" t="s">
        <v>309</v>
      </c>
      <c r="C31" s="674"/>
      <c r="D31" s="674"/>
      <c r="E31" s="674"/>
      <c r="F31" s="674"/>
      <c r="G31" s="674"/>
      <c r="H31" s="674"/>
      <c r="I31" s="674"/>
      <c r="J31" s="674"/>
      <c r="K31" s="674"/>
      <c r="L31" s="674"/>
      <c r="M31" s="674"/>
      <c r="N31" s="674"/>
      <c r="O31" s="674"/>
      <c r="P31" s="674"/>
      <c r="Q31" s="675"/>
      <c r="R31" s="676">
        <v>237029</v>
      </c>
      <c r="S31" s="677"/>
      <c r="T31" s="677"/>
      <c r="U31" s="677"/>
      <c r="V31" s="677"/>
      <c r="W31" s="677"/>
      <c r="X31" s="677"/>
      <c r="Y31" s="678"/>
      <c r="Z31" s="679">
        <v>0.4</v>
      </c>
      <c r="AA31" s="679"/>
      <c r="AB31" s="679"/>
      <c r="AC31" s="679"/>
      <c r="AD31" s="680" t="s">
        <v>230</v>
      </c>
      <c r="AE31" s="680"/>
      <c r="AF31" s="680"/>
      <c r="AG31" s="680"/>
      <c r="AH31" s="680"/>
      <c r="AI31" s="680"/>
      <c r="AJ31" s="680"/>
      <c r="AK31" s="680"/>
      <c r="AL31" s="681" t="s">
        <v>230</v>
      </c>
      <c r="AM31" s="682"/>
      <c r="AN31" s="682"/>
      <c r="AO31" s="683"/>
      <c r="AP31" s="726"/>
      <c r="AQ31" s="727"/>
      <c r="AR31" s="727"/>
      <c r="AS31" s="727"/>
      <c r="AT31" s="731"/>
      <c r="AU31" s="223" t="s">
        <v>310</v>
      </c>
      <c r="AV31" s="223"/>
      <c r="AW31" s="223"/>
      <c r="AX31" s="673" t="s">
        <v>311</v>
      </c>
      <c r="AY31" s="674"/>
      <c r="AZ31" s="674"/>
      <c r="BA31" s="674"/>
      <c r="BB31" s="674"/>
      <c r="BC31" s="674"/>
      <c r="BD31" s="674"/>
      <c r="BE31" s="674"/>
      <c r="BF31" s="675"/>
      <c r="BG31" s="733">
        <v>99</v>
      </c>
      <c r="BH31" s="712"/>
      <c r="BI31" s="712"/>
      <c r="BJ31" s="712"/>
      <c r="BK31" s="712"/>
      <c r="BL31" s="712"/>
      <c r="BM31" s="682">
        <v>96.9</v>
      </c>
      <c r="BN31" s="734"/>
      <c r="BO31" s="734"/>
      <c r="BP31" s="734"/>
      <c r="BQ31" s="735"/>
      <c r="BR31" s="733">
        <v>98.9</v>
      </c>
      <c r="BS31" s="712"/>
      <c r="BT31" s="712"/>
      <c r="BU31" s="712"/>
      <c r="BV31" s="712"/>
      <c r="BW31" s="712"/>
      <c r="BX31" s="682">
        <v>96.2</v>
      </c>
      <c r="BY31" s="734"/>
      <c r="BZ31" s="734"/>
      <c r="CA31" s="734"/>
      <c r="CB31" s="735"/>
      <c r="CD31" s="741"/>
      <c r="CE31" s="742"/>
      <c r="CF31" s="691" t="s">
        <v>312</v>
      </c>
      <c r="CG31" s="692"/>
      <c r="CH31" s="692"/>
      <c r="CI31" s="692"/>
      <c r="CJ31" s="692"/>
      <c r="CK31" s="692"/>
      <c r="CL31" s="692"/>
      <c r="CM31" s="692"/>
      <c r="CN31" s="692"/>
      <c r="CO31" s="692"/>
      <c r="CP31" s="692"/>
      <c r="CQ31" s="693"/>
      <c r="CR31" s="676">
        <v>278604</v>
      </c>
      <c r="CS31" s="712"/>
      <c r="CT31" s="712"/>
      <c r="CU31" s="712"/>
      <c r="CV31" s="712"/>
      <c r="CW31" s="712"/>
      <c r="CX31" s="712"/>
      <c r="CY31" s="713"/>
      <c r="CZ31" s="681">
        <v>0.5</v>
      </c>
      <c r="DA31" s="710"/>
      <c r="DB31" s="710"/>
      <c r="DC31" s="714"/>
      <c r="DD31" s="685">
        <v>273206</v>
      </c>
      <c r="DE31" s="712"/>
      <c r="DF31" s="712"/>
      <c r="DG31" s="712"/>
      <c r="DH31" s="712"/>
      <c r="DI31" s="712"/>
      <c r="DJ31" s="712"/>
      <c r="DK31" s="713"/>
      <c r="DL31" s="685">
        <v>273206</v>
      </c>
      <c r="DM31" s="712"/>
      <c r="DN31" s="712"/>
      <c r="DO31" s="712"/>
      <c r="DP31" s="712"/>
      <c r="DQ31" s="712"/>
      <c r="DR31" s="712"/>
      <c r="DS31" s="712"/>
      <c r="DT31" s="712"/>
      <c r="DU31" s="712"/>
      <c r="DV31" s="713"/>
      <c r="DW31" s="681">
        <v>0.7</v>
      </c>
      <c r="DX31" s="710"/>
      <c r="DY31" s="710"/>
      <c r="DZ31" s="710"/>
      <c r="EA31" s="710"/>
      <c r="EB31" s="710"/>
      <c r="EC31" s="711"/>
    </row>
    <row r="32" spans="2:133" ht="11.25" customHeight="1" x14ac:dyDescent="0.15">
      <c r="B32" s="673" t="s">
        <v>313</v>
      </c>
      <c r="C32" s="674"/>
      <c r="D32" s="674"/>
      <c r="E32" s="674"/>
      <c r="F32" s="674"/>
      <c r="G32" s="674"/>
      <c r="H32" s="674"/>
      <c r="I32" s="674"/>
      <c r="J32" s="674"/>
      <c r="K32" s="674"/>
      <c r="L32" s="674"/>
      <c r="M32" s="674"/>
      <c r="N32" s="674"/>
      <c r="O32" s="674"/>
      <c r="P32" s="674"/>
      <c r="Q32" s="675"/>
      <c r="R32" s="676">
        <v>117488</v>
      </c>
      <c r="S32" s="677"/>
      <c r="T32" s="677"/>
      <c r="U32" s="677"/>
      <c r="V32" s="677"/>
      <c r="W32" s="677"/>
      <c r="X32" s="677"/>
      <c r="Y32" s="678"/>
      <c r="Z32" s="679">
        <v>0.2</v>
      </c>
      <c r="AA32" s="679"/>
      <c r="AB32" s="679"/>
      <c r="AC32" s="679"/>
      <c r="AD32" s="680" t="s">
        <v>230</v>
      </c>
      <c r="AE32" s="680"/>
      <c r="AF32" s="680"/>
      <c r="AG32" s="680"/>
      <c r="AH32" s="680"/>
      <c r="AI32" s="680"/>
      <c r="AJ32" s="680"/>
      <c r="AK32" s="680"/>
      <c r="AL32" s="681" t="s">
        <v>128</v>
      </c>
      <c r="AM32" s="682"/>
      <c r="AN32" s="682"/>
      <c r="AO32" s="683"/>
      <c r="AP32" s="728"/>
      <c r="AQ32" s="729"/>
      <c r="AR32" s="729"/>
      <c r="AS32" s="729"/>
      <c r="AT32" s="732"/>
      <c r="AU32" s="225"/>
      <c r="AV32" s="225"/>
      <c r="AW32" s="225"/>
      <c r="AX32" s="721" t="s">
        <v>314</v>
      </c>
      <c r="AY32" s="722"/>
      <c r="AZ32" s="722"/>
      <c r="BA32" s="722"/>
      <c r="BB32" s="722"/>
      <c r="BC32" s="722"/>
      <c r="BD32" s="722"/>
      <c r="BE32" s="722"/>
      <c r="BF32" s="723"/>
      <c r="BG32" s="745">
        <v>99.5</v>
      </c>
      <c r="BH32" s="746"/>
      <c r="BI32" s="746"/>
      <c r="BJ32" s="746"/>
      <c r="BK32" s="746"/>
      <c r="BL32" s="746"/>
      <c r="BM32" s="747">
        <v>97.9</v>
      </c>
      <c r="BN32" s="746"/>
      <c r="BO32" s="746"/>
      <c r="BP32" s="746"/>
      <c r="BQ32" s="748"/>
      <c r="BR32" s="745">
        <v>99.4</v>
      </c>
      <c r="BS32" s="746"/>
      <c r="BT32" s="746"/>
      <c r="BU32" s="746"/>
      <c r="BV32" s="746"/>
      <c r="BW32" s="746"/>
      <c r="BX32" s="747">
        <v>97.7</v>
      </c>
      <c r="BY32" s="746"/>
      <c r="BZ32" s="746"/>
      <c r="CA32" s="746"/>
      <c r="CB32" s="748"/>
      <c r="CD32" s="743"/>
      <c r="CE32" s="744"/>
      <c r="CF32" s="691" t="s">
        <v>315</v>
      </c>
      <c r="CG32" s="692"/>
      <c r="CH32" s="692"/>
      <c r="CI32" s="692"/>
      <c r="CJ32" s="692"/>
      <c r="CK32" s="692"/>
      <c r="CL32" s="692"/>
      <c r="CM32" s="692"/>
      <c r="CN32" s="692"/>
      <c r="CO32" s="692"/>
      <c r="CP32" s="692"/>
      <c r="CQ32" s="693"/>
      <c r="CR32" s="676">
        <v>949</v>
      </c>
      <c r="CS32" s="677"/>
      <c r="CT32" s="677"/>
      <c r="CU32" s="677"/>
      <c r="CV32" s="677"/>
      <c r="CW32" s="677"/>
      <c r="CX32" s="677"/>
      <c r="CY32" s="678"/>
      <c r="CZ32" s="681">
        <v>0</v>
      </c>
      <c r="DA32" s="710"/>
      <c r="DB32" s="710"/>
      <c r="DC32" s="714"/>
      <c r="DD32" s="685">
        <v>949</v>
      </c>
      <c r="DE32" s="677"/>
      <c r="DF32" s="677"/>
      <c r="DG32" s="677"/>
      <c r="DH32" s="677"/>
      <c r="DI32" s="677"/>
      <c r="DJ32" s="677"/>
      <c r="DK32" s="678"/>
      <c r="DL32" s="685">
        <v>949</v>
      </c>
      <c r="DM32" s="677"/>
      <c r="DN32" s="677"/>
      <c r="DO32" s="677"/>
      <c r="DP32" s="677"/>
      <c r="DQ32" s="677"/>
      <c r="DR32" s="677"/>
      <c r="DS32" s="677"/>
      <c r="DT32" s="677"/>
      <c r="DU32" s="677"/>
      <c r="DV32" s="678"/>
      <c r="DW32" s="681">
        <v>0</v>
      </c>
      <c r="DX32" s="710"/>
      <c r="DY32" s="710"/>
      <c r="DZ32" s="710"/>
      <c r="EA32" s="710"/>
      <c r="EB32" s="710"/>
      <c r="EC32" s="711"/>
    </row>
    <row r="33" spans="2:133" ht="11.25" customHeight="1" x14ac:dyDescent="0.15">
      <c r="B33" s="673" t="s">
        <v>316</v>
      </c>
      <c r="C33" s="674"/>
      <c r="D33" s="674"/>
      <c r="E33" s="674"/>
      <c r="F33" s="674"/>
      <c r="G33" s="674"/>
      <c r="H33" s="674"/>
      <c r="I33" s="674"/>
      <c r="J33" s="674"/>
      <c r="K33" s="674"/>
      <c r="L33" s="674"/>
      <c r="M33" s="674"/>
      <c r="N33" s="674"/>
      <c r="O33" s="674"/>
      <c r="P33" s="674"/>
      <c r="Q33" s="675"/>
      <c r="R33" s="676">
        <v>2291989</v>
      </c>
      <c r="S33" s="677"/>
      <c r="T33" s="677"/>
      <c r="U33" s="677"/>
      <c r="V33" s="677"/>
      <c r="W33" s="677"/>
      <c r="X33" s="677"/>
      <c r="Y33" s="678"/>
      <c r="Z33" s="679">
        <v>4</v>
      </c>
      <c r="AA33" s="679"/>
      <c r="AB33" s="679"/>
      <c r="AC33" s="679"/>
      <c r="AD33" s="680" t="s">
        <v>230</v>
      </c>
      <c r="AE33" s="680"/>
      <c r="AF33" s="680"/>
      <c r="AG33" s="680"/>
      <c r="AH33" s="680"/>
      <c r="AI33" s="680"/>
      <c r="AJ33" s="680"/>
      <c r="AK33" s="680"/>
      <c r="AL33" s="681" t="s">
        <v>230</v>
      </c>
      <c r="AM33" s="682"/>
      <c r="AN33" s="682"/>
      <c r="AO33" s="683"/>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691" t="s">
        <v>317</v>
      </c>
      <c r="CE33" s="692"/>
      <c r="CF33" s="692"/>
      <c r="CG33" s="692"/>
      <c r="CH33" s="692"/>
      <c r="CI33" s="692"/>
      <c r="CJ33" s="692"/>
      <c r="CK33" s="692"/>
      <c r="CL33" s="692"/>
      <c r="CM33" s="692"/>
      <c r="CN33" s="692"/>
      <c r="CO33" s="692"/>
      <c r="CP33" s="692"/>
      <c r="CQ33" s="693"/>
      <c r="CR33" s="676">
        <v>23080096</v>
      </c>
      <c r="CS33" s="712"/>
      <c r="CT33" s="712"/>
      <c r="CU33" s="712"/>
      <c r="CV33" s="712"/>
      <c r="CW33" s="712"/>
      <c r="CX33" s="712"/>
      <c r="CY33" s="713"/>
      <c r="CZ33" s="681">
        <v>42.8</v>
      </c>
      <c r="DA33" s="710"/>
      <c r="DB33" s="710"/>
      <c r="DC33" s="714"/>
      <c r="DD33" s="685">
        <v>18892386</v>
      </c>
      <c r="DE33" s="712"/>
      <c r="DF33" s="712"/>
      <c r="DG33" s="712"/>
      <c r="DH33" s="712"/>
      <c r="DI33" s="712"/>
      <c r="DJ33" s="712"/>
      <c r="DK33" s="713"/>
      <c r="DL33" s="685">
        <v>14901654</v>
      </c>
      <c r="DM33" s="712"/>
      <c r="DN33" s="712"/>
      <c r="DO33" s="712"/>
      <c r="DP33" s="712"/>
      <c r="DQ33" s="712"/>
      <c r="DR33" s="712"/>
      <c r="DS33" s="712"/>
      <c r="DT33" s="712"/>
      <c r="DU33" s="712"/>
      <c r="DV33" s="713"/>
      <c r="DW33" s="681">
        <v>38.9</v>
      </c>
      <c r="DX33" s="710"/>
      <c r="DY33" s="710"/>
      <c r="DZ33" s="710"/>
      <c r="EA33" s="710"/>
      <c r="EB33" s="710"/>
      <c r="EC33" s="711"/>
    </row>
    <row r="34" spans="2:133" ht="11.25" customHeight="1" x14ac:dyDescent="0.15">
      <c r="B34" s="673" t="s">
        <v>318</v>
      </c>
      <c r="C34" s="674"/>
      <c r="D34" s="674"/>
      <c r="E34" s="674"/>
      <c r="F34" s="674"/>
      <c r="G34" s="674"/>
      <c r="H34" s="674"/>
      <c r="I34" s="674"/>
      <c r="J34" s="674"/>
      <c r="K34" s="674"/>
      <c r="L34" s="674"/>
      <c r="M34" s="674"/>
      <c r="N34" s="674"/>
      <c r="O34" s="674"/>
      <c r="P34" s="674"/>
      <c r="Q34" s="675"/>
      <c r="R34" s="676">
        <v>2354295</v>
      </c>
      <c r="S34" s="677"/>
      <c r="T34" s="677"/>
      <c r="U34" s="677"/>
      <c r="V34" s="677"/>
      <c r="W34" s="677"/>
      <c r="X34" s="677"/>
      <c r="Y34" s="678"/>
      <c r="Z34" s="679">
        <v>4.2</v>
      </c>
      <c r="AA34" s="679"/>
      <c r="AB34" s="679"/>
      <c r="AC34" s="679"/>
      <c r="AD34" s="680">
        <v>116044</v>
      </c>
      <c r="AE34" s="680"/>
      <c r="AF34" s="680"/>
      <c r="AG34" s="680"/>
      <c r="AH34" s="680"/>
      <c r="AI34" s="680"/>
      <c r="AJ34" s="680"/>
      <c r="AK34" s="680"/>
      <c r="AL34" s="681">
        <v>0.3</v>
      </c>
      <c r="AM34" s="682"/>
      <c r="AN34" s="682"/>
      <c r="AO34" s="683"/>
      <c r="AP34" s="228"/>
      <c r="AQ34" s="655" t="s">
        <v>319</v>
      </c>
      <c r="AR34" s="656"/>
      <c r="AS34" s="656"/>
      <c r="AT34" s="656"/>
      <c r="AU34" s="656"/>
      <c r="AV34" s="656"/>
      <c r="AW34" s="656"/>
      <c r="AX34" s="656"/>
      <c r="AY34" s="656"/>
      <c r="AZ34" s="656"/>
      <c r="BA34" s="656"/>
      <c r="BB34" s="656"/>
      <c r="BC34" s="656"/>
      <c r="BD34" s="656"/>
      <c r="BE34" s="656"/>
      <c r="BF34" s="657"/>
      <c r="BG34" s="655" t="s">
        <v>320</v>
      </c>
      <c r="BH34" s="656"/>
      <c r="BI34" s="656"/>
      <c r="BJ34" s="656"/>
      <c r="BK34" s="656"/>
      <c r="BL34" s="656"/>
      <c r="BM34" s="656"/>
      <c r="BN34" s="656"/>
      <c r="BO34" s="656"/>
      <c r="BP34" s="656"/>
      <c r="BQ34" s="656"/>
      <c r="BR34" s="656"/>
      <c r="BS34" s="656"/>
      <c r="BT34" s="656"/>
      <c r="BU34" s="656"/>
      <c r="BV34" s="656"/>
      <c r="BW34" s="656"/>
      <c r="BX34" s="656"/>
      <c r="BY34" s="656"/>
      <c r="BZ34" s="656"/>
      <c r="CA34" s="656"/>
      <c r="CB34" s="657"/>
      <c r="CD34" s="691" t="s">
        <v>321</v>
      </c>
      <c r="CE34" s="692"/>
      <c r="CF34" s="692"/>
      <c r="CG34" s="692"/>
      <c r="CH34" s="692"/>
      <c r="CI34" s="692"/>
      <c r="CJ34" s="692"/>
      <c r="CK34" s="692"/>
      <c r="CL34" s="692"/>
      <c r="CM34" s="692"/>
      <c r="CN34" s="692"/>
      <c r="CO34" s="692"/>
      <c r="CP34" s="692"/>
      <c r="CQ34" s="693"/>
      <c r="CR34" s="676">
        <v>10226344</v>
      </c>
      <c r="CS34" s="677"/>
      <c r="CT34" s="677"/>
      <c r="CU34" s="677"/>
      <c r="CV34" s="677"/>
      <c r="CW34" s="677"/>
      <c r="CX34" s="677"/>
      <c r="CY34" s="678"/>
      <c r="CZ34" s="681">
        <v>19</v>
      </c>
      <c r="DA34" s="710"/>
      <c r="DB34" s="710"/>
      <c r="DC34" s="714"/>
      <c r="DD34" s="685">
        <v>7809523</v>
      </c>
      <c r="DE34" s="677"/>
      <c r="DF34" s="677"/>
      <c r="DG34" s="677"/>
      <c r="DH34" s="677"/>
      <c r="DI34" s="677"/>
      <c r="DJ34" s="677"/>
      <c r="DK34" s="678"/>
      <c r="DL34" s="685">
        <v>6503147</v>
      </c>
      <c r="DM34" s="677"/>
      <c r="DN34" s="677"/>
      <c r="DO34" s="677"/>
      <c r="DP34" s="677"/>
      <c r="DQ34" s="677"/>
      <c r="DR34" s="677"/>
      <c r="DS34" s="677"/>
      <c r="DT34" s="677"/>
      <c r="DU34" s="677"/>
      <c r="DV34" s="678"/>
      <c r="DW34" s="681">
        <v>17</v>
      </c>
      <c r="DX34" s="710"/>
      <c r="DY34" s="710"/>
      <c r="DZ34" s="710"/>
      <c r="EA34" s="710"/>
      <c r="EB34" s="710"/>
      <c r="EC34" s="711"/>
    </row>
    <row r="35" spans="2:133" ht="11.25" customHeight="1" x14ac:dyDescent="0.15">
      <c r="B35" s="673" t="s">
        <v>322</v>
      </c>
      <c r="C35" s="674"/>
      <c r="D35" s="674"/>
      <c r="E35" s="674"/>
      <c r="F35" s="674"/>
      <c r="G35" s="674"/>
      <c r="H35" s="674"/>
      <c r="I35" s="674"/>
      <c r="J35" s="674"/>
      <c r="K35" s="674"/>
      <c r="L35" s="674"/>
      <c r="M35" s="674"/>
      <c r="N35" s="674"/>
      <c r="O35" s="674"/>
      <c r="P35" s="674"/>
      <c r="Q35" s="675"/>
      <c r="R35" s="676">
        <v>1970300</v>
      </c>
      <c r="S35" s="677"/>
      <c r="T35" s="677"/>
      <c r="U35" s="677"/>
      <c r="V35" s="677"/>
      <c r="W35" s="677"/>
      <c r="X35" s="677"/>
      <c r="Y35" s="678"/>
      <c r="Z35" s="679">
        <v>3.5</v>
      </c>
      <c r="AA35" s="679"/>
      <c r="AB35" s="679"/>
      <c r="AC35" s="679"/>
      <c r="AD35" s="680" t="s">
        <v>128</v>
      </c>
      <c r="AE35" s="680"/>
      <c r="AF35" s="680"/>
      <c r="AG35" s="680"/>
      <c r="AH35" s="680"/>
      <c r="AI35" s="680"/>
      <c r="AJ35" s="680"/>
      <c r="AK35" s="680"/>
      <c r="AL35" s="681" t="s">
        <v>128</v>
      </c>
      <c r="AM35" s="682"/>
      <c r="AN35" s="682"/>
      <c r="AO35" s="683"/>
      <c r="AP35" s="228"/>
      <c r="AQ35" s="749" t="s">
        <v>323</v>
      </c>
      <c r="AR35" s="750"/>
      <c r="AS35" s="750"/>
      <c r="AT35" s="750"/>
      <c r="AU35" s="750"/>
      <c r="AV35" s="750"/>
      <c r="AW35" s="750"/>
      <c r="AX35" s="750"/>
      <c r="AY35" s="751"/>
      <c r="AZ35" s="665">
        <v>8448348</v>
      </c>
      <c r="BA35" s="666"/>
      <c r="BB35" s="666"/>
      <c r="BC35" s="666"/>
      <c r="BD35" s="666"/>
      <c r="BE35" s="666"/>
      <c r="BF35" s="752"/>
      <c r="BG35" s="687" t="s">
        <v>324</v>
      </c>
      <c r="BH35" s="688"/>
      <c r="BI35" s="688"/>
      <c r="BJ35" s="688"/>
      <c r="BK35" s="688"/>
      <c r="BL35" s="688"/>
      <c r="BM35" s="688"/>
      <c r="BN35" s="688"/>
      <c r="BO35" s="688"/>
      <c r="BP35" s="688"/>
      <c r="BQ35" s="688"/>
      <c r="BR35" s="688"/>
      <c r="BS35" s="688"/>
      <c r="BT35" s="688"/>
      <c r="BU35" s="689"/>
      <c r="BV35" s="665">
        <v>395916</v>
      </c>
      <c r="BW35" s="666"/>
      <c r="BX35" s="666"/>
      <c r="BY35" s="666"/>
      <c r="BZ35" s="666"/>
      <c r="CA35" s="666"/>
      <c r="CB35" s="752"/>
      <c r="CD35" s="691" t="s">
        <v>325</v>
      </c>
      <c r="CE35" s="692"/>
      <c r="CF35" s="692"/>
      <c r="CG35" s="692"/>
      <c r="CH35" s="692"/>
      <c r="CI35" s="692"/>
      <c r="CJ35" s="692"/>
      <c r="CK35" s="692"/>
      <c r="CL35" s="692"/>
      <c r="CM35" s="692"/>
      <c r="CN35" s="692"/>
      <c r="CO35" s="692"/>
      <c r="CP35" s="692"/>
      <c r="CQ35" s="693"/>
      <c r="CR35" s="676">
        <v>860371</v>
      </c>
      <c r="CS35" s="712"/>
      <c r="CT35" s="712"/>
      <c r="CU35" s="712"/>
      <c r="CV35" s="712"/>
      <c r="CW35" s="712"/>
      <c r="CX35" s="712"/>
      <c r="CY35" s="713"/>
      <c r="CZ35" s="681">
        <v>1.6</v>
      </c>
      <c r="DA35" s="710"/>
      <c r="DB35" s="710"/>
      <c r="DC35" s="714"/>
      <c r="DD35" s="685">
        <v>795200</v>
      </c>
      <c r="DE35" s="712"/>
      <c r="DF35" s="712"/>
      <c r="DG35" s="712"/>
      <c r="DH35" s="712"/>
      <c r="DI35" s="712"/>
      <c r="DJ35" s="712"/>
      <c r="DK35" s="713"/>
      <c r="DL35" s="685">
        <v>795200</v>
      </c>
      <c r="DM35" s="712"/>
      <c r="DN35" s="712"/>
      <c r="DO35" s="712"/>
      <c r="DP35" s="712"/>
      <c r="DQ35" s="712"/>
      <c r="DR35" s="712"/>
      <c r="DS35" s="712"/>
      <c r="DT35" s="712"/>
      <c r="DU35" s="712"/>
      <c r="DV35" s="713"/>
      <c r="DW35" s="681">
        <v>2.1</v>
      </c>
      <c r="DX35" s="710"/>
      <c r="DY35" s="710"/>
      <c r="DZ35" s="710"/>
      <c r="EA35" s="710"/>
      <c r="EB35" s="710"/>
      <c r="EC35" s="711"/>
    </row>
    <row r="36" spans="2:133" ht="11.25" customHeight="1" x14ac:dyDescent="0.15">
      <c r="B36" s="673" t="s">
        <v>326</v>
      </c>
      <c r="C36" s="674"/>
      <c r="D36" s="674"/>
      <c r="E36" s="674"/>
      <c r="F36" s="674"/>
      <c r="G36" s="674"/>
      <c r="H36" s="674"/>
      <c r="I36" s="674"/>
      <c r="J36" s="674"/>
      <c r="K36" s="674"/>
      <c r="L36" s="674"/>
      <c r="M36" s="674"/>
      <c r="N36" s="674"/>
      <c r="O36" s="674"/>
      <c r="P36" s="674"/>
      <c r="Q36" s="675"/>
      <c r="R36" s="676" t="s">
        <v>128</v>
      </c>
      <c r="S36" s="677"/>
      <c r="T36" s="677"/>
      <c r="U36" s="677"/>
      <c r="V36" s="677"/>
      <c r="W36" s="677"/>
      <c r="X36" s="677"/>
      <c r="Y36" s="678"/>
      <c r="Z36" s="679" t="s">
        <v>128</v>
      </c>
      <c r="AA36" s="679"/>
      <c r="AB36" s="679"/>
      <c r="AC36" s="679"/>
      <c r="AD36" s="680" t="s">
        <v>128</v>
      </c>
      <c r="AE36" s="680"/>
      <c r="AF36" s="680"/>
      <c r="AG36" s="680"/>
      <c r="AH36" s="680"/>
      <c r="AI36" s="680"/>
      <c r="AJ36" s="680"/>
      <c r="AK36" s="680"/>
      <c r="AL36" s="681" t="s">
        <v>128</v>
      </c>
      <c r="AM36" s="682"/>
      <c r="AN36" s="682"/>
      <c r="AO36" s="683"/>
      <c r="AQ36" s="753" t="s">
        <v>327</v>
      </c>
      <c r="AR36" s="754"/>
      <c r="AS36" s="754"/>
      <c r="AT36" s="754"/>
      <c r="AU36" s="754"/>
      <c r="AV36" s="754"/>
      <c r="AW36" s="754"/>
      <c r="AX36" s="754"/>
      <c r="AY36" s="755"/>
      <c r="AZ36" s="676">
        <v>2086914</v>
      </c>
      <c r="BA36" s="677"/>
      <c r="BB36" s="677"/>
      <c r="BC36" s="677"/>
      <c r="BD36" s="712"/>
      <c r="BE36" s="712"/>
      <c r="BF36" s="735"/>
      <c r="BG36" s="691" t="s">
        <v>328</v>
      </c>
      <c r="BH36" s="692"/>
      <c r="BI36" s="692"/>
      <c r="BJ36" s="692"/>
      <c r="BK36" s="692"/>
      <c r="BL36" s="692"/>
      <c r="BM36" s="692"/>
      <c r="BN36" s="692"/>
      <c r="BO36" s="692"/>
      <c r="BP36" s="692"/>
      <c r="BQ36" s="692"/>
      <c r="BR36" s="692"/>
      <c r="BS36" s="692"/>
      <c r="BT36" s="692"/>
      <c r="BU36" s="693"/>
      <c r="BV36" s="676">
        <v>359772</v>
      </c>
      <c r="BW36" s="677"/>
      <c r="BX36" s="677"/>
      <c r="BY36" s="677"/>
      <c r="BZ36" s="677"/>
      <c r="CA36" s="677"/>
      <c r="CB36" s="686"/>
      <c r="CD36" s="691" t="s">
        <v>329</v>
      </c>
      <c r="CE36" s="692"/>
      <c r="CF36" s="692"/>
      <c r="CG36" s="692"/>
      <c r="CH36" s="692"/>
      <c r="CI36" s="692"/>
      <c r="CJ36" s="692"/>
      <c r="CK36" s="692"/>
      <c r="CL36" s="692"/>
      <c r="CM36" s="692"/>
      <c r="CN36" s="692"/>
      <c r="CO36" s="692"/>
      <c r="CP36" s="692"/>
      <c r="CQ36" s="693"/>
      <c r="CR36" s="676">
        <v>3608160</v>
      </c>
      <c r="CS36" s="677"/>
      <c r="CT36" s="677"/>
      <c r="CU36" s="677"/>
      <c r="CV36" s="677"/>
      <c r="CW36" s="677"/>
      <c r="CX36" s="677"/>
      <c r="CY36" s="678"/>
      <c r="CZ36" s="681">
        <v>6.7</v>
      </c>
      <c r="DA36" s="710"/>
      <c r="DB36" s="710"/>
      <c r="DC36" s="714"/>
      <c r="DD36" s="685">
        <v>3171332</v>
      </c>
      <c r="DE36" s="677"/>
      <c r="DF36" s="677"/>
      <c r="DG36" s="677"/>
      <c r="DH36" s="677"/>
      <c r="DI36" s="677"/>
      <c r="DJ36" s="677"/>
      <c r="DK36" s="678"/>
      <c r="DL36" s="685">
        <v>2585069</v>
      </c>
      <c r="DM36" s="677"/>
      <c r="DN36" s="677"/>
      <c r="DO36" s="677"/>
      <c r="DP36" s="677"/>
      <c r="DQ36" s="677"/>
      <c r="DR36" s="677"/>
      <c r="DS36" s="677"/>
      <c r="DT36" s="677"/>
      <c r="DU36" s="677"/>
      <c r="DV36" s="678"/>
      <c r="DW36" s="681">
        <v>6.8</v>
      </c>
      <c r="DX36" s="710"/>
      <c r="DY36" s="710"/>
      <c r="DZ36" s="710"/>
      <c r="EA36" s="710"/>
      <c r="EB36" s="710"/>
      <c r="EC36" s="711"/>
    </row>
    <row r="37" spans="2:133" ht="11.25" customHeight="1" x14ac:dyDescent="0.15">
      <c r="B37" s="673" t="s">
        <v>330</v>
      </c>
      <c r="C37" s="674"/>
      <c r="D37" s="674"/>
      <c r="E37" s="674"/>
      <c r="F37" s="674"/>
      <c r="G37" s="674"/>
      <c r="H37" s="674"/>
      <c r="I37" s="674"/>
      <c r="J37" s="674"/>
      <c r="K37" s="674"/>
      <c r="L37" s="674"/>
      <c r="M37" s="674"/>
      <c r="N37" s="674"/>
      <c r="O37" s="674"/>
      <c r="P37" s="674"/>
      <c r="Q37" s="675"/>
      <c r="R37" s="676">
        <v>700000</v>
      </c>
      <c r="S37" s="677"/>
      <c r="T37" s="677"/>
      <c r="U37" s="677"/>
      <c r="V37" s="677"/>
      <c r="W37" s="677"/>
      <c r="X37" s="677"/>
      <c r="Y37" s="678"/>
      <c r="Z37" s="679">
        <v>1.2</v>
      </c>
      <c r="AA37" s="679"/>
      <c r="AB37" s="679"/>
      <c r="AC37" s="679"/>
      <c r="AD37" s="680" t="s">
        <v>128</v>
      </c>
      <c r="AE37" s="680"/>
      <c r="AF37" s="680"/>
      <c r="AG37" s="680"/>
      <c r="AH37" s="680"/>
      <c r="AI37" s="680"/>
      <c r="AJ37" s="680"/>
      <c r="AK37" s="680"/>
      <c r="AL37" s="681" t="s">
        <v>128</v>
      </c>
      <c r="AM37" s="682"/>
      <c r="AN37" s="682"/>
      <c r="AO37" s="683"/>
      <c r="AQ37" s="753" t="s">
        <v>331</v>
      </c>
      <c r="AR37" s="754"/>
      <c r="AS37" s="754"/>
      <c r="AT37" s="754"/>
      <c r="AU37" s="754"/>
      <c r="AV37" s="754"/>
      <c r="AW37" s="754"/>
      <c r="AX37" s="754"/>
      <c r="AY37" s="755"/>
      <c r="AZ37" s="676">
        <v>1993831</v>
      </c>
      <c r="BA37" s="677"/>
      <c r="BB37" s="677"/>
      <c r="BC37" s="677"/>
      <c r="BD37" s="712"/>
      <c r="BE37" s="712"/>
      <c r="BF37" s="735"/>
      <c r="BG37" s="691" t="s">
        <v>332</v>
      </c>
      <c r="BH37" s="692"/>
      <c r="BI37" s="692"/>
      <c r="BJ37" s="692"/>
      <c r="BK37" s="692"/>
      <c r="BL37" s="692"/>
      <c r="BM37" s="692"/>
      <c r="BN37" s="692"/>
      <c r="BO37" s="692"/>
      <c r="BP37" s="692"/>
      <c r="BQ37" s="692"/>
      <c r="BR37" s="692"/>
      <c r="BS37" s="692"/>
      <c r="BT37" s="692"/>
      <c r="BU37" s="693"/>
      <c r="BV37" s="676">
        <v>21548</v>
      </c>
      <c r="BW37" s="677"/>
      <c r="BX37" s="677"/>
      <c r="BY37" s="677"/>
      <c r="BZ37" s="677"/>
      <c r="CA37" s="677"/>
      <c r="CB37" s="686"/>
      <c r="CD37" s="691" t="s">
        <v>333</v>
      </c>
      <c r="CE37" s="692"/>
      <c r="CF37" s="692"/>
      <c r="CG37" s="692"/>
      <c r="CH37" s="692"/>
      <c r="CI37" s="692"/>
      <c r="CJ37" s="692"/>
      <c r="CK37" s="692"/>
      <c r="CL37" s="692"/>
      <c r="CM37" s="692"/>
      <c r="CN37" s="692"/>
      <c r="CO37" s="692"/>
      <c r="CP37" s="692"/>
      <c r="CQ37" s="693"/>
      <c r="CR37" s="676">
        <v>33190</v>
      </c>
      <c r="CS37" s="712"/>
      <c r="CT37" s="712"/>
      <c r="CU37" s="712"/>
      <c r="CV37" s="712"/>
      <c r="CW37" s="712"/>
      <c r="CX37" s="712"/>
      <c r="CY37" s="713"/>
      <c r="CZ37" s="681">
        <v>0.1</v>
      </c>
      <c r="DA37" s="710"/>
      <c r="DB37" s="710"/>
      <c r="DC37" s="714"/>
      <c r="DD37" s="685">
        <v>33190</v>
      </c>
      <c r="DE37" s="712"/>
      <c r="DF37" s="712"/>
      <c r="DG37" s="712"/>
      <c r="DH37" s="712"/>
      <c r="DI37" s="712"/>
      <c r="DJ37" s="712"/>
      <c r="DK37" s="713"/>
      <c r="DL37" s="685">
        <v>33190</v>
      </c>
      <c r="DM37" s="712"/>
      <c r="DN37" s="712"/>
      <c r="DO37" s="712"/>
      <c r="DP37" s="712"/>
      <c r="DQ37" s="712"/>
      <c r="DR37" s="712"/>
      <c r="DS37" s="712"/>
      <c r="DT37" s="712"/>
      <c r="DU37" s="712"/>
      <c r="DV37" s="713"/>
      <c r="DW37" s="681">
        <v>0.1</v>
      </c>
      <c r="DX37" s="710"/>
      <c r="DY37" s="710"/>
      <c r="DZ37" s="710"/>
      <c r="EA37" s="710"/>
      <c r="EB37" s="710"/>
      <c r="EC37" s="711"/>
    </row>
    <row r="38" spans="2:133" ht="11.25" customHeight="1" x14ac:dyDescent="0.15">
      <c r="B38" s="721" t="s">
        <v>334</v>
      </c>
      <c r="C38" s="722"/>
      <c r="D38" s="722"/>
      <c r="E38" s="722"/>
      <c r="F38" s="722"/>
      <c r="G38" s="722"/>
      <c r="H38" s="722"/>
      <c r="I38" s="722"/>
      <c r="J38" s="722"/>
      <c r="K38" s="722"/>
      <c r="L38" s="722"/>
      <c r="M38" s="722"/>
      <c r="N38" s="722"/>
      <c r="O38" s="722"/>
      <c r="P38" s="722"/>
      <c r="Q38" s="723"/>
      <c r="R38" s="756">
        <v>56663707</v>
      </c>
      <c r="S38" s="757"/>
      <c r="T38" s="757"/>
      <c r="U38" s="757"/>
      <c r="V38" s="757"/>
      <c r="W38" s="757"/>
      <c r="X38" s="757"/>
      <c r="Y38" s="758"/>
      <c r="Z38" s="759">
        <v>100</v>
      </c>
      <c r="AA38" s="759"/>
      <c r="AB38" s="759"/>
      <c r="AC38" s="759"/>
      <c r="AD38" s="760">
        <v>37582294</v>
      </c>
      <c r="AE38" s="760"/>
      <c r="AF38" s="760"/>
      <c r="AG38" s="760"/>
      <c r="AH38" s="760"/>
      <c r="AI38" s="760"/>
      <c r="AJ38" s="760"/>
      <c r="AK38" s="760"/>
      <c r="AL38" s="761">
        <v>100</v>
      </c>
      <c r="AM38" s="747"/>
      <c r="AN38" s="747"/>
      <c r="AO38" s="762"/>
      <c r="AQ38" s="753" t="s">
        <v>335</v>
      </c>
      <c r="AR38" s="754"/>
      <c r="AS38" s="754"/>
      <c r="AT38" s="754"/>
      <c r="AU38" s="754"/>
      <c r="AV38" s="754"/>
      <c r="AW38" s="754"/>
      <c r="AX38" s="754"/>
      <c r="AY38" s="755"/>
      <c r="AZ38" s="676">
        <v>18262</v>
      </c>
      <c r="BA38" s="677"/>
      <c r="BB38" s="677"/>
      <c r="BC38" s="677"/>
      <c r="BD38" s="712"/>
      <c r="BE38" s="712"/>
      <c r="BF38" s="735"/>
      <c r="BG38" s="691" t="s">
        <v>336</v>
      </c>
      <c r="BH38" s="692"/>
      <c r="BI38" s="692"/>
      <c r="BJ38" s="692"/>
      <c r="BK38" s="692"/>
      <c r="BL38" s="692"/>
      <c r="BM38" s="692"/>
      <c r="BN38" s="692"/>
      <c r="BO38" s="692"/>
      <c r="BP38" s="692"/>
      <c r="BQ38" s="692"/>
      <c r="BR38" s="692"/>
      <c r="BS38" s="692"/>
      <c r="BT38" s="692"/>
      <c r="BU38" s="693"/>
      <c r="BV38" s="676">
        <v>37284</v>
      </c>
      <c r="BW38" s="677"/>
      <c r="BX38" s="677"/>
      <c r="BY38" s="677"/>
      <c r="BZ38" s="677"/>
      <c r="CA38" s="677"/>
      <c r="CB38" s="686"/>
      <c r="CD38" s="691" t="s">
        <v>337</v>
      </c>
      <c r="CE38" s="692"/>
      <c r="CF38" s="692"/>
      <c r="CG38" s="692"/>
      <c r="CH38" s="692"/>
      <c r="CI38" s="692"/>
      <c r="CJ38" s="692"/>
      <c r="CK38" s="692"/>
      <c r="CL38" s="692"/>
      <c r="CM38" s="692"/>
      <c r="CN38" s="692"/>
      <c r="CO38" s="692"/>
      <c r="CP38" s="692"/>
      <c r="CQ38" s="693"/>
      <c r="CR38" s="676">
        <v>6342794</v>
      </c>
      <c r="CS38" s="677"/>
      <c r="CT38" s="677"/>
      <c r="CU38" s="677"/>
      <c r="CV38" s="677"/>
      <c r="CW38" s="677"/>
      <c r="CX38" s="677"/>
      <c r="CY38" s="678"/>
      <c r="CZ38" s="681">
        <v>11.8</v>
      </c>
      <c r="DA38" s="710"/>
      <c r="DB38" s="710"/>
      <c r="DC38" s="714"/>
      <c r="DD38" s="685">
        <v>5615411</v>
      </c>
      <c r="DE38" s="677"/>
      <c r="DF38" s="677"/>
      <c r="DG38" s="677"/>
      <c r="DH38" s="677"/>
      <c r="DI38" s="677"/>
      <c r="DJ38" s="677"/>
      <c r="DK38" s="678"/>
      <c r="DL38" s="685">
        <v>4540128</v>
      </c>
      <c r="DM38" s="677"/>
      <c r="DN38" s="677"/>
      <c r="DO38" s="677"/>
      <c r="DP38" s="677"/>
      <c r="DQ38" s="677"/>
      <c r="DR38" s="677"/>
      <c r="DS38" s="677"/>
      <c r="DT38" s="677"/>
      <c r="DU38" s="677"/>
      <c r="DV38" s="678"/>
      <c r="DW38" s="681">
        <v>11.9</v>
      </c>
      <c r="DX38" s="710"/>
      <c r="DY38" s="710"/>
      <c r="DZ38" s="710"/>
      <c r="EA38" s="710"/>
      <c r="EB38" s="710"/>
      <c r="EC38" s="711"/>
    </row>
    <row r="39" spans="2:133" ht="11.25" customHeight="1" x14ac:dyDescent="0.15">
      <c r="AQ39" s="753" t="s">
        <v>338</v>
      </c>
      <c r="AR39" s="754"/>
      <c r="AS39" s="754"/>
      <c r="AT39" s="754"/>
      <c r="AU39" s="754"/>
      <c r="AV39" s="754"/>
      <c r="AW39" s="754"/>
      <c r="AX39" s="754"/>
      <c r="AY39" s="755"/>
      <c r="AZ39" s="676">
        <v>378</v>
      </c>
      <c r="BA39" s="677"/>
      <c r="BB39" s="677"/>
      <c r="BC39" s="677"/>
      <c r="BD39" s="712"/>
      <c r="BE39" s="712"/>
      <c r="BF39" s="735"/>
      <c r="BG39" s="767" t="s">
        <v>339</v>
      </c>
      <c r="BH39" s="768"/>
      <c r="BI39" s="768"/>
      <c r="BJ39" s="768"/>
      <c r="BK39" s="768"/>
      <c r="BL39" s="229"/>
      <c r="BM39" s="692" t="s">
        <v>340</v>
      </c>
      <c r="BN39" s="692"/>
      <c r="BO39" s="692"/>
      <c r="BP39" s="692"/>
      <c r="BQ39" s="692"/>
      <c r="BR39" s="692"/>
      <c r="BS39" s="692"/>
      <c r="BT39" s="692"/>
      <c r="BU39" s="693"/>
      <c r="BV39" s="676">
        <v>111</v>
      </c>
      <c r="BW39" s="677"/>
      <c r="BX39" s="677"/>
      <c r="BY39" s="677"/>
      <c r="BZ39" s="677"/>
      <c r="CA39" s="677"/>
      <c r="CB39" s="686"/>
      <c r="CD39" s="691" t="s">
        <v>341</v>
      </c>
      <c r="CE39" s="692"/>
      <c r="CF39" s="692"/>
      <c r="CG39" s="692"/>
      <c r="CH39" s="692"/>
      <c r="CI39" s="692"/>
      <c r="CJ39" s="692"/>
      <c r="CK39" s="692"/>
      <c r="CL39" s="692"/>
      <c r="CM39" s="692"/>
      <c r="CN39" s="692"/>
      <c r="CO39" s="692"/>
      <c r="CP39" s="692"/>
      <c r="CQ39" s="693"/>
      <c r="CR39" s="676">
        <v>495773</v>
      </c>
      <c r="CS39" s="712"/>
      <c r="CT39" s="712"/>
      <c r="CU39" s="712"/>
      <c r="CV39" s="712"/>
      <c r="CW39" s="712"/>
      <c r="CX39" s="712"/>
      <c r="CY39" s="713"/>
      <c r="CZ39" s="681">
        <v>0.9</v>
      </c>
      <c r="DA39" s="710"/>
      <c r="DB39" s="710"/>
      <c r="DC39" s="714"/>
      <c r="DD39" s="685">
        <v>410281</v>
      </c>
      <c r="DE39" s="712"/>
      <c r="DF39" s="712"/>
      <c r="DG39" s="712"/>
      <c r="DH39" s="712"/>
      <c r="DI39" s="712"/>
      <c r="DJ39" s="712"/>
      <c r="DK39" s="713"/>
      <c r="DL39" s="685" t="s">
        <v>128</v>
      </c>
      <c r="DM39" s="712"/>
      <c r="DN39" s="712"/>
      <c r="DO39" s="712"/>
      <c r="DP39" s="712"/>
      <c r="DQ39" s="712"/>
      <c r="DR39" s="712"/>
      <c r="DS39" s="712"/>
      <c r="DT39" s="712"/>
      <c r="DU39" s="712"/>
      <c r="DV39" s="713"/>
      <c r="DW39" s="681" t="s">
        <v>128</v>
      </c>
      <c r="DX39" s="710"/>
      <c r="DY39" s="710"/>
      <c r="DZ39" s="710"/>
      <c r="EA39" s="710"/>
      <c r="EB39" s="710"/>
      <c r="EC39" s="711"/>
    </row>
    <row r="40" spans="2:133" ht="11.25" customHeight="1" x14ac:dyDescent="0.15">
      <c r="AQ40" s="753" t="s">
        <v>342</v>
      </c>
      <c r="AR40" s="754"/>
      <c r="AS40" s="754"/>
      <c r="AT40" s="754"/>
      <c r="AU40" s="754"/>
      <c r="AV40" s="754"/>
      <c r="AW40" s="754"/>
      <c r="AX40" s="754"/>
      <c r="AY40" s="755"/>
      <c r="AZ40" s="676">
        <v>1051790</v>
      </c>
      <c r="BA40" s="677"/>
      <c r="BB40" s="677"/>
      <c r="BC40" s="677"/>
      <c r="BD40" s="712"/>
      <c r="BE40" s="712"/>
      <c r="BF40" s="735"/>
      <c r="BG40" s="767"/>
      <c r="BH40" s="768"/>
      <c r="BI40" s="768"/>
      <c r="BJ40" s="768"/>
      <c r="BK40" s="768"/>
      <c r="BL40" s="229"/>
      <c r="BM40" s="692" t="s">
        <v>343</v>
      </c>
      <c r="BN40" s="692"/>
      <c r="BO40" s="692"/>
      <c r="BP40" s="692"/>
      <c r="BQ40" s="692"/>
      <c r="BR40" s="692"/>
      <c r="BS40" s="692"/>
      <c r="BT40" s="692"/>
      <c r="BU40" s="693"/>
      <c r="BV40" s="676" t="s">
        <v>230</v>
      </c>
      <c r="BW40" s="677"/>
      <c r="BX40" s="677"/>
      <c r="BY40" s="677"/>
      <c r="BZ40" s="677"/>
      <c r="CA40" s="677"/>
      <c r="CB40" s="686"/>
      <c r="CD40" s="691" t="s">
        <v>344</v>
      </c>
      <c r="CE40" s="692"/>
      <c r="CF40" s="692"/>
      <c r="CG40" s="692"/>
      <c r="CH40" s="692"/>
      <c r="CI40" s="692"/>
      <c r="CJ40" s="692"/>
      <c r="CK40" s="692"/>
      <c r="CL40" s="692"/>
      <c r="CM40" s="692"/>
      <c r="CN40" s="692"/>
      <c r="CO40" s="692"/>
      <c r="CP40" s="692"/>
      <c r="CQ40" s="693"/>
      <c r="CR40" s="676">
        <v>1546654</v>
      </c>
      <c r="CS40" s="677"/>
      <c r="CT40" s="677"/>
      <c r="CU40" s="677"/>
      <c r="CV40" s="677"/>
      <c r="CW40" s="677"/>
      <c r="CX40" s="677"/>
      <c r="CY40" s="678"/>
      <c r="CZ40" s="681">
        <v>2.9</v>
      </c>
      <c r="DA40" s="710"/>
      <c r="DB40" s="710"/>
      <c r="DC40" s="714"/>
      <c r="DD40" s="685">
        <v>1090639</v>
      </c>
      <c r="DE40" s="677"/>
      <c r="DF40" s="677"/>
      <c r="DG40" s="677"/>
      <c r="DH40" s="677"/>
      <c r="DI40" s="677"/>
      <c r="DJ40" s="677"/>
      <c r="DK40" s="678"/>
      <c r="DL40" s="685">
        <v>478110</v>
      </c>
      <c r="DM40" s="677"/>
      <c r="DN40" s="677"/>
      <c r="DO40" s="677"/>
      <c r="DP40" s="677"/>
      <c r="DQ40" s="677"/>
      <c r="DR40" s="677"/>
      <c r="DS40" s="677"/>
      <c r="DT40" s="677"/>
      <c r="DU40" s="677"/>
      <c r="DV40" s="678"/>
      <c r="DW40" s="681">
        <v>1.2</v>
      </c>
      <c r="DX40" s="710"/>
      <c r="DY40" s="710"/>
      <c r="DZ40" s="710"/>
      <c r="EA40" s="710"/>
      <c r="EB40" s="710"/>
      <c r="EC40" s="711"/>
    </row>
    <row r="41" spans="2:133" ht="11.25" customHeight="1" x14ac:dyDescent="0.15">
      <c r="AQ41" s="763" t="s">
        <v>345</v>
      </c>
      <c r="AR41" s="764"/>
      <c r="AS41" s="764"/>
      <c r="AT41" s="764"/>
      <c r="AU41" s="764"/>
      <c r="AV41" s="764"/>
      <c r="AW41" s="764"/>
      <c r="AX41" s="764"/>
      <c r="AY41" s="765"/>
      <c r="AZ41" s="756">
        <v>3297173</v>
      </c>
      <c r="BA41" s="757"/>
      <c r="BB41" s="757"/>
      <c r="BC41" s="757"/>
      <c r="BD41" s="746"/>
      <c r="BE41" s="746"/>
      <c r="BF41" s="748"/>
      <c r="BG41" s="769"/>
      <c r="BH41" s="770"/>
      <c r="BI41" s="770"/>
      <c r="BJ41" s="770"/>
      <c r="BK41" s="770"/>
      <c r="BL41" s="230"/>
      <c r="BM41" s="701" t="s">
        <v>346</v>
      </c>
      <c r="BN41" s="701"/>
      <c r="BO41" s="701"/>
      <c r="BP41" s="701"/>
      <c r="BQ41" s="701"/>
      <c r="BR41" s="701"/>
      <c r="BS41" s="701"/>
      <c r="BT41" s="701"/>
      <c r="BU41" s="702"/>
      <c r="BV41" s="756">
        <v>263</v>
      </c>
      <c r="BW41" s="757"/>
      <c r="BX41" s="757"/>
      <c r="BY41" s="757"/>
      <c r="BZ41" s="757"/>
      <c r="CA41" s="757"/>
      <c r="CB41" s="766"/>
      <c r="CD41" s="691" t="s">
        <v>347</v>
      </c>
      <c r="CE41" s="692"/>
      <c r="CF41" s="692"/>
      <c r="CG41" s="692"/>
      <c r="CH41" s="692"/>
      <c r="CI41" s="692"/>
      <c r="CJ41" s="692"/>
      <c r="CK41" s="692"/>
      <c r="CL41" s="692"/>
      <c r="CM41" s="692"/>
      <c r="CN41" s="692"/>
      <c r="CO41" s="692"/>
      <c r="CP41" s="692"/>
      <c r="CQ41" s="693"/>
      <c r="CR41" s="676" t="s">
        <v>128</v>
      </c>
      <c r="CS41" s="712"/>
      <c r="CT41" s="712"/>
      <c r="CU41" s="712"/>
      <c r="CV41" s="712"/>
      <c r="CW41" s="712"/>
      <c r="CX41" s="712"/>
      <c r="CY41" s="713"/>
      <c r="CZ41" s="681" t="s">
        <v>230</v>
      </c>
      <c r="DA41" s="710"/>
      <c r="DB41" s="710"/>
      <c r="DC41" s="714"/>
      <c r="DD41" s="685" t="s">
        <v>128</v>
      </c>
      <c r="DE41" s="712"/>
      <c r="DF41" s="712"/>
      <c r="DG41" s="712"/>
      <c r="DH41" s="712"/>
      <c r="DI41" s="712"/>
      <c r="DJ41" s="712"/>
      <c r="DK41" s="713"/>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15">
      <c r="B42" s="223" t="s">
        <v>348</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73" t="s">
        <v>349</v>
      </c>
      <c r="CE42" s="674"/>
      <c r="CF42" s="674"/>
      <c r="CG42" s="674"/>
      <c r="CH42" s="674"/>
      <c r="CI42" s="674"/>
      <c r="CJ42" s="674"/>
      <c r="CK42" s="674"/>
      <c r="CL42" s="674"/>
      <c r="CM42" s="674"/>
      <c r="CN42" s="674"/>
      <c r="CO42" s="674"/>
      <c r="CP42" s="674"/>
      <c r="CQ42" s="675"/>
      <c r="CR42" s="676">
        <v>6484585</v>
      </c>
      <c r="CS42" s="677"/>
      <c r="CT42" s="677"/>
      <c r="CU42" s="677"/>
      <c r="CV42" s="677"/>
      <c r="CW42" s="677"/>
      <c r="CX42" s="677"/>
      <c r="CY42" s="678"/>
      <c r="CZ42" s="681">
        <v>12</v>
      </c>
      <c r="DA42" s="682"/>
      <c r="DB42" s="682"/>
      <c r="DC42" s="777"/>
      <c r="DD42" s="685">
        <v>4646337</v>
      </c>
      <c r="DE42" s="677"/>
      <c r="DF42" s="677"/>
      <c r="DG42" s="677"/>
      <c r="DH42" s="677"/>
      <c r="DI42" s="677"/>
      <c r="DJ42" s="677"/>
      <c r="DK42" s="678"/>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15">
      <c r="B43" s="233" t="s">
        <v>350</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73" t="s">
        <v>351</v>
      </c>
      <c r="CE43" s="674"/>
      <c r="CF43" s="674"/>
      <c r="CG43" s="674"/>
      <c r="CH43" s="674"/>
      <c r="CI43" s="674"/>
      <c r="CJ43" s="674"/>
      <c r="CK43" s="674"/>
      <c r="CL43" s="674"/>
      <c r="CM43" s="674"/>
      <c r="CN43" s="674"/>
      <c r="CO43" s="674"/>
      <c r="CP43" s="674"/>
      <c r="CQ43" s="675"/>
      <c r="CR43" s="676">
        <v>418853</v>
      </c>
      <c r="CS43" s="712"/>
      <c r="CT43" s="712"/>
      <c r="CU43" s="712"/>
      <c r="CV43" s="712"/>
      <c r="CW43" s="712"/>
      <c r="CX43" s="712"/>
      <c r="CY43" s="713"/>
      <c r="CZ43" s="681">
        <v>0.8</v>
      </c>
      <c r="DA43" s="710"/>
      <c r="DB43" s="710"/>
      <c r="DC43" s="714"/>
      <c r="DD43" s="685">
        <v>418853</v>
      </c>
      <c r="DE43" s="712"/>
      <c r="DF43" s="712"/>
      <c r="DG43" s="712"/>
      <c r="DH43" s="712"/>
      <c r="DI43" s="712"/>
      <c r="DJ43" s="712"/>
      <c r="DK43" s="713"/>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15">
      <c r="B44" s="234" t="s">
        <v>352</v>
      </c>
      <c r="CD44" s="788" t="s">
        <v>303</v>
      </c>
      <c r="CE44" s="789"/>
      <c r="CF44" s="673" t="s">
        <v>353</v>
      </c>
      <c r="CG44" s="674"/>
      <c r="CH44" s="674"/>
      <c r="CI44" s="674"/>
      <c r="CJ44" s="674"/>
      <c r="CK44" s="674"/>
      <c r="CL44" s="674"/>
      <c r="CM44" s="674"/>
      <c r="CN44" s="674"/>
      <c r="CO44" s="674"/>
      <c r="CP44" s="674"/>
      <c r="CQ44" s="675"/>
      <c r="CR44" s="676">
        <v>6484585</v>
      </c>
      <c r="CS44" s="677"/>
      <c r="CT44" s="677"/>
      <c r="CU44" s="677"/>
      <c r="CV44" s="677"/>
      <c r="CW44" s="677"/>
      <c r="CX44" s="677"/>
      <c r="CY44" s="678"/>
      <c r="CZ44" s="681">
        <v>12</v>
      </c>
      <c r="DA44" s="682"/>
      <c r="DB44" s="682"/>
      <c r="DC44" s="777"/>
      <c r="DD44" s="685">
        <v>4646337</v>
      </c>
      <c r="DE44" s="677"/>
      <c r="DF44" s="677"/>
      <c r="DG44" s="677"/>
      <c r="DH44" s="677"/>
      <c r="DI44" s="677"/>
      <c r="DJ44" s="677"/>
      <c r="DK44" s="678"/>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15">
      <c r="CD45" s="790"/>
      <c r="CE45" s="791"/>
      <c r="CF45" s="673" t="s">
        <v>354</v>
      </c>
      <c r="CG45" s="674"/>
      <c r="CH45" s="674"/>
      <c r="CI45" s="674"/>
      <c r="CJ45" s="674"/>
      <c r="CK45" s="674"/>
      <c r="CL45" s="674"/>
      <c r="CM45" s="674"/>
      <c r="CN45" s="674"/>
      <c r="CO45" s="674"/>
      <c r="CP45" s="674"/>
      <c r="CQ45" s="675"/>
      <c r="CR45" s="676">
        <v>438422</v>
      </c>
      <c r="CS45" s="712"/>
      <c r="CT45" s="712"/>
      <c r="CU45" s="712"/>
      <c r="CV45" s="712"/>
      <c r="CW45" s="712"/>
      <c r="CX45" s="712"/>
      <c r="CY45" s="713"/>
      <c r="CZ45" s="681">
        <v>0.8</v>
      </c>
      <c r="DA45" s="710"/>
      <c r="DB45" s="710"/>
      <c r="DC45" s="714"/>
      <c r="DD45" s="685">
        <v>76915</v>
      </c>
      <c r="DE45" s="712"/>
      <c r="DF45" s="712"/>
      <c r="DG45" s="712"/>
      <c r="DH45" s="712"/>
      <c r="DI45" s="712"/>
      <c r="DJ45" s="712"/>
      <c r="DK45" s="713"/>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15">
      <c r="CD46" s="790"/>
      <c r="CE46" s="791"/>
      <c r="CF46" s="673" t="s">
        <v>355</v>
      </c>
      <c r="CG46" s="674"/>
      <c r="CH46" s="674"/>
      <c r="CI46" s="674"/>
      <c r="CJ46" s="674"/>
      <c r="CK46" s="674"/>
      <c r="CL46" s="674"/>
      <c r="CM46" s="674"/>
      <c r="CN46" s="674"/>
      <c r="CO46" s="674"/>
      <c r="CP46" s="674"/>
      <c r="CQ46" s="675"/>
      <c r="CR46" s="676">
        <v>5840411</v>
      </c>
      <c r="CS46" s="677"/>
      <c r="CT46" s="677"/>
      <c r="CU46" s="677"/>
      <c r="CV46" s="677"/>
      <c r="CW46" s="677"/>
      <c r="CX46" s="677"/>
      <c r="CY46" s="678"/>
      <c r="CZ46" s="681">
        <v>10.8</v>
      </c>
      <c r="DA46" s="682"/>
      <c r="DB46" s="682"/>
      <c r="DC46" s="777"/>
      <c r="DD46" s="685">
        <v>4508470</v>
      </c>
      <c r="DE46" s="677"/>
      <c r="DF46" s="677"/>
      <c r="DG46" s="677"/>
      <c r="DH46" s="677"/>
      <c r="DI46" s="677"/>
      <c r="DJ46" s="677"/>
      <c r="DK46" s="678"/>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15">
      <c r="CD47" s="790"/>
      <c r="CE47" s="791"/>
      <c r="CF47" s="673" t="s">
        <v>356</v>
      </c>
      <c r="CG47" s="674"/>
      <c r="CH47" s="674"/>
      <c r="CI47" s="674"/>
      <c r="CJ47" s="674"/>
      <c r="CK47" s="674"/>
      <c r="CL47" s="674"/>
      <c r="CM47" s="674"/>
      <c r="CN47" s="674"/>
      <c r="CO47" s="674"/>
      <c r="CP47" s="674"/>
      <c r="CQ47" s="675"/>
      <c r="CR47" s="676" t="s">
        <v>128</v>
      </c>
      <c r="CS47" s="712"/>
      <c r="CT47" s="712"/>
      <c r="CU47" s="712"/>
      <c r="CV47" s="712"/>
      <c r="CW47" s="712"/>
      <c r="CX47" s="712"/>
      <c r="CY47" s="713"/>
      <c r="CZ47" s="681" t="s">
        <v>230</v>
      </c>
      <c r="DA47" s="710"/>
      <c r="DB47" s="710"/>
      <c r="DC47" s="714"/>
      <c r="DD47" s="685" t="s">
        <v>230</v>
      </c>
      <c r="DE47" s="712"/>
      <c r="DF47" s="712"/>
      <c r="DG47" s="712"/>
      <c r="DH47" s="712"/>
      <c r="DI47" s="712"/>
      <c r="DJ47" s="712"/>
      <c r="DK47" s="713"/>
      <c r="DL47" s="771"/>
      <c r="DM47" s="772"/>
      <c r="DN47" s="772"/>
      <c r="DO47" s="772"/>
      <c r="DP47" s="772"/>
      <c r="DQ47" s="772"/>
      <c r="DR47" s="772"/>
      <c r="DS47" s="772"/>
      <c r="DT47" s="772"/>
      <c r="DU47" s="772"/>
      <c r="DV47" s="773"/>
      <c r="DW47" s="774"/>
      <c r="DX47" s="775"/>
      <c r="DY47" s="775"/>
      <c r="DZ47" s="775"/>
      <c r="EA47" s="775"/>
      <c r="EB47" s="775"/>
      <c r="EC47" s="776"/>
    </row>
    <row r="48" spans="2:133" x14ac:dyDescent="0.15">
      <c r="CD48" s="792"/>
      <c r="CE48" s="793"/>
      <c r="CF48" s="673" t="s">
        <v>357</v>
      </c>
      <c r="CG48" s="674"/>
      <c r="CH48" s="674"/>
      <c r="CI48" s="674"/>
      <c r="CJ48" s="674"/>
      <c r="CK48" s="674"/>
      <c r="CL48" s="674"/>
      <c r="CM48" s="674"/>
      <c r="CN48" s="674"/>
      <c r="CO48" s="674"/>
      <c r="CP48" s="674"/>
      <c r="CQ48" s="675"/>
      <c r="CR48" s="676" t="s">
        <v>230</v>
      </c>
      <c r="CS48" s="677"/>
      <c r="CT48" s="677"/>
      <c r="CU48" s="677"/>
      <c r="CV48" s="677"/>
      <c r="CW48" s="677"/>
      <c r="CX48" s="677"/>
      <c r="CY48" s="678"/>
      <c r="CZ48" s="681" t="s">
        <v>230</v>
      </c>
      <c r="DA48" s="682"/>
      <c r="DB48" s="682"/>
      <c r="DC48" s="777"/>
      <c r="DD48" s="685" t="s">
        <v>128</v>
      </c>
      <c r="DE48" s="677"/>
      <c r="DF48" s="677"/>
      <c r="DG48" s="677"/>
      <c r="DH48" s="677"/>
      <c r="DI48" s="677"/>
      <c r="DJ48" s="677"/>
      <c r="DK48" s="678"/>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15">
      <c r="CD49" s="721" t="s">
        <v>358</v>
      </c>
      <c r="CE49" s="722"/>
      <c r="CF49" s="722"/>
      <c r="CG49" s="722"/>
      <c r="CH49" s="722"/>
      <c r="CI49" s="722"/>
      <c r="CJ49" s="722"/>
      <c r="CK49" s="722"/>
      <c r="CL49" s="722"/>
      <c r="CM49" s="722"/>
      <c r="CN49" s="722"/>
      <c r="CO49" s="722"/>
      <c r="CP49" s="722"/>
      <c r="CQ49" s="723"/>
      <c r="CR49" s="756">
        <v>53907421</v>
      </c>
      <c r="CS49" s="746"/>
      <c r="CT49" s="746"/>
      <c r="CU49" s="746"/>
      <c r="CV49" s="746"/>
      <c r="CW49" s="746"/>
      <c r="CX49" s="746"/>
      <c r="CY49" s="778"/>
      <c r="CZ49" s="761">
        <v>100</v>
      </c>
      <c r="DA49" s="779"/>
      <c r="DB49" s="779"/>
      <c r="DC49" s="780"/>
      <c r="DD49" s="781">
        <v>40047794</v>
      </c>
      <c r="DE49" s="746"/>
      <c r="DF49" s="746"/>
      <c r="DG49" s="746"/>
      <c r="DH49" s="746"/>
      <c r="DI49" s="746"/>
      <c r="DJ49" s="746"/>
      <c r="DK49" s="778"/>
      <c r="DL49" s="782"/>
      <c r="DM49" s="783"/>
      <c r="DN49" s="783"/>
      <c r="DO49" s="783"/>
      <c r="DP49" s="783"/>
      <c r="DQ49" s="783"/>
      <c r="DR49" s="783"/>
      <c r="DS49" s="783"/>
      <c r="DT49" s="783"/>
      <c r="DU49" s="783"/>
      <c r="DV49" s="784"/>
      <c r="DW49" s="785"/>
      <c r="DX49" s="786"/>
      <c r="DY49" s="786"/>
      <c r="DZ49" s="786"/>
      <c r="EA49" s="786"/>
      <c r="EB49" s="786"/>
      <c r="EC49" s="787"/>
    </row>
    <row r="50" spans="82:133" hidden="1" x14ac:dyDescent="0.15"/>
    <row r="51" spans="82:133" hidden="1" x14ac:dyDescent="0.15"/>
    <row r="52" spans="82:133" hidden="1" x14ac:dyDescent="0.15"/>
    <row r="53" spans="82:133" hidden="1" x14ac:dyDescent="0.15"/>
  </sheetData>
  <sheetProtection algorithmName="SHA-512" hashValue="sQmFJrhWSZpSVv9RjC2LiJnsWA6GT1WqNl03tQtM+ep9K39Ukq/A851kl18QXo0XSaYOfrtlEoZfVCGxPvHVcA==" saltValue="AeEo/srQWkNh60kAW3sQ0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3" customWidth="1"/>
    <col min="131" max="131" width="1.625" style="283" customWidth="1"/>
    <col min="132" max="16384" width="9" style="283" hidden="1"/>
  </cols>
  <sheetData>
    <row r="1" spans="1:131" s="241" customFormat="1" ht="11.25" customHeight="1" thickBot="1" x14ac:dyDescent="0.2">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
      <c r="A2" s="242" t="s">
        <v>359</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823" t="s">
        <v>360</v>
      </c>
      <c r="DK2" s="824"/>
      <c r="DL2" s="824"/>
      <c r="DM2" s="824"/>
      <c r="DN2" s="824"/>
      <c r="DO2" s="825"/>
      <c r="DP2" s="243"/>
      <c r="DQ2" s="823" t="s">
        <v>361</v>
      </c>
      <c r="DR2" s="824"/>
      <c r="DS2" s="824"/>
      <c r="DT2" s="824"/>
      <c r="DU2" s="824"/>
      <c r="DV2" s="824"/>
      <c r="DW2" s="824"/>
      <c r="DX2" s="824"/>
      <c r="DY2" s="824"/>
      <c r="DZ2" s="825"/>
      <c r="EA2" s="244"/>
    </row>
    <row r="3" spans="1:131" s="241" customFormat="1" ht="11.25" customHeight="1" x14ac:dyDescent="0.1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
      <c r="A4" s="826" t="s">
        <v>362</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246"/>
      <c r="BA4" s="246"/>
      <c r="BB4" s="246"/>
      <c r="BC4" s="246"/>
      <c r="BD4" s="246"/>
      <c r="BE4" s="247"/>
      <c r="BF4" s="247"/>
      <c r="BG4" s="247"/>
      <c r="BH4" s="247"/>
      <c r="BI4" s="247"/>
      <c r="BJ4" s="247"/>
      <c r="BK4" s="247"/>
      <c r="BL4" s="247"/>
      <c r="BM4" s="247"/>
      <c r="BN4" s="247"/>
      <c r="BO4" s="247"/>
      <c r="BP4" s="247"/>
      <c r="BQ4" s="246" t="s">
        <v>363</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15">
      <c r="A5" s="817" t="s">
        <v>364</v>
      </c>
      <c r="B5" s="818"/>
      <c r="C5" s="818"/>
      <c r="D5" s="818"/>
      <c r="E5" s="818"/>
      <c r="F5" s="818"/>
      <c r="G5" s="818"/>
      <c r="H5" s="818"/>
      <c r="I5" s="818"/>
      <c r="J5" s="818"/>
      <c r="K5" s="818"/>
      <c r="L5" s="818"/>
      <c r="M5" s="818"/>
      <c r="N5" s="818"/>
      <c r="O5" s="818"/>
      <c r="P5" s="819"/>
      <c r="Q5" s="794" t="s">
        <v>365</v>
      </c>
      <c r="R5" s="795"/>
      <c r="S5" s="795"/>
      <c r="T5" s="795"/>
      <c r="U5" s="796"/>
      <c r="V5" s="794" t="s">
        <v>366</v>
      </c>
      <c r="W5" s="795"/>
      <c r="X5" s="795"/>
      <c r="Y5" s="795"/>
      <c r="Z5" s="796"/>
      <c r="AA5" s="794" t="s">
        <v>367</v>
      </c>
      <c r="AB5" s="795"/>
      <c r="AC5" s="795"/>
      <c r="AD5" s="795"/>
      <c r="AE5" s="795"/>
      <c r="AF5" s="827" t="s">
        <v>368</v>
      </c>
      <c r="AG5" s="795"/>
      <c r="AH5" s="795"/>
      <c r="AI5" s="795"/>
      <c r="AJ5" s="806"/>
      <c r="AK5" s="795" t="s">
        <v>369</v>
      </c>
      <c r="AL5" s="795"/>
      <c r="AM5" s="795"/>
      <c r="AN5" s="795"/>
      <c r="AO5" s="796"/>
      <c r="AP5" s="794" t="s">
        <v>370</v>
      </c>
      <c r="AQ5" s="795"/>
      <c r="AR5" s="795"/>
      <c r="AS5" s="795"/>
      <c r="AT5" s="796"/>
      <c r="AU5" s="794" t="s">
        <v>371</v>
      </c>
      <c r="AV5" s="795"/>
      <c r="AW5" s="795"/>
      <c r="AX5" s="795"/>
      <c r="AY5" s="806"/>
      <c r="AZ5" s="250"/>
      <c r="BA5" s="250"/>
      <c r="BB5" s="250"/>
      <c r="BC5" s="250"/>
      <c r="BD5" s="250"/>
      <c r="BE5" s="251"/>
      <c r="BF5" s="251"/>
      <c r="BG5" s="251"/>
      <c r="BH5" s="251"/>
      <c r="BI5" s="251"/>
      <c r="BJ5" s="251"/>
      <c r="BK5" s="251"/>
      <c r="BL5" s="251"/>
      <c r="BM5" s="251"/>
      <c r="BN5" s="251"/>
      <c r="BO5" s="251"/>
      <c r="BP5" s="251"/>
      <c r="BQ5" s="817" t="s">
        <v>372</v>
      </c>
      <c r="BR5" s="818"/>
      <c r="BS5" s="818"/>
      <c r="BT5" s="818"/>
      <c r="BU5" s="818"/>
      <c r="BV5" s="818"/>
      <c r="BW5" s="818"/>
      <c r="BX5" s="818"/>
      <c r="BY5" s="818"/>
      <c r="BZ5" s="818"/>
      <c r="CA5" s="818"/>
      <c r="CB5" s="818"/>
      <c r="CC5" s="818"/>
      <c r="CD5" s="818"/>
      <c r="CE5" s="818"/>
      <c r="CF5" s="818"/>
      <c r="CG5" s="819"/>
      <c r="CH5" s="794" t="s">
        <v>373</v>
      </c>
      <c r="CI5" s="795"/>
      <c r="CJ5" s="795"/>
      <c r="CK5" s="795"/>
      <c r="CL5" s="796"/>
      <c r="CM5" s="794" t="s">
        <v>374</v>
      </c>
      <c r="CN5" s="795"/>
      <c r="CO5" s="795"/>
      <c r="CP5" s="795"/>
      <c r="CQ5" s="796"/>
      <c r="CR5" s="794" t="s">
        <v>375</v>
      </c>
      <c r="CS5" s="795"/>
      <c r="CT5" s="795"/>
      <c r="CU5" s="795"/>
      <c r="CV5" s="796"/>
      <c r="CW5" s="794" t="s">
        <v>376</v>
      </c>
      <c r="CX5" s="795"/>
      <c r="CY5" s="795"/>
      <c r="CZ5" s="795"/>
      <c r="DA5" s="796"/>
      <c r="DB5" s="794" t="s">
        <v>377</v>
      </c>
      <c r="DC5" s="795"/>
      <c r="DD5" s="795"/>
      <c r="DE5" s="795"/>
      <c r="DF5" s="796"/>
      <c r="DG5" s="800" t="s">
        <v>378</v>
      </c>
      <c r="DH5" s="801"/>
      <c r="DI5" s="801"/>
      <c r="DJ5" s="801"/>
      <c r="DK5" s="802"/>
      <c r="DL5" s="800" t="s">
        <v>379</v>
      </c>
      <c r="DM5" s="801"/>
      <c r="DN5" s="801"/>
      <c r="DO5" s="801"/>
      <c r="DP5" s="802"/>
      <c r="DQ5" s="794" t="s">
        <v>380</v>
      </c>
      <c r="DR5" s="795"/>
      <c r="DS5" s="795"/>
      <c r="DT5" s="795"/>
      <c r="DU5" s="796"/>
      <c r="DV5" s="794" t="s">
        <v>371</v>
      </c>
      <c r="DW5" s="795"/>
      <c r="DX5" s="795"/>
      <c r="DY5" s="795"/>
      <c r="DZ5" s="806"/>
      <c r="EA5" s="248"/>
    </row>
    <row r="6" spans="1:131" s="249" customFormat="1" ht="26.25" customHeight="1" thickBot="1" x14ac:dyDescent="0.2">
      <c r="A6" s="820"/>
      <c r="B6" s="821"/>
      <c r="C6" s="821"/>
      <c r="D6" s="821"/>
      <c r="E6" s="821"/>
      <c r="F6" s="821"/>
      <c r="G6" s="821"/>
      <c r="H6" s="821"/>
      <c r="I6" s="821"/>
      <c r="J6" s="821"/>
      <c r="K6" s="821"/>
      <c r="L6" s="821"/>
      <c r="M6" s="821"/>
      <c r="N6" s="821"/>
      <c r="O6" s="821"/>
      <c r="P6" s="822"/>
      <c r="Q6" s="797"/>
      <c r="R6" s="798"/>
      <c r="S6" s="798"/>
      <c r="T6" s="798"/>
      <c r="U6" s="799"/>
      <c r="V6" s="797"/>
      <c r="W6" s="798"/>
      <c r="X6" s="798"/>
      <c r="Y6" s="798"/>
      <c r="Z6" s="799"/>
      <c r="AA6" s="797"/>
      <c r="AB6" s="798"/>
      <c r="AC6" s="798"/>
      <c r="AD6" s="798"/>
      <c r="AE6" s="798"/>
      <c r="AF6" s="828"/>
      <c r="AG6" s="798"/>
      <c r="AH6" s="798"/>
      <c r="AI6" s="798"/>
      <c r="AJ6" s="807"/>
      <c r="AK6" s="798"/>
      <c r="AL6" s="798"/>
      <c r="AM6" s="798"/>
      <c r="AN6" s="798"/>
      <c r="AO6" s="799"/>
      <c r="AP6" s="797"/>
      <c r="AQ6" s="798"/>
      <c r="AR6" s="798"/>
      <c r="AS6" s="798"/>
      <c r="AT6" s="799"/>
      <c r="AU6" s="797"/>
      <c r="AV6" s="798"/>
      <c r="AW6" s="798"/>
      <c r="AX6" s="798"/>
      <c r="AY6" s="807"/>
      <c r="AZ6" s="246"/>
      <c r="BA6" s="246"/>
      <c r="BB6" s="246"/>
      <c r="BC6" s="246"/>
      <c r="BD6" s="246"/>
      <c r="BE6" s="247"/>
      <c r="BF6" s="247"/>
      <c r="BG6" s="247"/>
      <c r="BH6" s="247"/>
      <c r="BI6" s="247"/>
      <c r="BJ6" s="247"/>
      <c r="BK6" s="247"/>
      <c r="BL6" s="247"/>
      <c r="BM6" s="247"/>
      <c r="BN6" s="247"/>
      <c r="BO6" s="247"/>
      <c r="BP6" s="247"/>
      <c r="BQ6" s="820"/>
      <c r="BR6" s="821"/>
      <c r="BS6" s="821"/>
      <c r="BT6" s="821"/>
      <c r="BU6" s="821"/>
      <c r="BV6" s="821"/>
      <c r="BW6" s="821"/>
      <c r="BX6" s="821"/>
      <c r="BY6" s="821"/>
      <c r="BZ6" s="821"/>
      <c r="CA6" s="821"/>
      <c r="CB6" s="821"/>
      <c r="CC6" s="821"/>
      <c r="CD6" s="821"/>
      <c r="CE6" s="821"/>
      <c r="CF6" s="821"/>
      <c r="CG6" s="822"/>
      <c r="CH6" s="797"/>
      <c r="CI6" s="798"/>
      <c r="CJ6" s="798"/>
      <c r="CK6" s="798"/>
      <c r="CL6" s="799"/>
      <c r="CM6" s="797"/>
      <c r="CN6" s="798"/>
      <c r="CO6" s="798"/>
      <c r="CP6" s="798"/>
      <c r="CQ6" s="799"/>
      <c r="CR6" s="797"/>
      <c r="CS6" s="798"/>
      <c r="CT6" s="798"/>
      <c r="CU6" s="798"/>
      <c r="CV6" s="799"/>
      <c r="CW6" s="797"/>
      <c r="CX6" s="798"/>
      <c r="CY6" s="798"/>
      <c r="CZ6" s="798"/>
      <c r="DA6" s="799"/>
      <c r="DB6" s="797"/>
      <c r="DC6" s="798"/>
      <c r="DD6" s="798"/>
      <c r="DE6" s="798"/>
      <c r="DF6" s="799"/>
      <c r="DG6" s="803"/>
      <c r="DH6" s="804"/>
      <c r="DI6" s="804"/>
      <c r="DJ6" s="804"/>
      <c r="DK6" s="805"/>
      <c r="DL6" s="803"/>
      <c r="DM6" s="804"/>
      <c r="DN6" s="804"/>
      <c r="DO6" s="804"/>
      <c r="DP6" s="805"/>
      <c r="DQ6" s="797"/>
      <c r="DR6" s="798"/>
      <c r="DS6" s="798"/>
      <c r="DT6" s="798"/>
      <c r="DU6" s="799"/>
      <c r="DV6" s="797"/>
      <c r="DW6" s="798"/>
      <c r="DX6" s="798"/>
      <c r="DY6" s="798"/>
      <c r="DZ6" s="807"/>
      <c r="EA6" s="248"/>
    </row>
    <row r="7" spans="1:131" s="249" customFormat="1" ht="26.25" customHeight="1" thickTop="1" x14ac:dyDescent="0.15">
      <c r="A7" s="252">
        <v>1</v>
      </c>
      <c r="B7" s="808" t="s">
        <v>381</v>
      </c>
      <c r="C7" s="809"/>
      <c r="D7" s="809"/>
      <c r="E7" s="809"/>
      <c r="F7" s="809"/>
      <c r="G7" s="809"/>
      <c r="H7" s="809"/>
      <c r="I7" s="809"/>
      <c r="J7" s="809"/>
      <c r="K7" s="809"/>
      <c r="L7" s="809"/>
      <c r="M7" s="809"/>
      <c r="N7" s="809"/>
      <c r="O7" s="809"/>
      <c r="P7" s="810"/>
      <c r="Q7" s="811">
        <v>56624</v>
      </c>
      <c r="R7" s="812"/>
      <c r="S7" s="812"/>
      <c r="T7" s="812"/>
      <c r="U7" s="812"/>
      <c r="V7" s="812">
        <v>53872</v>
      </c>
      <c r="W7" s="812"/>
      <c r="X7" s="812"/>
      <c r="Y7" s="812"/>
      <c r="Z7" s="812"/>
      <c r="AA7" s="812">
        <v>2747</v>
      </c>
      <c r="AB7" s="812"/>
      <c r="AC7" s="812"/>
      <c r="AD7" s="812"/>
      <c r="AE7" s="813"/>
      <c r="AF7" s="814">
        <v>2635</v>
      </c>
      <c r="AG7" s="815"/>
      <c r="AH7" s="815"/>
      <c r="AI7" s="815"/>
      <c r="AJ7" s="816"/>
      <c r="AK7" s="851">
        <v>117</v>
      </c>
      <c r="AL7" s="852"/>
      <c r="AM7" s="852"/>
      <c r="AN7" s="852"/>
      <c r="AO7" s="852"/>
      <c r="AP7" s="852">
        <v>30790</v>
      </c>
      <c r="AQ7" s="852"/>
      <c r="AR7" s="852"/>
      <c r="AS7" s="852"/>
      <c r="AT7" s="852"/>
      <c r="AU7" s="853"/>
      <c r="AV7" s="853"/>
      <c r="AW7" s="853"/>
      <c r="AX7" s="853"/>
      <c r="AY7" s="854"/>
      <c r="AZ7" s="246"/>
      <c r="BA7" s="246"/>
      <c r="BB7" s="246"/>
      <c r="BC7" s="246"/>
      <c r="BD7" s="246"/>
      <c r="BE7" s="247"/>
      <c r="BF7" s="247"/>
      <c r="BG7" s="247"/>
      <c r="BH7" s="247"/>
      <c r="BI7" s="247"/>
      <c r="BJ7" s="247"/>
      <c r="BK7" s="247"/>
      <c r="BL7" s="247"/>
      <c r="BM7" s="247"/>
      <c r="BN7" s="247"/>
      <c r="BO7" s="247"/>
      <c r="BP7" s="247"/>
      <c r="BQ7" s="253">
        <v>1</v>
      </c>
      <c r="BR7" s="254"/>
      <c r="BS7" s="855" t="s">
        <v>569</v>
      </c>
      <c r="BT7" s="856"/>
      <c r="BU7" s="856"/>
      <c r="BV7" s="856"/>
      <c r="BW7" s="856"/>
      <c r="BX7" s="856"/>
      <c r="BY7" s="856"/>
      <c r="BZ7" s="856"/>
      <c r="CA7" s="856"/>
      <c r="CB7" s="856"/>
      <c r="CC7" s="856"/>
      <c r="CD7" s="856"/>
      <c r="CE7" s="856"/>
      <c r="CF7" s="856"/>
      <c r="CG7" s="857"/>
      <c r="CH7" s="848">
        <v>-1</v>
      </c>
      <c r="CI7" s="849"/>
      <c r="CJ7" s="849"/>
      <c r="CK7" s="849"/>
      <c r="CL7" s="850"/>
      <c r="CM7" s="848">
        <v>705</v>
      </c>
      <c r="CN7" s="849"/>
      <c r="CO7" s="849"/>
      <c r="CP7" s="849"/>
      <c r="CQ7" s="850"/>
      <c r="CR7" s="848">
        <v>8</v>
      </c>
      <c r="CS7" s="849"/>
      <c r="CT7" s="849"/>
      <c r="CU7" s="849"/>
      <c r="CV7" s="850"/>
      <c r="CW7" s="848" t="s">
        <v>568</v>
      </c>
      <c r="CX7" s="849"/>
      <c r="CY7" s="849"/>
      <c r="CZ7" s="849"/>
      <c r="DA7" s="850"/>
      <c r="DB7" s="848" t="s">
        <v>568</v>
      </c>
      <c r="DC7" s="849"/>
      <c r="DD7" s="849"/>
      <c r="DE7" s="849"/>
      <c r="DF7" s="850"/>
      <c r="DG7" s="848">
        <v>246</v>
      </c>
      <c r="DH7" s="849"/>
      <c r="DI7" s="849"/>
      <c r="DJ7" s="849"/>
      <c r="DK7" s="850"/>
      <c r="DL7" s="848" t="s">
        <v>572</v>
      </c>
      <c r="DM7" s="849"/>
      <c r="DN7" s="849"/>
      <c r="DO7" s="849"/>
      <c r="DP7" s="850"/>
      <c r="DQ7" s="848" t="s">
        <v>573</v>
      </c>
      <c r="DR7" s="849"/>
      <c r="DS7" s="849"/>
      <c r="DT7" s="849"/>
      <c r="DU7" s="850"/>
      <c r="DV7" s="829"/>
      <c r="DW7" s="830"/>
      <c r="DX7" s="830"/>
      <c r="DY7" s="830"/>
      <c r="DZ7" s="831"/>
      <c r="EA7" s="248"/>
    </row>
    <row r="8" spans="1:131" s="249" customFormat="1" ht="26.25" customHeight="1" x14ac:dyDescent="0.15">
      <c r="A8" s="255">
        <v>2</v>
      </c>
      <c r="B8" s="832" t="s">
        <v>382</v>
      </c>
      <c r="C8" s="833"/>
      <c r="D8" s="833"/>
      <c r="E8" s="833"/>
      <c r="F8" s="833"/>
      <c r="G8" s="833"/>
      <c r="H8" s="833"/>
      <c r="I8" s="833"/>
      <c r="J8" s="833"/>
      <c r="K8" s="833"/>
      <c r="L8" s="833"/>
      <c r="M8" s="833"/>
      <c r="N8" s="833"/>
      <c r="O8" s="833"/>
      <c r="P8" s="834"/>
      <c r="Q8" s="835">
        <v>40</v>
      </c>
      <c r="R8" s="836"/>
      <c r="S8" s="836"/>
      <c r="T8" s="836"/>
      <c r="U8" s="836"/>
      <c r="V8" s="836">
        <v>36</v>
      </c>
      <c r="W8" s="836"/>
      <c r="X8" s="836"/>
      <c r="Y8" s="836"/>
      <c r="Z8" s="836"/>
      <c r="AA8" s="836">
        <v>9</v>
      </c>
      <c r="AB8" s="836"/>
      <c r="AC8" s="836"/>
      <c r="AD8" s="836"/>
      <c r="AE8" s="837"/>
      <c r="AF8" s="838">
        <v>9</v>
      </c>
      <c r="AG8" s="839"/>
      <c r="AH8" s="839"/>
      <c r="AI8" s="839"/>
      <c r="AJ8" s="840"/>
      <c r="AK8" s="841">
        <v>5</v>
      </c>
      <c r="AL8" s="842"/>
      <c r="AM8" s="842"/>
      <c r="AN8" s="842"/>
      <c r="AO8" s="842"/>
      <c r="AP8" s="842" t="s">
        <v>568</v>
      </c>
      <c r="AQ8" s="842"/>
      <c r="AR8" s="842"/>
      <c r="AS8" s="842"/>
      <c r="AT8" s="842"/>
      <c r="AU8" s="843"/>
      <c r="AV8" s="843"/>
      <c r="AW8" s="843"/>
      <c r="AX8" s="843"/>
      <c r="AY8" s="844"/>
      <c r="AZ8" s="246"/>
      <c r="BA8" s="246"/>
      <c r="BB8" s="246"/>
      <c r="BC8" s="246"/>
      <c r="BD8" s="246"/>
      <c r="BE8" s="247"/>
      <c r="BF8" s="247"/>
      <c r="BG8" s="247"/>
      <c r="BH8" s="247"/>
      <c r="BI8" s="247"/>
      <c r="BJ8" s="247"/>
      <c r="BK8" s="247"/>
      <c r="BL8" s="247"/>
      <c r="BM8" s="247"/>
      <c r="BN8" s="247"/>
      <c r="BO8" s="247"/>
      <c r="BP8" s="247"/>
      <c r="BQ8" s="256">
        <v>2</v>
      </c>
      <c r="BR8" s="257"/>
      <c r="BS8" s="845" t="s">
        <v>570</v>
      </c>
      <c r="BT8" s="846"/>
      <c r="BU8" s="846"/>
      <c r="BV8" s="846"/>
      <c r="BW8" s="846"/>
      <c r="BX8" s="846"/>
      <c r="BY8" s="846"/>
      <c r="BZ8" s="846"/>
      <c r="CA8" s="846"/>
      <c r="CB8" s="846"/>
      <c r="CC8" s="846"/>
      <c r="CD8" s="846"/>
      <c r="CE8" s="846"/>
      <c r="CF8" s="846"/>
      <c r="CG8" s="847"/>
      <c r="CH8" s="858">
        <v>3</v>
      </c>
      <c r="CI8" s="859"/>
      <c r="CJ8" s="859"/>
      <c r="CK8" s="859"/>
      <c r="CL8" s="860"/>
      <c r="CM8" s="858">
        <v>138</v>
      </c>
      <c r="CN8" s="859"/>
      <c r="CO8" s="859"/>
      <c r="CP8" s="859"/>
      <c r="CQ8" s="860"/>
      <c r="CR8" s="858">
        <v>41</v>
      </c>
      <c r="CS8" s="859"/>
      <c r="CT8" s="859"/>
      <c r="CU8" s="859"/>
      <c r="CV8" s="860"/>
      <c r="CW8" s="858" t="s">
        <v>568</v>
      </c>
      <c r="CX8" s="859"/>
      <c r="CY8" s="859"/>
      <c r="CZ8" s="859"/>
      <c r="DA8" s="860"/>
      <c r="DB8" s="858" t="s">
        <v>571</v>
      </c>
      <c r="DC8" s="859"/>
      <c r="DD8" s="859"/>
      <c r="DE8" s="859"/>
      <c r="DF8" s="860"/>
      <c r="DG8" s="858" t="s">
        <v>568</v>
      </c>
      <c r="DH8" s="859"/>
      <c r="DI8" s="859"/>
      <c r="DJ8" s="859"/>
      <c r="DK8" s="860"/>
      <c r="DL8" s="858" t="s">
        <v>568</v>
      </c>
      <c r="DM8" s="859"/>
      <c r="DN8" s="859"/>
      <c r="DO8" s="859"/>
      <c r="DP8" s="860"/>
      <c r="DQ8" s="858" t="s">
        <v>568</v>
      </c>
      <c r="DR8" s="859"/>
      <c r="DS8" s="859"/>
      <c r="DT8" s="859"/>
      <c r="DU8" s="860"/>
      <c r="DV8" s="861"/>
      <c r="DW8" s="862"/>
      <c r="DX8" s="862"/>
      <c r="DY8" s="862"/>
      <c r="DZ8" s="863"/>
      <c r="EA8" s="248"/>
    </row>
    <row r="9" spans="1:131" s="249" customFormat="1" ht="26.25" customHeight="1" x14ac:dyDescent="0.15">
      <c r="A9" s="255">
        <v>3</v>
      </c>
      <c r="B9" s="832"/>
      <c r="C9" s="833"/>
      <c r="D9" s="833"/>
      <c r="E9" s="833"/>
      <c r="F9" s="833"/>
      <c r="G9" s="833"/>
      <c r="H9" s="833"/>
      <c r="I9" s="833"/>
      <c r="J9" s="833"/>
      <c r="K9" s="833"/>
      <c r="L9" s="833"/>
      <c r="M9" s="833"/>
      <c r="N9" s="833"/>
      <c r="O9" s="833"/>
      <c r="P9" s="834"/>
      <c r="Q9" s="835"/>
      <c r="R9" s="836"/>
      <c r="S9" s="836"/>
      <c r="T9" s="836"/>
      <c r="U9" s="836"/>
      <c r="V9" s="836"/>
      <c r="W9" s="836"/>
      <c r="X9" s="836"/>
      <c r="Y9" s="836"/>
      <c r="Z9" s="836"/>
      <c r="AA9" s="836"/>
      <c r="AB9" s="836"/>
      <c r="AC9" s="836"/>
      <c r="AD9" s="836"/>
      <c r="AE9" s="837"/>
      <c r="AF9" s="838"/>
      <c r="AG9" s="839"/>
      <c r="AH9" s="839"/>
      <c r="AI9" s="839"/>
      <c r="AJ9" s="840"/>
      <c r="AK9" s="841"/>
      <c r="AL9" s="842"/>
      <c r="AM9" s="842"/>
      <c r="AN9" s="842"/>
      <c r="AO9" s="842"/>
      <c r="AP9" s="842"/>
      <c r="AQ9" s="842"/>
      <c r="AR9" s="842"/>
      <c r="AS9" s="842"/>
      <c r="AT9" s="842"/>
      <c r="AU9" s="843"/>
      <c r="AV9" s="843"/>
      <c r="AW9" s="843"/>
      <c r="AX9" s="843"/>
      <c r="AY9" s="844"/>
      <c r="AZ9" s="246"/>
      <c r="BA9" s="246"/>
      <c r="BB9" s="246"/>
      <c r="BC9" s="246"/>
      <c r="BD9" s="246"/>
      <c r="BE9" s="247"/>
      <c r="BF9" s="247"/>
      <c r="BG9" s="247"/>
      <c r="BH9" s="247"/>
      <c r="BI9" s="247"/>
      <c r="BJ9" s="247"/>
      <c r="BK9" s="247"/>
      <c r="BL9" s="247"/>
      <c r="BM9" s="247"/>
      <c r="BN9" s="247"/>
      <c r="BO9" s="247"/>
      <c r="BP9" s="247"/>
      <c r="BQ9" s="256">
        <v>3</v>
      </c>
      <c r="BR9" s="257"/>
      <c r="BS9" s="845"/>
      <c r="BT9" s="846"/>
      <c r="BU9" s="846"/>
      <c r="BV9" s="846"/>
      <c r="BW9" s="846"/>
      <c r="BX9" s="846"/>
      <c r="BY9" s="846"/>
      <c r="BZ9" s="846"/>
      <c r="CA9" s="846"/>
      <c r="CB9" s="846"/>
      <c r="CC9" s="846"/>
      <c r="CD9" s="846"/>
      <c r="CE9" s="846"/>
      <c r="CF9" s="846"/>
      <c r="CG9" s="847"/>
      <c r="CH9" s="858"/>
      <c r="CI9" s="859"/>
      <c r="CJ9" s="859"/>
      <c r="CK9" s="859"/>
      <c r="CL9" s="860"/>
      <c r="CM9" s="858"/>
      <c r="CN9" s="859"/>
      <c r="CO9" s="859"/>
      <c r="CP9" s="859"/>
      <c r="CQ9" s="860"/>
      <c r="CR9" s="858"/>
      <c r="CS9" s="859"/>
      <c r="CT9" s="859"/>
      <c r="CU9" s="859"/>
      <c r="CV9" s="860"/>
      <c r="CW9" s="858"/>
      <c r="CX9" s="859"/>
      <c r="CY9" s="859"/>
      <c r="CZ9" s="859"/>
      <c r="DA9" s="860"/>
      <c r="DB9" s="858"/>
      <c r="DC9" s="859"/>
      <c r="DD9" s="859"/>
      <c r="DE9" s="859"/>
      <c r="DF9" s="860"/>
      <c r="DG9" s="858"/>
      <c r="DH9" s="859"/>
      <c r="DI9" s="859"/>
      <c r="DJ9" s="859"/>
      <c r="DK9" s="860"/>
      <c r="DL9" s="858"/>
      <c r="DM9" s="859"/>
      <c r="DN9" s="859"/>
      <c r="DO9" s="859"/>
      <c r="DP9" s="860"/>
      <c r="DQ9" s="858"/>
      <c r="DR9" s="859"/>
      <c r="DS9" s="859"/>
      <c r="DT9" s="859"/>
      <c r="DU9" s="860"/>
      <c r="DV9" s="861"/>
      <c r="DW9" s="862"/>
      <c r="DX9" s="862"/>
      <c r="DY9" s="862"/>
      <c r="DZ9" s="863"/>
      <c r="EA9" s="248"/>
    </row>
    <row r="10" spans="1:131" s="249" customFormat="1" ht="26.25" customHeight="1" x14ac:dyDescent="0.15">
      <c r="A10" s="255">
        <v>4</v>
      </c>
      <c r="B10" s="832"/>
      <c r="C10" s="833"/>
      <c r="D10" s="833"/>
      <c r="E10" s="833"/>
      <c r="F10" s="833"/>
      <c r="G10" s="833"/>
      <c r="H10" s="833"/>
      <c r="I10" s="833"/>
      <c r="J10" s="833"/>
      <c r="K10" s="833"/>
      <c r="L10" s="833"/>
      <c r="M10" s="833"/>
      <c r="N10" s="833"/>
      <c r="O10" s="833"/>
      <c r="P10" s="834"/>
      <c r="Q10" s="835"/>
      <c r="R10" s="836"/>
      <c r="S10" s="836"/>
      <c r="T10" s="836"/>
      <c r="U10" s="836"/>
      <c r="V10" s="836"/>
      <c r="W10" s="836"/>
      <c r="X10" s="836"/>
      <c r="Y10" s="836"/>
      <c r="Z10" s="836"/>
      <c r="AA10" s="836"/>
      <c r="AB10" s="836"/>
      <c r="AC10" s="836"/>
      <c r="AD10" s="836"/>
      <c r="AE10" s="837"/>
      <c r="AF10" s="838"/>
      <c r="AG10" s="839"/>
      <c r="AH10" s="839"/>
      <c r="AI10" s="839"/>
      <c r="AJ10" s="840"/>
      <c r="AK10" s="841"/>
      <c r="AL10" s="842"/>
      <c r="AM10" s="842"/>
      <c r="AN10" s="842"/>
      <c r="AO10" s="842"/>
      <c r="AP10" s="842"/>
      <c r="AQ10" s="842"/>
      <c r="AR10" s="842"/>
      <c r="AS10" s="842"/>
      <c r="AT10" s="842"/>
      <c r="AU10" s="843"/>
      <c r="AV10" s="843"/>
      <c r="AW10" s="843"/>
      <c r="AX10" s="843"/>
      <c r="AY10" s="844"/>
      <c r="AZ10" s="246"/>
      <c r="BA10" s="246"/>
      <c r="BB10" s="246"/>
      <c r="BC10" s="246"/>
      <c r="BD10" s="246"/>
      <c r="BE10" s="247"/>
      <c r="BF10" s="247"/>
      <c r="BG10" s="247"/>
      <c r="BH10" s="247"/>
      <c r="BI10" s="247"/>
      <c r="BJ10" s="247"/>
      <c r="BK10" s="247"/>
      <c r="BL10" s="247"/>
      <c r="BM10" s="247"/>
      <c r="BN10" s="247"/>
      <c r="BO10" s="247"/>
      <c r="BP10" s="247"/>
      <c r="BQ10" s="256">
        <v>4</v>
      </c>
      <c r="BR10" s="257"/>
      <c r="BS10" s="845"/>
      <c r="BT10" s="846"/>
      <c r="BU10" s="846"/>
      <c r="BV10" s="846"/>
      <c r="BW10" s="846"/>
      <c r="BX10" s="846"/>
      <c r="BY10" s="846"/>
      <c r="BZ10" s="846"/>
      <c r="CA10" s="846"/>
      <c r="CB10" s="846"/>
      <c r="CC10" s="846"/>
      <c r="CD10" s="846"/>
      <c r="CE10" s="846"/>
      <c r="CF10" s="846"/>
      <c r="CG10" s="847"/>
      <c r="CH10" s="858"/>
      <c r="CI10" s="859"/>
      <c r="CJ10" s="859"/>
      <c r="CK10" s="859"/>
      <c r="CL10" s="860"/>
      <c r="CM10" s="858"/>
      <c r="CN10" s="859"/>
      <c r="CO10" s="859"/>
      <c r="CP10" s="859"/>
      <c r="CQ10" s="860"/>
      <c r="CR10" s="858"/>
      <c r="CS10" s="859"/>
      <c r="CT10" s="859"/>
      <c r="CU10" s="859"/>
      <c r="CV10" s="860"/>
      <c r="CW10" s="858"/>
      <c r="CX10" s="859"/>
      <c r="CY10" s="859"/>
      <c r="CZ10" s="859"/>
      <c r="DA10" s="860"/>
      <c r="DB10" s="858"/>
      <c r="DC10" s="859"/>
      <c r="DD10" s="859"/>
      <c r="DE10" s="859"/>
      <c r="DF10" s="860"/>
      <c r="DG10" s="858"/>
      <c r="DH10" s="859"/>
      <c r="DI10" s="859"/>
      <c r="DJ10" s="859"/>
      <c r="DK10" s="860"/>
      <c r="DL10" s="858"/>
      <c r="DM10" s="859"/>
      <c r="DN10" s="859"/>
      <c r="DO10" s="859"/>
      <c r="DP10" s="860"/>
      <c r="DQ10" s="858"/>
      <c r="DR10" s="859"/>
      <c r="DS10" s="859"/>
      <c r="DT10" s="859"/>
      <c r="DU10" s="860"/>
      <c r="DV10" s="861"/>
      <c r="DW10" s="862"/>
      <c r="DX10" s="862"/>
      <c r="DY10" s="862"/>
      <c r="DZ10" s="863"/>
      <c r="EA10" s="248"/>
    </row>
    <row r="11" spans="1:131" s="249" customFormat="1" ht="26.25" customHeight="1" x14ac:dyDescent="0.15">
      <c r="A11" s="255">
        <v>5</v>
      </c>
      <c r="B11" s="832"/>
      <c r="C11" s="833"/>
      <c r="D11" s="833"/>
      <c r="E11" s="833"/>
      <c r="F11" s="833"/>
      <c r="G11" s="833"/>
      <c r="H11" s="833"/>
      <c r="I11" s="833"/>
      <c r="J11" s="833"/>
      <c r="K11" s="833"/>
      <c r="L11" s="833"/>
      <c r="M11" s="833"/>
      <c r="N11" s="833"/>
      <c r="O11" s="833"/>
      <c r="P11" s="834"/>
      <c r="Q11" s="835"/>
      <c r="R11" s="836"/>
      <c r="S11" s="836"/>
      <c r="T11" s="836"/>
      <c r="U11" s="836"/>
      <c r="V11" s="836"/>
      <c r="W11" s="836"/>
      <c r="X11" s="836"/>
      <c r="Y11" s="836"/>
      <c r="Z11" s="836"/>
      <c r="AA11" s="836"/>
      <c r="AB11" s="836"/>
      <c r="AC11" s="836"/>
      <c r="AD11" s="836"/>
      <c r="AE11" s="837"/>
      <c r="AF11" s="838"/>
      <c r="AG11" s="839"/>
      <c r="AH11" s="839"/>
      <c r="AI11" s="839"/>
      <c r="AJ11" s="840"/>
      <c r="AK11" s="841"/>
      <c r="AL11" s="842"/>
      <c r="AM11" s="842"/>
      <c r="AN11" s="842"/>
      <c r="AO11" s="842"/>
      <c r="AP11" s="842"/>
      <c r="AQ11" s="842"/>
      <c r="AR11" s="842"/>
      <c r="AS11" s="842"/>
      <c r="AT11" s="842"/>
      <c r="AU11" s="843"/>
      <c r="AV11" s="843"/>
      <c r="AW11" s="843"/>
      <c r="AX11" s="843"/>
      <c r="AY11" s="844"/>
      <c r="AZ11" s="246"/>
      <c r="BA11" s="246"/>
      <c r="BB11" s="246"/>
      <c r="BC11" s="246"/>
      <c r="BD11" s="246"/>
      <c r="BE11" s="247"/>
      <c r="BF11" s="247"/>
      <c r="BG11" s="247"/>
      <c r="BH11" s="247"/>
      <c r="BI11" s="247"/>
      <c r="BJ11" s="247"/>
      <c r="BK11" s="247"/>
      <c r="BL11" s="247"/>
      <c r="BM11" s="247"/>
      <c r="BN11" s="247"/>
      <c r="BO11" s="247"/>
      <c r="BP11" s="247"/>
      <c r="BQ11" s="256">
        <v>5</v>
      </c>
      <c r="BR11" s="257"/>
      <c r="BS11" s="845"/>
      <c r="BT11" s="846"/>
      <c r="BU11" s="846"/>
      <c r="BV11" s="846"/>
      <c r="BW11" s="846"/>
      <c r="BX11" s="846"/>
      <c r="BY11" s="846"/>
      <c r="BZ11" s="846"/>
      <c r="CA11" s="846"/>
      <c r="CB11" s="846"/>
      <c r="CC11" s="846"/>
      <c r="CD11" s="846"/>
      <c r="CE11" s="846"/>
      <c r="CF11" s="846"/>
      <c r="CG11" s="847"/>
      <c r="CH11" s="858"/>
      <c r="CI11" s="859"/>
      <c r="CJ11" s="859"/>
      <c r="CK11" s="859"/>
      <c r="CL11" s="860"/>
      <c r="CM11" s="858"/>
      <c r="CN11" s="859"/>
      <c r="CO11" s="859"/>
      <c r="CP11" s="859"/>
      <c r="CQ11" s="860"/>
      <c r="CR11" s="858"/>
      <c r="CS11" s="859"/>
      <c r="CT11" s="859"/>
      <c r="CU11" s="859"/>
      <c r="CV11" s="860"/>
      <c r="CW11" s="858"/>
      <c r="CX11" s="859"/>
      <c r="CY11" s="859"/>
      <c r="CZ11" s="859"/>
      <c r="DA11" s="860"/>
      <c r="DB11" s="858"/>
      <c r="DC11" s="859"/>
      <c r="DD11" s="859"/>
      <c r="DE11" s="859"/>
      <c r="DF11" s="860"/>
      <c r="DG11" s="858"/>
      <c r="DH11" s="859"/>
      <c r="DI11" s="859"/>
      <c r="DJ11" s="859"/>
      <c r="DK11" s="860"/>
      <c r="DL11" s="858"/>
      <c r="DM11" s="859"/>
      <c r="DN11" s="859"/>
      <c r="DO11" s="859"/>
      <c r="DP11" s="860"/>
      <c r="DQ11" s="858"/>
      <c r="DR11" s="859"/>
      <c r="DS11" s="859"/>
      <c r="DT11" s="859"/>
      <c r="DU11" s="860"/>
      <c r="DV11" s="861"/>
      <c r="DW11" s="862"/>
      <c r="DX11" s="862"/>
      <c r="DY11" s="862"/>
      <c r="DZ11" s="863"/>
      <c r="EA11" s="248"/>
    </row>
    <row r="12" spans="1:131" s="249" customFormat="1" ht="26.25" customHeight="1" x14ac:dyDescent="0.15">
      <c r="A12" s="255">
        <v>6</v>
      </c>
      <c r="B12" s="832"/>
      <c r="C12" s="833"/>
      <c r="D12" s="833"/>
      <c r="E12" s="833"/>
      <c r="F12" s="833"/>
      <c r="G12" s="833"/>
      <c r="H12" s="833"/>
      <c r="I12" s="833"/>
      <c r="J12" s="833"/>
      <c r="K12" s="833"/>
      <c r="L12" s="833"/>
      <c r="M12" s="833"/>
      <c r="N12" s="833"/>
      <c r="O12" s="833"/>
      <c r="P12" s="834"/>
      <c r="Q12" s="835"/>
      <c r="R12" s="836"/>
      <c r="S12" s="836"/>
      <c r="T12" s="836"/>
      <c r="U12" s="836"/>
      <c r="V12" s="836"/>
      <c r="W12" s="836"/>
      <c r="X12" s="836"/>
      <c r="Y12" s="836"/>
      <c r="Z12" s="836"/>
      <c r="AA12" s="836"/>
      <c r="AB12" s="836"/>
      <c r="AC12" s="836"/>
      <c r="AD12" s="836"/>
      <c r="AE12" s="837"/>
      <c r="AF12" s="838"/>
      <c r="AG12" s="839"/>
      <c r="AH12" s="839"/>
      <c r="AI12" s="839"/>
      <c r="AJ12" s="840"/>
      <c r="AK12" s="841"/>
      <c r="AL12" s="842"/>
      <c r="AM12" s="842"/>
      <c r="AN12" s="842"/>
      <c r="AO12" s="842"/>
      <c r="AP12" s="842"/>
      <c r="AQ12" s="842"/>
      <c r="AR12" s="842"/>
      <c r="AS12" s="842"/>
      <c r="AT12" s="842"/>
      <c r="AU12" s="843"/>
      <c r="AV12" s="843"/>
      <c r="AW12" s="843"/>
      <c r="AX12" s="843"/>
      <c r="AY12" s="844"/>
      <c r="AZ12" s="246"/>
      <c r="BA12" s="246"/>
      <c r="BB12" s="246"/>
      <c r="BC12" s="246"/>
      <c r="BD12" s="246"/>
      <c r="BE12" s="247"/>
      <c r="BF12" s="247"/>
      <c r="BG12" s="247"/>
      <c r="BH12" s="247"/>
      <c r="BI12" s="247"/>
      <c r="BJ12" s="247"/>
      <c r="BK12" s="247"/>
      <c r="BL12" s="247"/>
      <c r="BM12" s="247"/>
      <c r="BN12" s="247"/>
      <c r="BO12" s="247"/>
      <c r="BP12" s="247"/>
      <c r="BQ12" s="256">
        <v>6</v>
      </c>
      <c r="BR12" s="257"/>
      <c r="BS12" s="845"/>
      <c r="BT12" s="846"/>
      <c r="BU12" s="846"/>
      <c r="BV12" s="846"/>
      <c r="BW12" s="846"/>
      <c r="BX12" s="846"/>
      <c r="BY12" s="846"/>
      <c r="BZ12" s="846"/>
      <c r="CA12" s="846"/>
      <c r="CB12" s="846"/>
      <c r="CC12" s="846"/>
      <c r="CD12" s="846"/>
      <c r="CE12" s="846"/>
      <c r="CF12" s="846"/>
      <c r="CG12" s="847"/>
      <c r="CH12" s="858"/>
      <c r="CI12" s="859"/>
      <c r="CJ12" s="859"/>
      <c r="CK12" s="859"/>
      <c r="CL12" s="860"/>
      <c r="CM12" s="858"/>
      <c r="CN12" s="859"/>
      <c r="CO12" s="859"/>
      <c r="CP12" s="859"/>
      <c r="CQ12" s="860"/>
      <c r="CR12" s="858"/>
      <c r="CS12" s="859"/>
      <c r="CT12" s="859"/>
      <c r="CU12" s="859"/>
      <c r="CV12" s="860"/>
      <c r="CW12" s="858"/>
      <c r="CX12" s="859"/>
      <c r="CY12" s="859"/>
      <c r="CZ12" s="859"/>
      <c r="DA12" s="860"/>
      <c r="DB12" s="858"/>
      <c r="DC12" s="859"/>
      <c r="DD12" s="859"/>
      <c r="DE12" s="859"/>
      <c r="DF12" s="860"/>
      <c r="DG12" s="858"/>
      <c r="DH12" s="859"/>
      <c r="DI12" s="859"/>
      <c r="DJ12" s="859"/>
      <c r="DK12" s="860"/>
      <c r="DL12" s="858"/>
      <c r="DM12" s="859"/>
      <c r="DN12" s="859"/>
      <c r="DO12" s="859"/>
      <c r="DP12" s="860"/>
      <c r="DQ12" s="858"/>
      <c r="DR12" s="859"/>
      <c r="DS12" s="859"/>
      <c r="DT12" s="859"/>
      <c r="DU12" s="860"/>
      <c r="DV12" s="861"/>
      <c r="DW12" s="862"/>
      <c r="DX12" s="862"/>
      <c r="DY12" s="862"/>
      <c r="DZ12" s="863"/>
      <c r="EA12" s="248"/>
    </row>
    <row r="13" spans="1:131" s="249" customFormat="1" ht="26.25" customHeight="1" x14ac:dyDescent="0.15">
      <c r="A13" s="255">
        <v>7</v>
      </c>
      <c r="B13" s="832"/>
      <c r="C13" s="833"/>
      <c r="D13" s="833"/>
      <c r="E13" s="833"/>
      <c r="F13" s="833"/>
      <c r="G13" s="833"/>
      <c r="H13" s="833"/>
      <c r="I13" s="833"/>
      <c r="J13" s="833"/>
      <c r="K13" s="833"/>
      <c r="L13" s="833"/>
      <c r="M13" s="833"/>
      <c r="N13" s="833"/>
      <c r="O13" s="833"/>
      <c r="P13" s="834"/>
      <c r="Q13" s="835"/>
      <c r="R13" s="836"/>
      <c r="S13" s="836"/>
      <c r="T13" s="836"/>
      <c r="U13" s="836"/>
      <c r="V13" s="836"/>
      <c r="W13" s="836"/>
      <c r="X13" s="836"/>
      <c r="Y13" s="836"/>
      <c r="Z13" s="836"/>
      <c r="AA13" s="836"/>
      <c r="AB13" s="836"/>
      <c r="AC13" s="836"/>
      <c r="AD13" s="836"/>
      <c r="AE13" s="837"/>
      <c r="AF13" s="838"/>
      <c r="AG13" s="839"/>
      <c r="AH13" s="839"/>
      <c r="AI13" s="839"/>
      <c r="AJ13" s="840"/>
      <c r="AK13" s="841"/>
      <c r="AL13" s="842"/>
      <c r="AM13" s="842"/>
      <c r="AN13" s="842"/>
      <c r="AO13" s="842"/>
      <c r="AP13" s="842"/>
      <c r="AQ13" s="842"/>
      <c r="AR13" s="842"/>
      <c r="AS13" s="842"/>
      <c r="AT13" s="842"/>
      <c r="AU13" s="843"/>
      <c r="AV13" s="843"/>
      <c r="AW13" s="843"/>
      <c r="AX13" s="843"/>
      <c r="AY13" s="844"/>
      <c r="AZ13" s="246"/>
      <c r="BA13" s="246"/>
      <c r="BB13" s="246"/>
      <c r="BC13" s="246"/>
      <c r="BD13" s="246"/>
      <c r="BE13" s="247"/>
      <c r="BF13" s="247"/>
      <c r="BG13" s="247"/>
      <c r="BH13" s="247"/>
      <c r="BI13" s="247"/>
      <c r="BJ13" s="247"/>
      <c r="BK13" s="247"/>
      <c r="BL13" s="247"/>
      <c r="BM13" s="247"/>
      <c r="BN13" s="247"/>
      <c r="BO13" s="247"/>
      <c r="BP13" s="247"/>
      <c r="BQ13" s="256">
        <v>7</v>
      </c>
      <c r="BR13" s="257"/>
      <c r="BS13" s="845"/>
      <c r="BT13" s="846"/>
      <c r="BU13" s="846"/>
      <c r="BV13" s="846"/>
      <c r="BW13" s="846"/>
      <c r="BX13" s="846"/>
      <c r="BY13" s="846"/>
      <c r="BZ13" s="846"/>
      <c r="CA13" s="846"/>
      <c r="CB13" s="846"/>
      <c r="CC13" s="846"/>
      <c r="CD13" s="846"/>
      <c r="CE13" s="846"/>
      <c r="CF13" s="846"/>
      <c r="CG13" s="847"/>
      <c r="CH13" s="858"/>
      <c r="CI13" s="859"/>
      <c r="CJ13" s="859"/>
      <c r="CK13" s="859"/>
      <c r="CL13" s="860"/>
      <c r="CM13" s="858"/>
      <c r="CN13" s="859"/>
      <c r="CO13" s="859"/>
      <c r="CP13" s="859"/>
      <c r="CQ13" s="860"/>
      <c r="CR13" s="858"/>
      <c r="CS13" s="859"/>
      <c r="CT13" s="859"/>
      <c r="CU13" s="859"/>
      <c r="CV13" s="860"/>
      <c r="CW13" s="858"/>
      <c r="CX13" s="859"/>
      <c r="CY13" s="859"/>
      <c r="CZ13" s="859"/>
      <c r="DA13" s="860"/>
      <c r="DB13" s="858"/>
      <c r="DC13" s="859"/>
      <c r="DD13" s="859"/>
      <c r="DE13" s="859"/>
      <c r="DF13" s="860"/>
      <c r="DG13" s="858"/>
      <c r="DH13" s="859"/>
      <c r="DI13" s="859"/>
      <c r="DJ13" s="859"/>
      <c r="DK13" s="860"/>
      <c r="DL13" s="858"/>
      <c r="DM13" s="859"/>
      <c r="DN13" s="859"/>
      <c r="DO13" s="859"/>
      <c r="DP13" s="860"/>
      <c r="DQ13" s="858"/>
      <c r="DR13" s="859"/>
      <c r="DS13" s="859"/>
      <c r="DT13" s="859"/>
      <c r="DU13" s="860"/>
      <c r="DV13" s="861"/>
      <c r="DW13" s="862"/>
      <c r="DX13" s="862"/>
      <c r="DY13" s="862"/>
      <c r="DZ13" s="863"/>
      <c r="EA13" s="248"/>
    </row>
    <row r="14" spans="1:131" s="249" customFormat="1" ht="26.25" customHeight="1" x14ac:dyDescent="0.15">
      <c r="A14" s="255">
        <v>8</v>
      </c>
      <c r="B14" s="832"/>
      <c r="C14" s="833"/>
      <c r="D14" s="833"/>
      <c r="E14" s="833"/>
      <c r="F14" s="833"/>
      <c r="G14" s="833"/>
      <c r="H14" s="833"/>
      <c r="I14" s="833"/>
      <c r="J14" s="833"/>
      <c r="K14" s="833"/>
      <c r="L14" s="833"/>
      <c r="M14" s="833"/>
      <c r="N14" s="833"/>
      <c r="O14" s="833"/>
      <c r="P14" s="834"/>
      <c r="Q14" s="835"/>
      <c r="R14" s="836"/>
      <c r="S14" s="836"/>
      <c r="T14" s="836"/>
      <c r="U14" s="836"/>
      <c r="V14" s="836"/>
      <c r="W14" s="836"/>
      <c r="X14" s="836"/>
      <c r="Y14" s="836"/>
      <c r="Z14" s="836"/>
      <c r="AA14" s="836"/>
      <c r="AB14" s="836"/>
      <c r="AC14" s="836"/>
      <c r="AD14" s="836"/>
      <c r="AE14" s="837"/>
      <c r="AF14" s="838"/>
      <c r="AG14" s="839"/>
      <c r="AH14" s="839"/>
      <c r="AI14" s="839"/>
      <c r="AJ14" s="840"/>
      <c r="AK14" s="841"/>
      <c r="AL14" s="842"/>
      <c r="AM14" s="842"/>
      <c r="AN14" s="842"/>
      <c r="AO14" s="842"/>
      <c r="AP14" s="842"/>
      <c r="AQ14" s="842"/>
      <c r="AR14" s="842"/>
      <c r="AS14" s="842"/>
      <c r="AT14" s="842"/>
      <c r="AU14" s="843"/>
      <c r="AV14" s="843"/>
      <c r="AW14" s="843"/>
      <c r="AX14" s="843"/>
      <c r="AY14" s="844"/>
      <c r="AZ14" s="246"/>
      <c r="BA14" s="246"/>
      <c r="BB14" s="246"/>
      <c r="BC14" s="246"/>
      <c r="BD14" s="246"/>
      <c r="BE14" s="247"/>
      <c r="BF14" s="247"/>
      <c r="BG14" s="247"/>
      <c r="BH14" s="247"/>
      <c r="BI14" s="247"/>
      <c r="BJ14" s="247"/>
      <c r="BK14" s="247"/>
      <c r="BL14" s="247"/>
      <c r="BM14" s="247"/>
      <c r="BN14" s="247"/>
      <c r="BO14" s="247"/>
      <c r="BP14" s="247"/>
      <c r="BQ14" s="256">
        <v>8</v>
      </c>
      <c r="BR14" s="257"/>
      <c r="BS14" s="845"/>
      <c r="BT14" s="846"/>
      <c r="BU14" s="846"/>
      <c r="BV14" s="846"/>
      <c r="BW14" s="846"/>
      <c r="BX14" s="846"/>
      <c r="BY14" s="846"/>
      <c r="BZ14" s="846"/>
      <c r="CA14" s="846"/>
      <c r="CB14" s="846"/>
      <c r="CC14" s="846"/>
      <c r="CD14" s="846"/>
      <c r="CE14" s="846"/>
      <c r="CF14" s="846"/>
      <c r="CG14" s="847"/>
      <c r="CH14" s="858"/>
      <c r="CI14" s="859"/>
      <c r="CJ14" s="859"/>
      <c r="CK14" s="859"/>
      <c r="CL14" s="860"/>
      <c r="CM14" s="858"/>
      <c r="CN14" s="859"/>
      <c r="CO14" s="859"/>
      <c r="CP14" s="859"/>
      <c r="CQ14" s="860"/>
      <c r="CR14" s="858"/>
      <c r="CS14" s="859"/>
      <c r="CT14" s="859"/>
      <c r="CU14" s="859"/>
      <c r="CV14" s="860"/>
      <c r="CW14" s="858"/>
      <c r="CX14" s="859"/>
      <c r="CY14" s="859"/>
      <c r="CZ14" s="859"/>
      <c r="DA14" s="860"/>
      <c r="DB14" s="858"/>
      <c r="DC14" s="859"/>
      <c r="DD14" s="859"/>
      <c r="DE14" s="859"/>
      <c r="DF14" s="860"/>
      <c r="DG14" s="858"/>
      <c r="DH14" s="859"/>
      <c r="DI14" s="859"/>
      <c r="DJ14" s="859"/>
      <c r="DK14" s="860"/>
      <c r="DL14" s="858"/>
      <c r="DM14" s="859"/>
      <c r="DN14" s="859"/>
      <c r="DO14" s="859"/>
      <c r="DP14" s="860"/>
      <c r="DQ14" s="858"/>
      <c r="DR14" s="859"/>
      <c r="DS14" s="859"/>
      <c r="DT14" s="859"/>
      <c r="DU14" s="860"/>
      <c r="DV14" s="861"/>
      <c r="DW14" s="862"/>
      <c r="DX14" s="862"/>
      <c r="DY14" s="862"/>
      <c r="DZ14" s="863"/>
      <c r="EA14" s="248"/>
    </row>
    <row r="15" spans="1:131" s="249" customFormat="1" ht="26.25" customHeight="1" x14ac:dyDescent="0.15">
      <c r="A15" s="255">
        <v>9</v>
      </c>
      <c r="B15" s="832"/>
      <c r="C15" s="833"/>
      <c r="D15" s="833"/>
      <c r="E15" s="833"/>
      <c r="F15" s="833"/>
      <c r="G15" s="833"/>
      <c r="H15" s="833"/>
      <c r="I15" s="833"/>
      <c r="J15" s="833"/>
      <c r="K15" s="833"/>
      <c r="L15" s="833"/>
      <c r="M15" s="833"/>
      <c r="N15" s="833"/>
      <c r="O15" s="833"/>
      <c r="P15" s="834"/>
      <c r="Q15" s="835"/>
      <c r="R15" s="836"/>
      <c r="S15" s="836"/>
      <c r="T15" s="836"/>
      <c r="U15" s="836"/>
      <c r="V15" s="836"/>
      <c r="W15" s="836"/>
      <c r="X15" s="836"/>
      <c r="Y15" s="836"/>
      <c r="Z15" s="836"/>
      <c r="AA15" s="836"/>
      <c r="AB15" s="836"/>
      <c r="AC15" s="836"/>
      <c r="AD15" s="836"/>
      <c r="AE15" s="837"/>
      <c r="AF15" s="838"/>
      <c r="AG15" s="839"/>
      <c r="AH15" s="839"/>
      <c r="AI15" s="839"/>
      <c r="AJ15" s="840"/>
      <c r="AK15" s="841"/>
      <c r="AL15" s="842"/>
      <c r="AM15" s="842"/>
      <c r="AN15" s="842"/>
      <c r="AO15" s="842"/>
      <c r="AP15" s="842"/>
      <c r="AQ15" s="842"/>
      <c r="AR15" s="842"/>
      <c r="AS15" s="842"/>
      <c r="AT15" s="842"/>
      <c r="AU15" s="843"/>
      <c r="AV15" s="843"/>
      <c r="AW15" s="843"/>
      <c r="AX15" s="843"/>
      <c r="AY15" s="844"/>
      <c r="AZ15" s="246"/>
      <c r="BA15" s="246"/>
      <c r="BB15" s="246"/>
      <c r="BC15" s="246"/>
      <c r="BD15" s="246"/>
      <c r="BE15" s="247"/>
      <c r="BF15" s="247"/>
      <c r="BG15" s="247"/>
      <c r="BH15" s="247"/>
      <c r="BI15" s="247"/>
      <c r="BJ15" s="247"/>
      <c r="BK15" s="247"/>
      <c r="BL15" s="247"/>
      <c r="BM15" s="247"/>
      <c r="BN15" s="247"/>
      <c r="BO15" s="247"/>
      <c r="BP15" s="247"/>
      <c r="BQ15" s="256">
        <v>9</v>
      </c>
      <c r="BR15" s="257"/>
      <c r="BS15" s="845"/>
      <c r="BT15" s="846"/>
      <c r="BU15" s="846"/>
      <c r="BV15" s="846"/>
      <c r="BW15" s="846"/>
      <c r="BX15" s="846"/>
      <c r="BY15" s="846"/>
      <c r="BZ15" s="846"/>
      <c r="CA15" s="846"/>
      <c r="CB15" s="846"/>
      <c r="CC15" s="846"/>
      <c r="CD15" s="846"/>
      <c r="CE15" s="846"/>
      <c r="CF15" s="846"/>
      <c r="CG15" s="847"/>
      <c r="CH15" s="858"/>
      <c r="CI15" s="859"/>
      <c r="CJ15" s="859"/>
      <c r="CK15" s="859"/>
      <c r="CL15" s="860"/>
      <c r="CM15" s="858"/>
      <c r="CN15" s="859"/>
      <c r="CO15" s="859"/>
      <c r="CP15" s="859"/>
      <c r="CQ15" s="860"/>
      <c r="CR15" s="858"/>
      <c r="CS15" s="859"/>
      <c r="CT15" s="859"/>
      <c r="CU15" s="859"/>
      <c r="CV15" s="860"/>
      <c r="CW15" s="858"/>
      <c r="CX15" s="859"/>
      <c r="CY15" s="859"/>
      <c r="CZ15" s="859"/>
      <c r="DA15" s="860"/>
      <c r="DB15" s="858"/>
      <c r="DC15" s="859"/>
      <c r="DD15" s="859"/>
      <c r="DE15" s="859"/>
      <c r="DF15" s="860"/>
      <c r="DG15" s="858"/>
      <c r="DH15" s="859"/>
      <c r="DI15" s="859"/>
      <c r="DJ15" s="859"/>
      <c r="DK15" s="860"/>
      <c r="DL15" s="858"/>
      <c r="DM15" s="859"/>
      <c r="DN15" s="859"/>
      <c r="DO15" s="859"/>
      <c r="DP15" s="860"/>
      <c r="DQ15" s="858"/>
      <c r="DR15" s="859"/>
      <c r="DS15" s="859"/>
      <c r="DT15" s="859"/>
      <c r="DU15" s="860"/>
      <c r="DV15" s="861"/>
      <c r="DW15" s="862"/>
      <c r="DX15" s="862"/>
      <c r="DY15" s="862"/>
      <c r="DZ15" s="863"/>
      <c r="EA15" s="248"/>
    </row>
    <row r="16" spans="1:131" s="249" customFormat="1" ht="26.25" customHeight="1" x14ac:dyDescent="0.15">
      <c r="A16" s="255">
        <v>10</v>
      </c>
      <c r="B16" s="832"/>
      <c r="C16" s="833"/>
      <c r="D16" s="833"/>
      <c r="E16" s="833"/>
      <c r="F16" s="833"/>
      <c r="G16" s="833"/>
      <c r="H16" s="833"/>
      <c r="I16" s="833"/>
      <c r="J16" s="833"/>
      <c r="K16" s="833"/>
      <c r="L16" s="833"/>
      <c r="M16" s="833"/>
      <c r="N16" s="833"/>
      <c r="O16" s="833"/>
      <c r="P16" s="834"/>
      <c r="Q16" s="835"/>
      <c r="R16" s="836"/>
      <c r="S16" s="836"/>
      <c r="T16" s="836"/>
      <c r="U16" s="836"/>
      <c r="V16" s="836"/>
      <c r="W16" s="836"/>
      <c r="X16" s="836"/>
      <c r="Y16" s="836"/>
      <c r="Z16" s="836"/>
      <c r="AA16" s="836"/>
      <c r="AB16" s="836"/>
      <c r="AC16" s="836"/>
      <c r="AD16" s="836"/>
      <c r="AE16" s="837"/>
      <c r="AF16" s="838"/>
      <c r="AG16" s="839"/>
      <c r="AH16" s="839"/>
      <c r="AI16" s="839"/>
      <c r="AJ16" s="840"/>
      <c r="AK16" s="841"/>
      <c r="AL16" s="842"/>
      <c r="AM16" s="842"/>
      <c r="AN16" s="842"/>
      <c r="AO16" s="842"/>
      <c r="AP16" s="842"/>
      <c r="AQ16" s="842"/>
      <c r="AR16" s="842"/>
      <c r="AS16" s="842"/>
      <c r="AT16" s="842"/>
      <c r="AU16" s="843"/>
      <c r="AV16" s="843"/>
      <c r="AW16" s="843"/>
      <c r="AX16" s="843"/>
      <c r="AY16" s="844"/>
      <c r="AZ16" s="246"/>
      <c r="BA16" s="246"/>
      <c r="BB16" s="246"/>
      <c r="BC16" s="246"/>
      <c r="BD16" s="246"/>
      <c r="BE16" s="247"/>
      <c r="BF16" s="247"/>
      <c r="BG16" s="247"/>
      <c r="BH16" s="247"/>
      <c r="BI16" s="247"/>
      <c r="BJ16" s="247"/>
      <c r="BK16" s="247"/>
      <c r="BL16" s="247"/>
      <c r="BM16" s="247"/>
      <c r="BN16" s="247"/>
      <c r="BO16" s="247"/>
      <c r="BP16" s="247"/>
      <c r="BQ16" s="256">
        <v>10</v>
      </c>
      <c r="BR16" s="257"/>
      <c r="BS16" s="845"/>
      <c r="BT16" s="846"/>
      <c r="BU16" s="846"/>
      <c r="BV16" s="846"/>
      <c r="BW16" s="846"/>
      <c r="BX16" s="846"/>
      <c r="BY16" s="846"/>
      <c r="BZ16" s="846"/>
      <c r="CA16" s="846"/>
      <c r="CB16" s="846"/>
      <c r="CC16" s="846"/>
      <c r="CD16" s="846"/>
      <c r="CE16" s="846"/>
      <c r="CF16" s="846"/>
      <c r="CG16" s="847"/>
      <c r="CH16" s="858"/>
      <c r="CI16" s="859"/>
      <c r="CJ16" s="859"/>
      <c r="CK16" s="859"/>
      <c r="CL16" s="860"/>
      <c r="CM16" s="858"/>
      <c r="CN16" s="859"/>
      <c r="CO16" s="859"/>
      <c r="CP16" s="859"/>
      <c r="CQ16" s="860"/>
      <c r="CR16" s="858"/>
      <c r="CS16" s="859"/>
      <c r="CT16" s="859"/>
      <c r="CU16" s="859"/>
      <c r="CV16" s="860"/>
      <c r="CW16" s="858"/>
      <c r="CX16" s="859"/>
      <c r="CY16" s="859"/>
      <c r="CZ16" s="859"/>
      <c r="DA16" s="860"/>
      <c r="DB16" s="858"/>
      <c r="DC16" s="859"/>
      <c r="DD16" s="859"/>
      <c r="DE16" s="859"/>
      <c r="DF16" s="860"/>
      <c r="DG16" s="858"/>
      <c r="DH16" s="859"/>
      <c r="DI16" s="859"/>
      <c r="DJ16" s="859"/>
      <c r="DK16" s="860"/>
      <c r="DL16" s="858"/>
      <c r="DM16" s="859"/>
      <c r="DN16" s="859"/>
      <c r="DO16" s="859"/>
      <c r="DP16" s="860"/>
      <c r="DQ16" s="858"/>
      <c r="DR16" s="859"/>
      <c r="DS16" s="859"/>
      <c r="DT16" s="859"/>
      <c r="DU16" s="860"/>
      <c r="DV16" s="861"/>
      <c r="DW16" s="862"/>
      <c r="DX16" s="862"/>
      <c r="DY16" s="862"/>
      <c r="DZ16" s="863"/>
      <c r="EA16" s="248"/>
    </row>
    <row r="17" spans="1:131" s="249" customFormat="1" ht="26.25" customHeight="1" x14ac:dyDescent="0.15">
      <c r="A17" s="255">
        <v>11</v>
      </c>
      <c r="B17" s="832"/>
      <c r="C17" s="833"/>
      <c r="D17" s="833"/>
      <c r="E17" s="833"/>
      <c r="F17" s="833"/>
      <c r="G17" s="833"/>
      <c r="H17" s="833"/>
      <c r="I17" s="833"/>
      <c r="J17" s="833"/>
      <c r="K17" s="833"/>
      <c r="L17" s="833"/>
      <c r="M17" s="833"/>
      <c r="N17" s="833"/>
      <c r="O17" s="833"/>
      <c r="P17" s="834"/>
      <c r="Q17" s="835"/>
      <c r="R17" s="836"/>
      <c r="S17" s="836"/>
      <c r="T17" s="836"/>
      <c r="U17" s="836"/>
      <c r="V17" s="836"/>
      <c r="W17" s="836"/>
      <c r="X17" s="836"/>
      <c r="Y17" s="836"/>
      <c r="Z17" s="836"/>
      <c r="AA17" s="836"/>
      <c r="AB17" s="836"/>
      <c r="AC17" s="836"/>
      <c r="AD17" s="836"/>
      <c r="AE17" s="837"/>
      <c r="AF17" s="838"/>
      <c r="AG17" s="839"/>
      <c r="AH17" s="839"/>
      <c r="AI17" s="839"/>
      <c r="AJ17" s="840"/>
      <c r="AK17" s="841"/>
      <c r="AL17" s="842"/>
      <c r="AM17" s="842"/>
      <c r="AN17" s="842"/>
      <c r="AO17" s="842"/>
      <c r="AP17" s="842"/>
      <c r="AQ17" s="842"/>
      <c r="AR17" s="842"/>
      <c r="AS17" s="842"/>
      <c r="AT17" s="842"/>
      <c r="AU17" s="843"/>
      <c r="AV17" s="843"/>
      <c r="AW17" s="843"/>
      <c r="AX17" s="843"/>
      <c r="AY17" s="844"/>
      <c r="AZ17" s="246"/>
      <c r="BA17" s="246"/>
      <c r="BB17" s="246"/>
      <c r="BC17" s="246"/>
      <c r="BD17" s="246"/>
      <c r="BE17" s="247"/>
      <c r="BF17" s="247"/>
      <c r="BG17" s="247"/>
      <c r="BH17" s="247"/>
      <c r="BI17" s="247"/>
      <c r="BJ17" s="247"/>
      <c r="BK17" s="247"/>
      <c r="BL17" s="247"/>
      <c r="BM17" s="247"/>
      <c r="BN17" s="247"/>
      <c r="BO17" s="247"/>
      <c r="BP17" s="247"/>
      <c r="BQ17" s="256">
        <v>11</v>
      </c>
      <c r="BR17" s="257"/>
      <c r="BS17" s="845"/>
      <c r="BT17" s="846"/>
      <c r="BU17" s="846"/>
      <c r="BV17" s="846"/>
      <c r="BW17" s="846"/>
      <c r="BX17" s="846"/>
      <c r="BY17" s="846"/>
      <c r="BZ17" s="846"/>
      <c r="CA17" s="846"/>
      <c r="CB17" s="846"/>
      <c r="CC17" s="846"/>
      <c r="CD17" s="846"/>
      <c r="CE17" s="846"/>
      <c r="CF17" s="846"/>
      <c r="CG17" s="847"/>
      <c r="CH17" s="858"/>
      <c r="CI17" s="859"/>
      <c r="CJ17" s="859"/>
      <c r="CK17" s="859"/>
      <c r="CL17" s="860"/>
      <c r="CM17" s="858"/>
      <c r="CN17" s="859"/>
      <c r="CO17" s="859"/>
      <c r="CP17" s="859"/>
      <c r="CQ17" s="860"/>
      <c r="CR17" s="858"/>
      <c r="CS17" s="859"/>
      <c r="CT17" s="859"/>
      <c r="CU17" s="859"/>
      <c r="CV17" s="860"/>
      <c r="CW17" s="858"/>
      <c r="CX17" s="859"/>
      <c r="CY17" s="859"/>
      <c r="CZ17" s="859"/>
      <c r="DA17" s="860"/>
      <c r="DB17" s="858"/>
      <c r="DC17" s="859"/>
      <c r="DD17" s="859"/>
      <c r="DE17" s="859"/>
      <c r="DF17" s="860"/>
      <c r="DG17" s="858"/>
      <c r="DH17" s="859"/>
      <c r="DI17" s="859"/>
      <c r="DJ17" s="859"/>
      <c r="DK17" s="860"/>
      <c r="DL17" s="858"/>
      <c r="DM17" s="859"/>
      <c r="DN17" s="859"/>
      <c r="DO17" s="859"/>
      <c r="DP17" s="860"/>
      <c r="DQ17" s="858"/>
      <c r="DR17" s="859"/>
      <c r="DS17" s="859"/>
      <c r="DT17" s="859"/>
      <c r="DU17" s="860"/>
      <c r="DV17" s="861"/>
      <c r="DW17" s="862"/>
      <c r="DX17" s="862"/>
      <c r="DY17" s="862"/>
      <c r="DZ17" s="863"/>
      <c r="EA17" s="248"/>
    </row>
    <row r="18" spans="1:131" s="249" customFormat="1" ht="26.25" customHeight="1" x14ac:dyDescent="0.15">
      <c r="A18" s="255">
        <v>12</v>
      </c>
      <c r="B18" s="832"/>
      <c r="C18" s="833"/>
      <c r="D18" s="833"/>
      <c r="E18" s="833"/>
      <c r="F18" s="833"/>
      <c r="G18" s="833"/>
      <c r="H18" s="833"/>
      <c r="I18" s="833"/>
      <c r="J18" s="833"/>
      <c r="K18" s="833"/>
      <c r="L18" s="833"/>
      <c r="M18" s="833"/>
      <c r="N18" s="833"/>
      <c r="O18" s="833"/>
      <c r="P18" s="834"/>
      <c r="Q18" s="835"/>
      <c r="R18" s="836"/>
      <c r="S18" s="836"/>
      <c r="T18" s="836"/>
      <c r="U18" s="836"/>
      <c r="V18" s="836"/>
      <c r="W18" s="836"/>
      <c r="X18" s="836"/>
      <c r="Y18" s="836"/>
      <c r="Z18" s="836"/>
      <c r="AA18" s="836"/>
      <c r="AB18" s="836"/>
      <c r="AC18" s="836"/>
      <c r="AD18" s="836"/>
      <c r="AE18" s="837"/>
      <c r="AF18" s="838"/>
      <c r="AG18" s="839"/>
      <c r="AH18" s="839"/>
      <c r="AI18" s="839"/>
      <c r="AJ18" s="840"/>
      <c r="AK18" s="841"/>
      <c r="AL18" s="842"/>
      <c r="AM18" s="842"/>
      <c r="AN18" s="842"/>
      <c r="AO18" s="842"/>
      <c r="AP18" s="842"/>
      <c r="AQ18" s="842"/>
      <c r="AR18" s="842"/>
      <c r="AS18" s="842"/>
      <c r="AT18" s="842"/>
      <c r="AU18" s="843"/>
      <c r="AV18" s="843"/>
      <c r="AW18" s="843"/>
      <c r="AX18" s="843"/>
      <c r="AY18" s="844"/>
      <c r="AZ18" s="246"/>
      <c r="BA18" s="246"/>
      <c r="BB18" s="246"/>
      <c r="BC18" s="246"/>
      <c r="BD18" s="246"/>
      <c r="BE18" s="247"/>
      <c r="BF18" s="247"/>
      <c r="BG18" s="247"/>
      <c r="BH18" s="247"/>
      <c r="BI18" s="247"/>
      <c r="BJ18" s="247"/>
      <c r="BK18" s="247"/>
      <c r="BL18" s="247"/>
      <c r="BM18" s="247"/>
      <c r="BN18" s="247"/>
      <c r="BO18" s="247"/>
      <c r="BP18" s="247"/>
      <c r="BQ18" s="256">
        <v>12</v>
      </c>
      <c r="BR18" s="257"/>
      <c r="BS18" s="845"/>
      <c r="BT18" s="846"/>
      <c r="BU18" s="846"/>
      <c r="BV18" s="846"/>
      <c r="BW18" s="846"/>
      <c r="BX18" s="846"/>
      <c r="BY18" s="846"/>
      <c r="BZ18" s="846"/>
      <c r="CA18" s="846"/>
      <c r="CB18" s="846"/>
      <c r="CC18" s="846"/>
      <c r="CD18" s="846"/>
      <c r="CE18" s="846"/>
      <c r="CF18" s="846"/>
      <c r="CG18" s="847"/>
      <c r="CH18" s="858"/>
      <c r="CI18" s="859"/>
      <c r="CJ18" s="859"/>
      <c r="CK18" s="859"/>
      <c r="CL18" s="860"/>
      <c r="CM18" s="858"/>
      <c r="CN18" s="859"/>
      <c r="CO18" s="859"/>
      <c r="CP18" s="859"/>
      <c r="CQ18" s="860"/>
      <c r="CR18" s="858"/>
      <c r="CS18" s="859"/>
      <c r="CT18" s="859"/>
      <c r="CU18" s="859"/>
      <c r="CV18" s="860"/>
      <c r="CW18" s="858"/>
      <c r="CX18" s="859"/>
      <c r="CY18" s="859"/>
      <c r="CZ18" s="859"/>
      <c r="DA18" s="860"/>
      <c r="DB18" s="858"/>
      <c r="DC18" s="859"/>
      <c r="DD18" s="859"/>
      <c r="DE18" s="859"/>
      <c r="DF18" s="860"/>
      <c r="DG18" s="858"/>
      <c r="DH18" s="859"/>
      <c r="DI18" s="859"/>
      <c r="DJ18" s="859"/>
      <c r="DK18" s="860"/>
      <c r="DL18" s="858"/>
      <c r="DM18" s="859"/>
      <c r="DN18" s="859"/>
      <c r="DO18" s="859"/>
      <c r="DP18" s="860"/>
      <c r="DQ18" s="858"/>
      <c r="DR18" s="859"/>
      <c r="DS18" s="859"/>
      <c r="DT18" s="859"/>
      <c r="DU18" s="860"/>
      <c r="DV18" s="861"/>
      <c r="DW18" s="862"/>
      <c r="DX18" s="862"/>
      <c r="DY18" s="862"/>
      <c r="DZ18" s="863"/>
      <c r="EA18" s="248"/>
    </row>
    <row r="19" spans="1:131" s="249" customFormat="1" ht="26.25" customHeight="1" x14ac:dyDescent="0.15">
      <c r="A19" s="255">
        <v>13</v>
      </c>
      <c r="B19" s="832"/>
      <c r="C19" s="833"/>
      <c r="D19" s="833"/>
      <c r="E19" s="833"/>
      <c r="F19" s="833"/>
      <c r="G19" s="833"/>
      <c r="H19" s="833"/>
      <c r="I19" s="833"/>
      <c r="J19" s="833"/>
      <c r="K19" s="833"/>
      <c r="L19" s="833"/>
      <c r="M19" s="833"/>
      <c r="N19" s="833"/>
      <c r="O19" s="833"/>
      <c r="P19" s="834"/>
      <c r="Q19" s="835"/>
      <c r="R19" s="836"/>
      <c r="S19" s="836"/>
      <c r="T19" s="836"/>
      <c r="U19" s="836"/>
      <c r="V19" s="836"/>
      <c r="W19" s="836"/>
      <c r="X19" s="836"/>
      <c r="Y19" s="836"/>
      <c r="Z19" s="836"/>
      <c r="AA19" s="836"/>
      <c r="AB19" s="836"/>
      <c r="AC19" s="836"/>
      <c r="AD19" s="836"/>
      <c r="AE19" s="837"/>
      <c r="AF19" s="838"/>
      <c r="AG19" s="839"/>
      <c r="AH19" s="839"/>
      <c r="AI19" s="839"/>
      <c r="AJ19" s="840"/>
      <c r="AK19" s="841"/>
      <c r="AL19" s="842"/>
      <c r="AM19" s="842"/>
      <c r="AN19" s="842"/>
      <c r="AO19" s="842"/>
      <c r="AP19" s="842"/>
      <c r="AQ19" s="842"/>
      <c r="AR19" s="842"/>
      <c r="AS19" s="842"/>
      <c r="AT19" s="842"/>
      <c r="AU19" s="843"/>
      <c r="AV19" s="843"/>
      <c r="AW19" s="843"/>
      <c r="AX19" s="843"/>
      <c r="AY19" s="844"/>
      <c r="AZ19" s="246"/>
      <c r="BA19" s="246"/>
      <c r="BB19" s="246"/>
      <c r="BC19" s="246"/>
      <c r="BD19" s="246"/>
      <c r="BE19" s="247"/>
      <c r="BF19" s="247"/>
      <c r="BG19" s="247"/>
      <c r="BH19" s="247"/>
      <c r="BI19" s="247"/>
      <c r="BJ19" s="247"/>
      <c r="BK19" s="247"/>
      <c r="BL19" s="247"/>
      <c r="BM19" s="247"/>
      <c r="BN19" s="247"/>
      <c r="BO19" s="247"/>
      <c r="BP19" s="247"/>
      <c r="BQ19" s="256">
        <v>13</v>
      </c>
      <c r="BR19" s="257"/>
      <c r="BS19" s="845"/>
      <c r="BT19" s="846"/>
      <c r="BU19" s="846"/>
      <c r="BV19" s="846"/>
      <c r="BW19" s="846"/>
      <c r="BX19" s="846"/>
      <c r="BY19" s="846"/>
      <c r="BZ19" s="846"/>
      <c r="CA19" s="846"/>
      <c r="CB19" s="846"/>
      <c r="CC19" s="846"/>
      <c r="CD19" s="846"/>
      <c r="CE19" s="846"/>
      <c r="CF19" s="846"/>
      <c r="CG19" s="847"/>
      <c r="CH19" s="858"/>
      <c r="CI19" s="859"/>
      <c r="CJ19" s="859"/>
      <c r="CK19" s="859"/>
      <c r="CL19" s="860"/>
      <c r="CM19" s="858"/>
      <c r="CN19" s="859"/>
      <c r="CO19" s="859"/>
      <c r="CP19" s="859"/>
      <c r="CQ19" s="860"/>
      <c r="CR19" s="858"/>
      <c r="CS19" s="859"/>
      <c r="CT19" s="859"/>
      <c r="CU19" s="859"/>
      <c r="CV19" s="860"/>
      <c r="CW19" s="858"/>
      <c r="CX19" s="859"/>
      <c r="CY19" s="859"/>
      <c r="CZ19" s="859"/>
      <c r="DA19" s="860"/>
      <c r="DB19" s="858"/>
      <c r="DC19" s="859"/>
      <c r="DD19" s="859"/>
      <c r="DE19" s="859"/>
      <c r="DF19" s="860"/>
      <c r="DG19" s="858"/>
      <c r="DH19" s="859"/>
      <c r="DI19" s="859"/>
      <c r="DJ19" s="859"/>
      <c r="DK19" s="860"/>
      <c r="DL19" s="858"/>
      <c r="DM19" s="859"/>
      <c r="DN19" s="859"/>
      <c r="DO19" s="859"/>
      <c r="DP19" s="860"/>
      <c r="DQ19" s="858"/>
      <c r="DR19" s="859"/>
      <c r="DS19" s="859"/>
      <c r="DT19" s="859"/>
      <c r="DU19" s="860"/>
      <c r="DV19" s="861"/>
      <c r="DW19" s="862"/>
      <c r="DX19" s="862"/>
      <c r="DY19" s="862"/>
      <c r="DZ19" s="863"/>
      <c r="EA19" s="248"/>
    </row>
    <row r="20" spans="1:131" s="249" customFormat="1" ht="26.25" customHeight="1" x14ac:dyDescent="0.15">
      <c r="A20" s="255">
        <v>14</v>
      </c>
      <c r="B20" s="832"/>
      <c r="C20" s="833"/>
      <c r="D20" s="833"/>
      <c r="E20" s="833"/>
      <c r="F20" s="833"/>
      <c r="G20" s="833"/>
      <c r="H20" s="833"/>
      <c r="I20" s="833"/>
      <c r="J20" s="833"/>
      <c r="K20" s="833"/>
      <c r="L20" s="833"/>
      <c r="M20" s="833"/>
      <c r="N20" s="833"/>
      <c r="O20" s="833"/>
      <c r="P20" s="834"/>
      <c r="Q20" s="835"/>
      <c r="R20" s="836"/>
      <c r="S20" s="836"/>
      <c r="T20" s="836"/>
      <c r="U20" s="836"/>
      <c r="V20" s="836"/>
      <c r="W20" s="836"/>
      <c r="X20" s="836"/>
      <c r="Y20" s="836"/>
      <c r="Z20" s="836"/>
      <c r="AA20" s="836"/>
      <c r="AB20" s="836"/>
      <c r="AC20" s="836"/>
      <c r="AD20" s="836"/>
      <c r="AE20" s="837"/>
      <c r="AF20" s="838"/>
      <c r="AG20" s="839"/>
      <c r="AH20" s="839"/>
      <c r="AI20" s="839"/>
      <c r="AJ20" s="840"/>
      <c r="AK20" s="841"/>
      <c r="AL20" s="842"/>
      <c r="AM20" s="842"/>
      <c r="AN20" s="842"/>
      <c r="AO20" s="842"/>
      <c r="AP20" s="842"/>
      <c r="AQ20" s="842"/>
      <c r="AR20" s="842"/>
      <c r="AS20" s="842"/>
      <c r="AT20" s="842"/>
      <c r="AU20" s="843"/>
      <c r="AV20" s="843"/>
      <c r="AW20" s="843"/>
      <c r="AX20" s="843"/>
      <c r="AY20" s="844"/>
      <c r="AZ20" s="246"/>
      <c r="BA20" s="246"/>
      <c r="BB20" s="246"/>
      <c r="BC20" s="246"/>
      <c r="BD20" s="246"/>
      <c r="BE20" s="247"/>
      <c r="BF20" s="247"/>
      <c r="BG20" s="247"/>
      <c r="BH20" s="247"/>
      <c r="BI20" s="247"/>
      <c r="BJ20" s="247"/>
      <c r="BK20" s="247"/>
      <c r="BL20" s="247"/>
      <c r="BM20" s="247"/>
      <c r="BN20" s="247"/>
      <c r="BO20" s="247"/>
      <c r="BP20" s="247"/>
      <c r="BQ20" s="256">
        <v>14</v>
      </c>
      <c r="BR20" s="257"/>
      <c r="BS20" s="845"/>
      <c r="BT20" s="846"/>
      <c r="BU20" s="846"/>
      <c r="BV20" s="846"/>
      <c r="BW20" s="846"/>
      <c r="BX20" s="846"/>
      <c r="BY20" s="846"/>
      <c r="BZ20" s="846"/>
      <c r="CA20" s="846"/>
      <c r="CB20" s="846"/>
      <c r="CC20" s="846"/>
      <c r="CD20" s="846"/>
      <c r="CE20" s="846"/>
      <c r="CF20" s="846"/>
      <c r="CG20" s="847"/>
      <c r="CH20" s="858"/>
      <c r="CI20" s="859"/>
      <c r="CJ20" s="859"/>
      <c r="CK20" s="859"/>
      <c r="CL20" s="860"/>
      <c r="CM20" s="858"/>
      <c r="CN20" s="859"/>
      <c r="CO20" s="859"/>
      <c r="CP20" s="859"/>
      <c r="CQ20" s="860"/>
      <c r="CR20" s="858"/>
      <c r="CS20" s="859"/>
      <c r="CT20" s="859"/>
      <c r="CU20" s="859"/>
      <c r="CV20" s="860"/>
      <c r="CW20" s="858"/>
      <c r="CX20" s="859"/>
      <c r="CY20" s="859"/>
      <c r="CZ20" s="859"/>
      <c r="DA20" s="860"/>
      <c r="DB20" s="858"/>
      <c r="DC20" s="859"/>
      <c r="DD20" s="859"/>
      <c r="DE20" s="859"/>
      <c r="DF20" s="860"/>
      <c r="DG20" s="858"/>
      <c r="DH20" s="859"/>
      <c r="DI20" s="859"/>
      <c r="DJ20" s="859"/>
      <c r="DK20" s="860"/>
      <c r="DL20" s="858"/>
      <c r="DM20" s="859"/>
      <c r="DN20" s="859"/>
      <c r="DO20" s="859"/>
      <c r="DP20" s="860"/>
      <c r="DQ20" s="858"/>
      <c r="DR20" s="859"/>
      <c r="DS20" s="859"/>
      <c r="DT20" s="859"/>
      <c r="DU20" s="860"/>
      <c r="DV20" s="861"/>
      <c r="DW20" s="862"/>
      <c r="DX20" s="862"/>
      <c r="DY20" s="862"/>
      <c r="DZ20" s="863"/>
      <c r="EA20" s="248"/>
    </row>
    <row r="21" spans="1:131" s="249" customFormat="1" ht="26.25" customHeight="1" thickBot="1" x14ac:dyDescent="0.2">
      <c r="A21" s="255">
        <v>15</v>
      </c>
      <c r="B21" s="832"/>
      <c r="C21" s="833"/>
      <c r="D21" s="833"/>
      <c r="E21" s="833"/>
      <c r="F21" s="833"/>
      <c r="G21" s="833"/>
      <c r="H21" s="833"/>
      <c r="I21" s="833"/>
      <c r="J21" s="833"/>
      <c r="K21" s="833"/>
      <c r="L21" s="833"/>
      <c r="M21" s="833"/>
      <c r="N21" s="833"/>
      <c r="O21" s="833"/>
      <c r="P21" s="834"/>
      <c r="Q21" s="835"/>
      <c r="R21" s="836"/>
      <c r="S21" s="836"/>
      <c r="T21" s="836"/>
      <c r="U21" s="836"/>
      <c r="V21" s="836"/>
      <c r="W21" s="836"/>
      <c r="X21" s="836"/>
      <c r="Y21" s="836"/>
      <c r="Z21" s="836"/>
      <c r="AA21" s="836"/>
      <c r="AB21" s="836"/>
      <c r="AC21" s="836"/>
      <c r="AD21" s="836"/>
      <c r="AE21" s="837"/>
      <c r="AF21" s="838"/>
      <c r="AG21" s="839"/>
      <c r="AH21" s="839"/>
      <c r="AI21" s="839"/>
      <c r="AJ21" s="840"/>
      <c r="AK21" s="841"/>
      <c r="AL21" s="842"/>
      <c r="AM21" s="842"/>
      <c r="AN21" s="842"/>
      <c r="AO21" s="842"/>
      <c r="AP21" s="842"/>
      <c r="AQ21" s="842"/>
      <c r="AR21" s="842"/>
      <c r="AS21" s="842"/>
      <c r="AT21" s="842"/>
      <c r="AU21" s="843"/>
      <c r="AV21" s="843"/>
      <c r="AW21" s="843"/>
      <c r="AX21" s="843"/>
      <c r="AY21" s="844"/>
      <c r="AZ21" s="246"/>
      <c r="BA21" s="246"/>
      <c r="BB21" s="246"/>
      <c r="BC21" s="246"/>
      <c r="BD21" s="246"/>
      <c r="BE21" s="247"/>
      <c r="BF21" s="247"/>
      <c r="BG21" s="247"/>
      <c r="BH21" s="247"/>
      <c r="BI21" s="247"/>
      <c r="BJ21" s="247"/>
      <c r="BK21" s="247"/>
      <c r="BL21" s="247"/>
      <c r="BM21" s="247"/>
      <c r="BN21" s="247"/>
      <c r="BO21" s="247"/>
      <c r="BP21" s="247"/>
      <c r="BQ21" s="256">
        <v>15</v>
      </c>
      <c r="BR21" s="257"/>
      <c r="BS21" s="845"/>
      <c r="BT21" s="846"/>
      <c r="BU21" s="846"/>
      <c r="BV21" s="846"/>
      <c r="BW21" s="846"/>
      <c r="BX21" s="846"/>
      <c r="BY21" s="846"/>
      <c r="BZ21" s="846"/>
      <c r="CA21" s="846"/>
      <c r="CB21" s="846"/>
      <c r="CC21" s="846"/>
      <c r="CD21" s="846"/>
      <c r="CE21" s="846"/>
      <c r="CF21" s="846"/>
      <c r="CG21" s="847"/>
      <c r="CH21" s="858"/>
      <c r="CI21" s="859"/>
      <c r="CJ21" s="859"/>
      <c r="CK21" s="859"/>
      <c r="CL21" s="860"/>
      <c r="CM21" s="858"/>
      <c r="CN21" s="859"/>
      <c r="CO21" s="859"/>
      <c r="CP21" s="859"/>
      <c r="CQ21" s="860"/>
      <c r="CR21" s="858"/>
      <c r="CS21" s="859"/>
      <c r="CT21" s="859"/>
      <c r="CU21" s="859"/>
      <c r="CV21" s="860"/>
      <c r="CW21" s="858"/>
      <c r="CX21" s="859"/>
      <c r="CY21" s="859"/>
      <c r="CZ21" s="859"/>
      <c r="DA21" s="860"/>
      <c r="DB21" s="858"/>
      <c r="DC21" s="859"/>
      <c r="DD21" s="859"/>
      <c r="DE21" s="859"/>
      <c r="DF21" s="860"/>
      <c r="DG21" s="858"/>
      <c r="DH21" s="859"/>
      <c r="DI21" s="859"/>
      <c r="DJ21" s="859"/>
      <c r="DK21" s="860"/>
      <c r="DL21" s="858"/>
      <c r="DM21" s="859"/>
      <c r="DN21" s="859"/>
      <c r="DO21" s="859"/>
      <c r="DP21" s="860"/>
      <c r="DQ21" s="858"/>
      <c r="DR21" s="859"/>
      <c r="DS21" s="859"/>
      <c r="DT21" s="859"/>
      <c r="DU21" s="860"/>
      <c r="DV21" s="861"/>
      <c r="DW21" s="862"/>
      <c r="DX21" s="862"/>
      <c r="DY21" s="862"/>
      <c r="DZ21" s="863"/>
      <c r="EA21" s="248"/>
    </row>
    <row r="22" spans="1:131" s="249" customFormat="1" ht="26.25" customHeight="1" x14ac:dyDescent="0.15">
      <c r="A22" s="255">
        <v>16</v>
      </c>
      <c r="B22" s="832"/>
      <c r="C22" s="833"/>
      <c r="D22" s="833"/>
      <c r="E22" s="833"/>
      <c r="F22" s="833"/>
      <c r="G22" s="833"/>
      <c r="H22" s="833"/>
      <c r="I22" s="833"/>
      <c r="J22" s="833"/>
      <c r="K22" s="833"/>
      <c r="L22" s="833"/>
      <c r="M22" s="833"/>
      <c r="N22" s="833"/>
      <c r="O22" s="833"/>
      <c r="P22" s="834"/>
      <c r="Q22" s="864"/>
      <c r="R22" s="865"/>
      <c r="S22" s="865"/>
      <c r="T22" s="865"/>
      <c r="U22" s="865"/>
      <c r="V22" s="865"/>
      <c r="W22" s="865"/>
      <c r="X22" s="865"/>
      <c r="Y22" s="865"/>
      <c r="Z22" s="865"/>
      <c r="AA22" s="865"/>
      <c r="AB22" s="865"/>
      <c r="AC22" s="865"/>
      <c r="AD22" s="865"/>
      <c r="AE22" s="866"/>
      <c r="AF22" s="838"/>
      <c r="AG22" s="839"/>
      <c r="AH22" s="839"/>
      <c r="AI22" s="839"/>
      <c r="AJ22" s="840"/>
      <c r="AK22" s="879"/>
      <c r="AL22" s="880"/>
      <c r="AM22" s="880"/>
      <c r="AN22" s="880"/>
      <c r="AO22" s="880"/>
      <c r="AP22" s="880"/>
      <c r="AQ22" s="880"/>
      <c r="AR22" s="880"/>
      <c r="AS22" s="880"/>
      <c r="AT22" s="880"/>
      <c r="AU22" s="881"/>
      <c r="AV22" s="881"/>
      <c r="AW22" s="881"/>
      <c r="AX22" s="881"/>
      <c r="AY22" s="882"/>
      <c r="AZ22" s="883" t="s">
        <v>383</v>
      </c>
      <c r="BA22" s="883"/>
      <c r="BB22" s="883"/>
      <c r="BC22" s="883"/>
      <c r="BD22" s="884"/>
      <c r="BE22" s="247"/>
      <c r="BF22" s="247"/>
      <c r="BG22" s="247"/>
      <c r="BH22" s="247"/>
      <c r="BI22" s="247"/>
      <c r="BJ22" s="247"/>
      <c r="BK22" s="247"/>
      <c r="BL22" s="247"/>
      <c r="BM22" s="247"/>
      <c r="BN22" s="247"/>
      <c r="BO22" s="247"/>
      <c r="BP22" s="247"/>
      <c r="BQ22" s="256">
        <v>16</v>
      </c>
      <c r="BR22" s="257"/>
      <c r="BS22" s="845"/>
      <c r="BT22" s="846"/>
      <c r="BU22" s="846"/>
      <c r="BV22" s="846"/>
      <c r="BW22" s="846"/>
      <c r="BX22" s="846"/>
      <c r="BY22" s="846"/>
      <c r="BZ22" s="846"/>
      <c r="CA22" s="846"/>
      <c r="CB22" s="846"/>
      <c r="CC22" s="846"/>
      <c r="CD22" s="846"/>
      <c r="CE22" s="846"/>
      <c r="CF22" s="846"/>
      <c r="CG22" s="847"/>
      <c r="CH22" s="858"/>
      <c r="CI22" s="859"/>
      <c r="CJ22" s="859"/>
      <c r="CK22" s="859"/>
      <c r="CL22" s="860"/>
      <c r="CM22" s="858"/>
      <c r="CN22" s="859"/>
      <c r="CO22" s="859"/>
      <c r="CP22" s="859"/>
      <c r="CQ22" s="860"/>
      <c r="CR22" s="858"/>
      <c r="CS22" s="859"/>
      <c r="CT22" s="859"/>
      <c r="CU22" s="859"/>
      <c r="CV22" s="860"/>
      <c r="CW22" s="858"/>
      <c r="CX22" s="859"/>
      <c r="CY22" s="859"/>
      <c r="CZ22" s="859"/>
      <c r="DA22" s="860"/>
      <c r="DB22" s="858"/>
      <c r="DC22" s="859"/>
      <c r="DD22" s="859"/>
      <c r="DE22" s="859"/>
      <c r="DF22" s="860"/>
      <c r="DG22" s="858"/>
      <c r="DH22" s="859"/>
      <c r="DI22" s="859"/>
      <c r="DJ22" s="859"/>
      <c r="DK22" s="860"/>
      <c r="DL22" s="858"/>
      <c r="DM22" s="859"/>
      <c r="DN22" s="859"/>
      <c r="DO22" s="859"/>
      <c r="DP22" s="860"/>
      <c r="DQ22" s="858"/>
      <c r="DR22" s="859"/>
      <c r="DS22" s="859"/>
      <c r="DT22" s="859"/>
      <c r="DU22" s="860"/>
      <c r="DV22" s="861"/>
      <c r="DW22" s="862"/>
      <c r="DX22" s="862"/>
      <c r="DY22" s="862"/>
      <c r="DZ22" s="863"/>
      <c r="EA22" s="248"/>
    </row>
    <row r="23" spans="1:131" s="249" customFormat="1" ht="26.25" customHeight="1" thickBot="1" x14ac:dyDescent="0.2">
      <c r="A23" s="258" t="s">
        <v>384</v>
      </c>
      <c r="B23" s="867" t="s">
        <v>385</v>
      </c>
      <c r="C23" s="868"/>
      <c r="D23" s="868"/>
      <c r="E23" s="868"/>
      <c r="F23" s="868"/>
      <c r="G23" s="868"/>
      <c r="H23" s="868"/>
      <c r="I23" s="868"/>
      <c r="J23" s="868"/>
      <c r="K23" s="868"/>
      <c r="L23" s="868"/>
      <c r="M23" s="868"/>
      <c r="N23" s="868"/>
      <c r="O23" s="868"/>
      <c r="P23" s="869"/>
      <c r="Q23" s="870">
        <v>56664</v>
      </c>
      <c r="R23" s="871"/>
      <c r="S23" s="871"/>
      <c r="T23" s="871"/>
      <c r="U23" s="871"/>
      <c r="V23" s="871">
        <v>53907</v>
      </c>
      <c r="W23" s="871"/>
      <c r="X23" s="871"/>
      <c r="Y23" s="871"/>
      <c r="Z23" s="871"/>
      <c r="AA23" s="871">
        <v>2756</v>
      </c>
      <c r="AB23" s="871"/>
      <c r="AC23" s="871"/>
      <c r="AD23" s="871"/>
      <c r="AE23" s="872"/>
      <c r="AF23" s="873">
        <v>2644</v>
      </c>
      <c r="AG23" s="871"/>
      <c r="AH23" s="871"/>
      <c r="AI23" s="871"/>
      <c r="AJ23" s="874"/>
      <c r="AK23" s="875"/>
      <c r="AL23" s="876"/>
      <c r="AM23" s="876"/>
      <c r="AN23" s="876"/>
      <c r="AO23" s="876"/>
      <c r="AP23" s="871">
        <v>30790</v>
      </c>
      <c r="AQ23" s="871"/>
      <c r="AR23" s="871"/>
      <c r="AS23" s="871"/>
      <c r="AT23" s="871"/>
      <c r="AU23" s="877"/>
      <c r="AV23" s="877"/>
      <c r="AW23" s="877"/>
      <c r="AX23" s="877"/>
      <c r="AY23" s="878"/>
      <c r="AZ23" s="886" t="s">
        <v>128</v>
      </c>
      <c r="BA23" s="887"/>
      <c r="BB23" s="887"/>
      <c r="BC23" s="887"/>
      <c r="BD23" s="888"/>
      <c r="BE23" s="247"/>
      <c r="BF23" s="247"/>
      <c r="BG23" s="247"/>
      <c r="BH23" s="247"/>
      <c r="BI23" s="247"/>
      <c r="BJ23" s="247"/>
      <c r="BK23" s="247"/>
      <c r="BL23" s="247"/>
      <c r="BM23" s="247"/>
      <c r="BN23" s="247"/>
      <c r="BO23" s="247"/>
      <c r="BP23" s="247"/>
      <c r="BQ23" s="256">
        <v>17</v>
      </c>
      <c r="BR23" s="257"/>
      <c r="BS23" s="845"/>
      <c r="BT23" s="846"/>
      <c r="BU23" s="846"/>
      <c r="BV23" s="846"/>
      <c r="BW23" s="846"/>
      <c r="BX23" s="846"/>
      <c r="BY23" s="846"/>
      <c r="BZ23" s="846"/>
      <c r="CA23" s="846"/>
      <c r="CB23" s="846"/>
      <c r="CC23" s="846"/>
      <c r="CD23" s="846"/>
      <c r="CE23" s="846"/>
      <c r="CF23" s="846"/>
      <c r="CG23" s="847"/>
      <c r="CH23" s="858"/>
      <c r="CI23" s="859"/>
      <c r="CJ23" s="859"/>
      <c r="CK23" s="859"/>
      <c r="CL23" s="860"/>
      <c r="CM23" s="858"/>
      <c r="CN23" s="859"/>
      <c r="CO23" s="859"/>
      <c r="CP23" s="859"/>
      <c r="CQ23" s="860"/>
      <c r="CR23" s="858"/>
      <c r="CS23" s="859"/>
      <c r="CT23" s="859"/>
      <c r="CU23" s="859"/>
      <c r="CV23" s="860"/>
      <c r="CW23" s="858"/>
      <c r="CX23" s="859"/>
      <c r="CY23" s="859"/>
      <c r="CZ23" s="859"/>
      <c r="DA23" s="860"/>
      <c r="DB23" s="858"/>
      <c r="DC23" s="859"/>
      <c r="DD23" s="859"/>
      <c r="DE23" s="859"/>
      <c r="DF23" s="860"/>
      <c r="DG23" s="858"/>
      <c r="DH23" s="859"/>
      <c r="DI23" s="859"/>
      <c r="DJ23" s="859"/>
      <c r="DK23" s="860"/>
      <c r="DL23" s="858"/>
      <c r="DM23" s="859"/>
      <c r="DN23" s="859"/>
      <c r="DO23" s="859"/>
      <c r="DP23" s="860"/>
      <c r="DQ23" s="858"/>
      <c r="DR23" s="859"/>
      <c r="DS23" s="859"/>
      <c r="DT23" s="859"/>
      <c r="DU23" s="860"/>
      <c r="DV23" s="861"/>
      <c r="DW23" s="862"/>
      <c r="DX23" s="862"/>
      <c r="DY23" s="862"/>
      <c r="DZ23" s="863"/>
      <c r="EA23" s="248"/>
    </row>
    <row r="24" spans="1:131" s="249" customFormat="1" ht="26.25" customHeight="1" x14ac:dyDescent="0.15">
      <c r="A24" s="885" t="s">
        <v>386</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46"/>
      <c r="BA24" s="246"/>
      <c r="BB24" s="246"/>
      <c r="BC24" s="246"/>
      <c r="BD24" s="246"/>
      <c r="BE24" s="247"/>
      <c r="BF24" s="247"/>
      <c r="BG24" s="247"/>
      <c r="BH24" s="247"/>
      <c r="BI24" s="247"/>
      <c r="BJ24" s="247"/>
      <c r="BK24" s="247"/>
      <c r="BL24" s="247"/>
      <c r="BM24" s="247"/>
      <c r="BN24" s="247"/>
      <c r="BO24" s="247"/>
      <c r="BP24" s="247"/>
      <c r="BQ24" s="256">
        <v>18</v>
      </c>
      <c r="BR24" s="257"/>
      <c r="BS24" s="845"/>
      <c r="BT24" s="846"/>
      <c r="BU24" s="846"/>
      <c r="BV24" s="846"/>
      <c r="BW24" s="846"/>
      <c r="BX24" s="846"/>
      <c r="BY24" s="846"/>
      <c r="BZ24" s="846"/>
      <c r="CA24" s="846"/>
      <c r="CB24" s="846"/>
      <c r="CC24" s="846"/>
      <c r="CD24" s="846"/>
      <c r="CE24" s="846"/>
      <c r="CF24" s="846"/>
      <c r="CG24" s="847"/>
      <c r="CH24" s="858"/>
      <c r="CI24" s="859"/>
      <c r="CJ24" s="859"/>
      <c r="CK24" s="859"/>
      <c r="CL24" s="860"/>
      <c r="CM24" s="858"/>
      <c r="CN24" s="859"/>
      <c r="CO24" s="859"/>
      <c r="CP24" s="859"/>
      <c r="CQ24" s="860"/>
      <c r="CR24" s="858"/>
      <c r="CS24" s="859"/>
      <c r="CT24" s="859"/>
      <c r="CU24" s="859"/>
      <c r="CV24" s="860"/>
      <c r="CW24" s="858"/>
      <c r="CX24" s="859"/>
      <c r="CY24" s="859"/>
      <c r="CZ24" s="859"/>
      <c r="DA24" s="860"/>
      <c r="DB24" s="858"/>
      <c r="DC24" s="859"/>
      <c r="DD24" s="859"/>
      <c r="DE24" s="859"/>
      <c r="DF24" s="860"/>
      <c r="DG24" s="858"/>
      <c r="DH24" s="859"/>
      <c r="DI24" s="859"/>
      <c r="DJ24" s="859"/>
      <c r="DK24" s="860"/>
      <c r="DL24" s="858"/>
      <c r="DM24" s="859"/>
      <c r="DN24" s="859"/>
      <c r="DO24" s="859"/>
      <c r="DP24" s="860"/>
      <c r="DQ24" s="858"/>
      <c r="DR24" s="859"/>
      <c r="DS24" s="859"/>
      <c r="DT24" s="859"/>
      <c r="DU24" s="860"/>
      <c r="DV24" s="861"/>
      <c r="DW24" s="862"/>
      <c r="DX24" s="862"/>
      <c r="DY24" s="862"/>
      <c r="DZ24" s="863"/>
      <c r="EA24" s="248"/>
    </row>
    <row r="25" spans="1:131" s="241" customFormat="1" ht="26.25" customHeight="1" thickBot="1" x14ac:dyDescent="0.2">
      <c r="A25" s="826" t="s">
        <v>387</v>
      </c>
      <c r="B25" s="826"/>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826"/>
      <c r="BI25" s="826"/>
      <c r="BJ25" s="246"/>
      <c r="BK25" s="246"/>
      <c r="BL25" s="246"/>
      <c r="BM25" s="246"/>
      <c r="BN25" s="246"/>
      <c r="BO25" s="259"/>
      <c r="BP25" s="259"/>
      <c r="BQ25" s="256">
        <v>19</v>
      </c>
      <c r="BR25" s="257"/>
      <c r="BS25" s="845"/>
      <c r="BT25" s="846"/>
      <c r="BU25" s="846"/>
      <c r="BV25" s="846"/>
      <c r="BW25" s="846"/>
      <c r="BX25" s="846"/>
      <c r="BY25" s="846"/>
      <c r="BZ25" s="846"/>
      <c r="CA25" s="846"/>
      <c r="CB25" s="846"/>
      <c r="CC25" s="846"/>
      <c r="CD25" s="846"/>
      <c r="CE25" s="846"/>
      <c r="CF25" s="846"/>
      <c r="CG25" s="847"/>
      <c r="CH25" s="858"/>
      <c r="CI25" s="859"/>
      <c r="CJ25" s="859"/>
      <c r="CK25" s="859"/>
      <c r="CL25" s="860"/>
      <c r="CM25" s="858"/>
      <c r="CN25" s="859"/>
      <c r="CO25" s="859"/>
      <c r="CP25" s="859"/>
      <c r="CQ25" s="860"/>
      <c r="CR25" s="858"/>
      <c r="CS25" s="859"/>
      <c r="CT25" s="859"/>
      <c r="CU25" s="859"/>
      <c r="CV25" s="860"/>
      <c r="CW25" s="858"/>
      <c r="CX25" s="859"/>
      <c r="CY25" s="859"/>
      <c r="CZ25" s="859"/>
      <c r="DA25" s="860"/>
      <c r="DB25" s="858"/>
      <c r="DC25" s="859"/>
      <c r="DD25" s="859"/>
      <c r="DE25" s="859"/>
      <c r="DF25" s="860"/>
      <c r="DG25" s="858"/>
      <c r="DH25" s="859"/>
      <c r="DI25" s="859"/>
      <c r="DJ25" s="859"/>
      <c r="DK25" s="860"/>
      <c r="DL25" s="858"/>
      <c r="DM25" s="859"/>
      <c r="DN25" s="859"/>
      <c r="DO25" s="859"/>
      <c r="DP25" s="860"/>
      <c r="DQ25" s="858"/>
      <c r="DR25" s="859"/>
      <c r="DS25" s="859"/>
      <c r="DT25" s="859"/>
      <c r="DU25" s="860"/>
      <c r="DV25" s="861"/>
      <c r="DW25" s="862"/>
      <c r="DX25" s="862"/>
      <c r="DY25" s="862"/>
      <c r="DZ25" s="863"/>
      <c r="EA25" s="240"/>
    </row>
    <row r="26" spans="1:131" s="241" customFormat="1" ht="26.25" customHeight="1" x14ac:dyDescent="0.15">
      <c r="A26" s="817" t="s">
        <v>364</v>
      </c>
      <c r="B26" s="818"/>
      <c r="C26" s="818"/>
      <c r="D26" s="818"/>
      <c r="E26" s="818"/>
      <c r="F26" s="818"/>
      <c r="G26" s="818"/>
      <c r="H26" s="818"/>
      <c r="I26" s="818"/>
      <c r="J26" s="818"/>
      <c r="K26" s="818"/>
      <c r="L26" s="818"/>
      <c r="M26" s="818"/>
      <c r="N26" s="818"/>
      <c r="O26" s="818"/>
      <c r="P26" s="819"/>
      <c r="Q26" s="794" t="s">
        <v>388</v>
      </c>
      <c r="R26" s="795"/>
      <c r="S26" s="795"/>
      <c r="T26" s="795"/>
      <c r="U26" s="796"/>
      <c r="V26" s="794" t="s">
        <v>389</v>
      </c>
      <c r="W26" s="795"/>
      <c r="X26" s="795"/>
      <c r="Y26" s="795"/>
      <c r="Z26" s="796"/>
      <c r="AA26" s="794" t="s">
        <v>390</v>
      </c>
      <c r="AB26" s="795"/>
      <c r="AC26" s="795"/>
      <c r="AD26" s="795"/>
      <c r="AE26" s="795"/>
      <c r="AF26" s="889" t="s">
        <v>391</v>
      </c>
      <c r="AG26" s="890"/>
      <c r="AH26" s="890"/>
      <c r="AI26" s="890"/>
      <c r="AJ26" s="891"/>
      <c r="AK26" s="795" t="s">
        <v>392</v>
      </c>
      <c r="AL26" s="795"/>
      <c r="AM26" s="795"/>
      <c r="AN26" s="795"/>
      <c r="AO26" s="796"/>
      <c r="AP26" s="794" t="s">
        <v>393</v>
      </c>
      <c r="AQ26" s="795"/>
      <c r="AR26" s="795"/>
      <c r="AS26" s="795"/>
      <c r="AT26" s="796"/>
      <c r="AU26" s="794" t="s">
        <v>394</v>
      </c>
      <c r="AV26" s="795"/>
      <c r="AW26" s="795"/>
      <c r="AX26" s="795"/>
      <c r="AY26" s="796"/>
      <c r="AZ26" s="794" t="s">
        <v>395</v>
      </c>
      <c r="BA26" s="795"/>
      <c r="BB26" s="795"/>
      <c r="BC26" s="795"/>
      <c r="BD26" s="796"/>
      <c r="BE26" s="794" t="s">
        <v>371</v>
      </c>
      <c r="BF26" s="795"/>
      <c r="BG26" s="795"/>
      <c r="BH26" s="795"/>
      <c r="BI26" s="806"/>
      <c r="BJ26" s="246"/>
      <c r="BK26" s="246"/>
      <c r="BL26" s="246"/>
      <c r="BM26" s="246"/>
      <c r="BN26" s="246"/>
      <c r="BO26" s="259"/>
      <c r="BP26" s="259"/>
      <c r="BQ26" s="256">
        <v>20</v>
      </c>
      <c r="BR26" s="257"/>
      <c r="BS26" s="845"/>
      <c r="BT26" s="846"/>
      <c r="BU26" s="846"/>
      <c r="BV26" s="846"/>
      <c r="BW26" s="846"/>
      <c r="BX26" s="846"/>
      <c r="BY26" s="846"/>
      <c r="BZ26" s="846"/>
      <c r="CA26" s="846"/>
      <c r="CB26" s="846"/>
      <c r="CC26" s="846"/>
      <c r="CD26" s="846"/>
      <c r="CE26" s="846"/>
      <c r="CF26" s="846"/>
      <c r="CG26" s="847"/>
      <c r="CH26" s="858"/>
      <c r="CI26" s="859"/>
      <c r="CJ26" s="859"/>
      <c r="CK26" s="859"/>
      <c r="CL26" s="860"/>
      <c r="CM26" s="858"/>
      <c r="CN26" s="859"/>
      <c r="CO26" s="859"/>
      <c r="CP26" s="859"/>
      <c r="CQ26" s="860"/>
      <c r="CR26" s="858"/>
      <c r="CS26" s="859"/>
      <c r="CT26" s="859"/>
      <c r="CU26" s="859"/>
      <c r="CV26" s="860"/>
      <c r="CW26" s="858"/>
      <c r="CX26" s="859"/>
      <c r="CY26" s="859"/>
      <c r="CZ26" s="859"/>
      <c r="DA26" s="860"/>
      <c r="DB26" s="858"/>
      <c r="DC26" s="859"/>
      <c r="DD26" s="859"/>
      <c r="DE26" s="859"/>
      <c r="DF26" s="860"/>
      <c r="DG26" s="858"/>
      <c r="DH26" s="859"/>
      <c r="DI26" s="859"/>
      <c r="DJ26" s="859"/>
      <c r="DK26" s="860"/>
      <c r="DL26" s="858"/>
      <c r="DM26" s="859"/>
      <c r="DN26" s="859"/>
      <c r="DO26" s="859"/>
      <c r="DP26" s="860"/>
      <c r="DQ26" s="858"/>
      <c r="DR26" s="859"/>
      <c r="DS26" s="859"/>
      <c r="DT26" s="859"/>
      <c r="DU26" s="860"/>
      <c r="DV26" s="861"/>
      <c r="DW26" s="862"/>
      <c r="DX26" s="862"/>
      <c r="DY26" s="862"/>
      <c r="DZ26" s="863"/>
      <c r="EA26" s="240"/>
    </row>
    <row r="27" spans="1:131" s="241" customFormat="1" ht="26.25" customHeight="1" thickBot="1" x14ac:dyDescent="0.2">
      <c r="A27" s="820"/>
      <c r="B27" s="821"/>
      <c r="C27" s="821"/>
      <c r="D27" s="821"/>
      <c r="E27" s="821"/>
      <c r="F27" s="821"/>
      <c r="G27" s="821"/>
      <c r="H27" s="821"/>
      <c r="I27" s="821"/>
      <c r="J27" s="821"/>
      <c r="K27" s="821"/>
      <c r="L27" s="821"/>
      <c r="M27" s="821"/>
      <c r="N27" s="821"/>
      <c r="O27" s="821"/>
      <c r="P27" s="822"/>
      <c r="Q27" s="797"/>
      <c r="R27" s="798"/>
      <c r="S27" s="798"/>
      <c r="T27" s="798"/>
      <c r="U27" s="799"/>
      <c r="V27" s="797"/>
      <c r="W27" s="798"/>
      <c r="X27" s="798"/>
      <c r="Y27" s="798"/>
      <c r="Z27" s="799"/>
      <c r="AA27" s="797"/>
      <c r="AB27" s="798"/>
      <c r="AC27" s="798"/>
      <c r="AD27" s="798"/>
      <c r="AE27" s="798"/>
      <c r="AF27" s="892"/>
      <c r="AG27" s="893"/>
      <c r="AH27" s="893"/>
      <c r="AI27" s="893"/>
      <c r="AJ27" s="894"/>
      <c r="AK27" s="798"/>
      <c r="AL27" s="798"/>
      <c r="AM27" s="798"/>
      <c r="AN27" s="798"/>
      <c r="AO27" s="799"/>
      <c r="AP27" s="797"/>
      <c r="AQ27" s="798"/>
      <c r="AR27" s="798"/>
      <c r="AS27" s="798"/>
      <c r="AT27" s="799"/>
      <c r="AU27" s="797"/>
      <c r="AV27" s="798"/>
      <c r="AW27" s="798"/>
      <c r="AX27" s="798"/>
      <c r="AY27" s="799"/>
      <c r="AZ27" s="797"/>
      <c r="BA27" s="798"/>
      <c r="BB27" s="798"/>
      <c r="BC27" s="798"/>
      <c r="BD27" s="799"/>
      <c r="BE27" s="797"/>
      <c r="BF27" s="798"/>
      <c r="BG27" s="798"/>
      <c r="BH27" s="798"/>
      <c r="BI27" s="807"/>
      <c r="BJ27" s="246"/>
      <c r="BK27" s="246"/>
      <c r="BL27" s="246"/>
      <c r="BM27" s="246"/>
      <c r="BN27" s="246"/>
      <c r="BO27" s="259"/>
      <c r="BP27" s="259"/>
      <c r="BQ27" s="256">
        <v>21</v>
      </c>
      <c r="BR27" s="257"/>
      <c r="BS27" s="845"/>
      <c r="BT27" s="846"/>
      <c r="BU27" s="846"/>
      <c r="BV27" s="846"/>
      <c r="BW27" s="846"/>
      <c r="BX27" s="846"/>
      <c r="BY27" s="846"/>
      <c r="BZ27" s="846"/>
      <c r="CA27" s="846"/>
      <c r="CB27" s="846"/>
      <c r="CC27" s="846"/>
      <c r="CD27" s="846"/>
      <c r="CE27" s="846"/>
      <c r="CF27" s="846"/>
      <c r="CG27" s="847"/>
      <c r="CH27" s="858"/>
      <c r="CI27" s="859"/>
      <c r="CJ27" s="859"/>
      <c r="CK27" s="859"/>
      <c r="CL27" s="860"/>
      <c r="CM27" s="858"/>
      <c r="CN27" s="859"/>
      <c r="CO27" s="859"/>
      <c r="CP27" s="859"/>
      <c r="CQ27" s="860"/>
      <c r="CR27" s="858"/>
      <c r="CS27" s="859"/>
      <c r="CT27" s="859"/>
      <c r="CU27" s="859"/>
      <c r="CV27" s="860"/>
      <c r="CW27" s="858"/>
      <c r="CX27" s="859"/>
      <c r="CY27" s="859"/>
      <c r="CZ27" s="859"/>
      <c r="DA27" s="860"/>
      <c r="DB27" s="858"/>
      <c r="DC27" s="859"/>
      <c r="DD27" s="859"/>
      <c r="DE27" s="859"/>
      <c r="DF27" s="860"/>
      <c r="DG27" s="858"/>
      <c r="DH27" s="859"/>
      <c r="DI27" s="859"/>
      <c r="DJ27" s="859"/>
      <c r="DK27" s="860"/>
      <c r="DL27" s="858"/>
      <c r="DM27" s="859"/>
      <c r="DN27" s="859"/>
      <c r="DO27" s="859"/>
      <c r="DP27" s="860"/>
      <c r="DQ27" s="858"/>
      <c r="DR27" s="859"/>
      <c r="DS27" s="859"/>
      <c r="DT27" s="859"/>
      <c r="DU27" s="860"/>
      <c r="DV27" s="861"/>
      <c r="DW27" s="862"/>
      <c r="DX27" s="862"/>
      <c r="DY27" s="862"/>
      <c r="DZ27" s="863"/>
      <c r="EA27" s="240"/>
    </row>
    <row r="28" spans="1:131" s="241" customFormat="1" ht="26.25" customHeight="1" thickTop="1" x14ac:dyDescent="0.15">
      <c r="A28" s="260">
        <v>1</v>
      </c>
      <c r="B28" s="808" t="s">
        <v>396</v>
      </c>
      <c r="C28" s="809"/>
      <c r="D28" s="809"/>
      <c r="E28" s="809"/>
      <c r="F28" s="809"/>
      <c r="G28" s="809"/>
      <c r="H28" s="809"/>
      <c r="I28" s="809"/>
      <c r="J28" s="809"/>
      <c r="K28" s="809"/>
      <c r="L28" s="809"/>
      <c r="M28" s="809"/>
      <c r="N28" s="809"/>
      <c r="O28" s="809"/>
      <c r="P28" s="810"/>
      <c r="Q28" s="899">
        <v>16621</v>
      </c>
      <c r="R28" s="900"/>
      <c r="S28" s="900"/>
      <c r="T28" s="900"/>
      <c r="U28" s="900"/>
      <c r="V28" s="900">
        <v>16225</v>
      </c>
      <c r="W28" s="900"/>
      <c r="X28" s="900"/>
      <c r="Y28" s="900"/>
      <c r="Z28" s="900"/>
      <c r="AA28" s="900">
        <v>396</v>
      </c>
      <c r="AB28" s="900"/>
      <c r="AC28" s="900"/>
      <c r="AD28" s="900"/>
      <c r="AE28" s="901"/>
      <c r="AF28" s="902">
        <v>396</v>
      </c>
      <c r="AG28" s="900"/>
      <c r="AH28" s="900"/>
      <c r="AI28" s="900"/>
      <c r="AJ28" s="903"/>
      <c r="AK28" s="904">
        <v>1052</v>
      </c>
      <c r="AL28" s="895"/>
      <c r="AM28" s="895"/>
      <c r="AN28" s="895"/>
      <c r="AO28" s="895"/>
      <c r="AP28" s="895" t="s">
        <v>568</v>
      </c>
      <c r="AQ28" s="895"/>
      <c r="AR28" s="895"/>
      <c r="AS28" s="895"/>
      <c r="AT28" s="895"/>
      <c r="AU28" s="895" t="s">
        <v>568</v>
      </c>
      <c r="AV28" s="895"/>
      <c r="AW28" s="895"/>
      <c r="AX28" s="895"/>
      <c r="AY28" s="895"/>
      <c r="AZ28" s="896" t="s">
        <v>568</v>
      </c>
      <c r="BA28" s="896"/>
      <c r="BB28" s="896"/>
      <c r="BC28" s="896"/>
      <c r="BD28" s="896"/>
      <c r="BE28" s="897"/>
      <c r="BF28" s="897"/>
      <c r="BG28" s="897"/>
      <c r="BH28" s="897"/>
      <c r="BI28" s="898"/>
      <c r="BJ28" s="246"/>
      <c r="BK28" s="246"/>
      <c r="BL28" s="246"/>
      <c r="BM28" s="246"/>
      <c r="BN28" s="246"/>
      <c r="BO28" s="259"/>
      <c r="BP28" s="259"/>
      <c r="BQ28" s="256">
        <v>22</v>
      </c>
      <c r="BR28" s="257"/>
      <c r="BS28" s="845"/>
      <c r="BT28" s="846"/>
      <c r="BU28" s="846"/>
      <c r="BV28" s="846"/>
      <c r="BW28" s="846"/>
      <c r="BX28" s="846"/>
      <c r="BY28" s="846"/>
      <c r="BZ28" s="846"/>
      <c r="CA28" s="846"/>
      <c r="CB28" s="846"/>
      <c r="CC28" s="846"/>
      <c r="CD28" s="846"/>
      <c r="CE28" s="846"/>
      <c r="CF28" s="846"/>
      <c r="CG28" s="847"/>
      <c r="CH28" s="858"/>
      <c r="CI28" s="859"/>
      <c r="CJ28" s="859"/>
      <c r="CK28" s="859"/>
      <c r="CL28" s="860"/>
      <c r="CM28" s="858"/>
      <c r="CN28" s="859"/>
      <c r="CO28" s="859"/>
      <c r="CP28" s="859"/>
      <c r="CQ28" s="860"/>
      <c r="CR28" s="858"/>
      <c r="CS28" s="859"/>
      <c r="CT28" s="859"/>
      <c r="CU28" s="859"/>
      <c r="CV28" s="860"/>
      <c r="CW28" s="858"/>
      <c r="CX28" s="859"/>
      <c r="CY28" s="859"/>
      <c r="CZ28" s="859"/>
      <c r="DA28" s="860"/>
      <c r="DB28" s="858"/>
      <c r="DC28" s="859"/>
      <c r="DD28" s="859"/>
      <c r="DE28" s="859"/>
      <c r="DF28" s="860"/>
      <c r="DG28" s="858"/>
      <c r="DH28" s="859"/>
      <c r="DI28" s="859"/>
      <c r="DJ28" s="859"/>
      <c r="DK28" s="860"/>
      <c r="DL28" s="858"/>
      <c r="DM28" s="859"/>
      <c r="DN28" s="859"/>
      <c r="DO28" s="859"/>
      <c r="DP28" s="860"/>
      <c r="DQ28" s="858"/>
      <c r="DR28" s="859"/>
      <c r="DS28" s="859"/>
      <c r="DT28" s="859"/>
      <c r="DU28" s="860"/>
      <c r="DV28" s="861"/>
      <c r="DW28" s="862"/>
      <c r="DX28" s="862"/>
      <c r="DY28" s="862"/>
      <c r="DZ28" s="863"/>
      <c r="EA28" s="240"/>
    </row>
    <row r="29" spans="1:131" s="241" customFormat="1" ht="26.25" customHeight="1" x14ac:dyDescent="0.15">
      <c r="A29" s="260">
        <v>2</v>
      </c>
      <c r="B29" s="832" t="s">
        <v>397</v>
      </c>
      <c r="C29" s="833"/>
      <c r="D29" s="833"/>
      <c r="E29" s="833"/>
      <c r="F29" s="833"/>
      <c r="G29" s="833"/>
      <c r="H29" s="833"/>
      <c r="I29" s="833"/>
      <c r="J29" s="833"/>
      <c r="K29" s="833"/>
      <c r="L29" s="833"/>
      <c r="M29" s="833"/>
      <c r="N29" s="833"/>
      <c r="O29" s="833"/>
      <c r="P29" s="834"/>
      <c r="Q29" s="835">
        <v>11426</v>
      </c>
      <c r="R29" s="836"/>
      <c r="S29" s="836"/>
      <c r="T29" s="836"/>
      <c r="U29" s="836"/>
      <c r="V29" s="836">
        <v>10878</v>
      </c>
      <c r="W29" s="836"/>
      <c r="X29" s="836"/>
      <c r="Y29" s="836"/>
      <c r="Z29" s="836"/>
      <c r="AA29" s="836">
        <v>547</v>
      </c>
      <c r="AB29" s="836"/>
      <c r="AC29" s="836"/>
      <c r="AD29" s="836"/>
      <c r="AE29" s="837"/>
      <c r="AF29" s="838">
        <v>547</v>
      </c>
      <c r="AG29" s="839"/>
      <c r="AH29" s="839"/>
      <c r="AI29" s="839"/>
      <c r="AJ29" s="840"/>
      <c r="AK29" s="907">
        <v>1641</v>
      </c>
      <c r="AL29" s="908"/>
      <c r="AM29" s="908"/>
      <c r="AN29" s="908"/>
      <c r="AO29" s="908"/>
      <c r="AP29" s="908" t="s">
        <v>568</v>
      </c>
      <c r="AQ29" s="908"/>
      <c r="AR29" s="908"/>
      <c r="AS29" s="908"/>
      <c r="AT29" s="908"/>
      <c r="AU29" s="908" t="s">
        <v>568</v>
      </c>
      <c r="AV29" s="908"/>
      <c r="AW29" s="908"/>
      <c r="AX29" s="908"/>
      <c r="AY29" s="908"/>
      <c r="AZ29" s="909" t="s">
        <v>568</v>
      </c>
      <c r="BA29" s="909"/>
      <c r="BB29" s="909"/>
      <c r="BC29" s="909"/>
      <c r="BD29" s="909"/>
      <c r="BE29" s="905"/>
      <c r="BF29" s="905"/>
      <c r="BG29" s="905"/>
      <c r="BH29" s="905"/>
      <c r="BI29" s="906"/>
      <c r="BJ29" s="246"/>
      <c r="BK29" s="246"/>
      <c r="BL29" s="246"/>
      <c r="BM29" s="246"/>
      <c r="BN29" s="246"/>
      <c r="BO29" s="259"/>
      <c r="BP29" s="259"/>
      <c r="BQ29" s="256">
        <v>23</v>
      </c>
      <c r="BR29" s="257"/>
      <c r="BS29" s="845"/>
      <c r="BT29" s="846"/>
      <c r="BU29" s="846"/>
      <c r="BV29" s="846"/>
      <c r="BW29" s="846"/>
      <c r="BX29" s="846"/>
      <c r="BY29" s="846"/>
      <c r="BZ29" s="846"/>
      <c r="CA29" s="846"/>
      <c r="CB29" s="846"/>
      <c r="CC29" s="846"/>
      <c r="CD29" s="846"/>
      <c r="CE29" s="846"/>
      <c r="CF29" s="846"/>
      <c r="CG29" s="847"/>
      <c r="CH29" s="858"/>
      <c r="CI29" s="859"/>
      <c r="CJ29" s="859"/>
      <c r="CK29" s="859"/>
      <c r="CL29" s="860"/>
      <c r="CM29" s="858"/>
      <c r="CN29" s="859"/>
      <c r="CO29" s="859"/>
      <c r="CP29" s="859"/>
      <c r="CQ29" s="860"/>
      <c r="CR29" s="858"/>
      <c r="CS29" s="859"/>
      <c r="CT29" s="859"/>
      <c r="CU29" s="859"/>
      <c r="CV29" s="860"/>
      <c r="CW29" s="858"/>
      <c r="CX29" s="859"/>
      <c r="CY29" s="859"/>
      <c r="CZ29" s="859"/>
      <c r="DA29" s="860"/>
      <c r="DB29" s="858"/>
      <c r="DC29" s="859"/>
      <c r="DD29" s="859"/>
      <c r="DE29" s="859"/>
      <c r="DF29" s="860"/>
      <c r="DG29" s="858"/>
      <c r="DH29" s="859"/>
      <c r="DI29" s="859"/>
      <c r="DJ29" s="859"/>
      <c r="DK29" s="860"/>
      <c r="DL29" s="858"/>
      <c r="DM29" s="859"/>
      <c r="DN29" s="859"/>
      <c r="DO29" s="859"/>
      <c r="DP29" s="860"/>
      <c r="DQ29" s="858"/>
      <c r="DR29" s="859"/>
      <c r="DS29" s="859"/>
      <c r="DT29" s="859"/>
      <c r="DU29" s="860"/>
      <c r="DV29" s="861"/>
      <c r="DW29" s="862"/>
      <c r="DX29" s="862"/>
      <c r="DY29" s="862"/>
      <c r="DZ29" s="863"/>
      <c r="EA29" s="240"/>
    </row>
    <row r="30" spans="1:131" s="241" customFormat="1" ht="26.25" customHeight="1" x14ac:dyDescent="0.15">
      <c r="A30" s="260">
        <v>3</v>
      </c>
      <c r="B30" s="832" t="s">
        <v>398</v>
      </c>
      <c r="C30" s="833"/>
      <c r="D30" s="833"/>
      <c r="E30" s="833"/>
      <c r="F30" s="833"/>
      <c r="G30" s="833"/>
      <c r="H30" s="833"/>
      <c r="I30" s="833"/>
      <c r="J30" s="833"/>
      <c r="K30" s="833"/>
      <c r="L30" s="833"/>
      <c r="M30" s="833"/>
      <c r="N30" s="833"/>
      <c r="O30" s="833"/>
      <c r="P30" s="834"/>
      <c r="Q30" s="835">
        <v>1946</v>
      </c>
      <c r="R30" s="836"/>
      <c r="S30" s="836"/>
      <c r="T30" s="836"/>
      <c r="U30" s="836"/>
      <c r="V30" s="836">
        <v>1936</v>
      </c>
      <c r="W30" s="836"/>
      <c r="X30" s="836"/>
      <c r="Y30" s="836"/>
      <c r="Z30" s="836"/>
      <c r="AA30" s="836">
        <v>10</v>
      </c>
      <c r="AB30" s="836"/>
      <c r="AC30" s="836"/>
      <c r="AD30" s="836"/>
      <c r="AE30" s="837"/>
      <c r="AF30" s="838">
        <v>10</v>
      </c>
      <c r="AG30" s="839"/>
      <c r="AH30" s="839"/>
      <c r="AI30" s="839"/>
      <c r="AJ30" s="840"/>
      <c r="AK30" s="907">
        <v>320</v>
      </c>
      <c r="AL30" s="908"/>
      <c r="AM30" s="908"/>
      <c r="AN30" s="908"/>
      <c r="AO30" s="908"/>
      <c r="AP30" s="908" t="s">
        <v>568</v>
      </c>
      <c r="AQ30" s="908"/>
      <c r="AR30" s="908"/>
      <c r="AS30" s="908"/>
      <c r="AT30" s="908"/>
      <c r="AU30" s="908" t="s">
        <v>568</v>
      </c>
      <c r="AV30" s="908"/>
      <c r="AW30" s="908"/>
      <c r="AX30" s="908"/>
      <c r="AY30" s="908"/>
      <c r="AZ30" s="909" t="s">
        <v>568</v>
      </c>
      <c r="BA30" s="909"/>
      <c r="BB30" s="909"/>
      <c r="BC30" s="909"/>
      <c r="BD30" s="909"/>
      <c r="BE30" s="905"/>
      <c r="BF30" s="905"/>
      <c r="BG30" s="905"/>
      <c r="BH30" s="905"/>
      <c r="BI30" s="906"/>
      <c r="BJ30" s="246"/>
      <c r="BK30" s="246"/>
      <c r="BL30" s="246"/>
      <c r="BM30" s="246"/>
      <c r="BN30" s="246"/>
      <c r="BO30" s="259"/>
      <c r="BP30" s="259"/>
      <c r="BQ30" s="256">
        <v>24</v>
      </c>
      <c r="BR30" s="257"/>
      <c r="BS30" s="845"/>
      <c r="BT30" s="846"/>
      <c r="BU30" s="846"/>
      <c r="BV30" s="846"/>
      <c r="BW30" s="846"/>
      <c r="BX30" s="846"/>
      <c r="BY30" s="846"/>
      <c r="BZ30" s="846"/>
      <c r="CA30" s="846"/>
      <c r="CB30" s="846"/>
      <c r="CC30" s="846"/>
      <c r="CD30" s="846"/>
      <c r="CE30" s="846"/>
      <c r="CF30" s="846"/>
      <c r="CG30" s="847"/>
      <c r="CH30" s="858"/>
      <c r="CI30" s="859"/>
      <c r="CJ30" s="859"/>
      <c r="CK30" s="859"/>
      <c r="CL30" s="860"/>
      <c r="CM30" s="858"/>
      <c r="CN30" s="859"/>
      <c r="CO30" s="859"/>
      <c r="CP30" s="859"/>
      <c r="CQ30" s="860"/>
      <c r="CR30" s="858"/>
      <c r="CS30" s="859"/>
      <c r="CT30" s="859"/>
      <c r="CU30" s="859"/>
      <c r="CV30" s="860"/>
      <c r="CW30" s="858"/>
      <c r="CX30" s="859"/>
      <c r="CY30" s="859"/>
      <c r="CZ30" s="859"/>
      <c r="DA30" s="860"/>
      <c r="DB30" s="858"/>
      <c r="DC30" s="859"/>
      <c r="DD30" s="859"/>
      <c r="DE30" s="859"/>
      <c r="DF30" s="860"/>
      <c r="DG30" s="858"/>
      <c r="DH30" s="859"/>
      <c r="DI30" s="859"/>
      <c r="DJ30" s="859"/>
      <c r="DK30" s="860"/>
      <c r="DL30" s="858"/>
      <c r="DM30" s="859"/>
      <c r="DN30" s="859"/>
      <c r="DO30" s="859"/>
      <c r="DP30" s="860"/>
      <c r="DQ30" s="858"/>
      <c r="DR30" s="859"/>
      <c r="DS30" s="859"/>
      <c r="DT30" s="859"/>
      <c r="DU30" s="860"/>
      <c r="DV30" s="861"/>
      <c r="DW30" s="862"/>
      <c r="DX30" s="862"/>
      <c r="DY30" s="862"/>
      <c r="DZ30" s="863"/>
      <c r="EA30" s="240"/>
    </row>
    <row r="31" spans="1:131" s="241" customFormat="1" ht="26.25" customHeight="1" x14ac:dyDescent="0.15">
      <c r="A31" s="260">
        <v>4</v>
      </c>
      <c r="B31" s="832" t="s">
        <v>399</v>
      </c>
      <c r="C31" s="833"/>
      <c r="D31" s="833"/>
      <c r="E31" s="833"/>
      <c r="F31" s="833"/>
      <c r="G31" s="833"/>
      <c r="H31" s="833"/>
      <c r="I31" s="833"/>
      <c r="J31" s="833"/>
      <c r="K31" s="833"/>
      <c r="L31" s="833"/>
      <c r="M31" s="833"/>
      <c r="N31" s="833"/>
      <c r="O31" s="833"/>
      <c r="P31" s="834"/>
      <c r="Q31" s="835">
        <v>8008</v>
      </c>
      <c r="R31" s="836"/>
      <c r="S31" s="836"/>
      <c r="T31" s="836"/>
      <c r="U31" s="836"/>
      <c r="V31" s="836">
        <v>8762</v>
      </c>
      <c r="W31" s="836"/>
      <c r="X31" s="836"/>
      <c r="Y31" s="836"/>
      <c r="Z31" s="836"/>
      <c r="AA31" s="836">
        <v>-753</v>
      </c>
      <c r="AB31" s="836"/>
      <c r="AC31" s="836"/>
      <c r="AD31" s="836"/>
      <c r="AE31" s="837"/>
      <c r="AF31" s="838">
        <v>673</v>
      </c>
      <c r="AG31" s="839"/>
      <c r="AH31" s="839"/>
      <c r="AI31" s="839"/>
      <c r="AJ31" s="840"/>
      <c r="AK31" s="907">
        <v>990</v>
      </c>
      <c r="AL31" s="908"/>
      <c r="AM31" s="908"/>
      <c r="AN31" s="908"/>
      <c r="AO31" s="908"/>
      <c r="AP31" s="908">
        <v>1475</v>
      </c>
      <c r="AQ31" s="908"/>
      <c r="AR31" s="908"/>
      <c r="AS31" s="908"/>
      <c r="AT31" s="908"/>
      <c r="AU31" s="908">
        <v>1276</v>
      </c>
      <c r="AV31" s="908"/>
      <c r="AW31" s="908"/>
      <c r="AX31" s="908"/>
      <c r="AY31" s="908"/>
      <c r="AZ31" s="909" t="s">
        <v>568</v>
      </c>
      <c r="BA31" s="909"/>
      <c r="BB31" s="909"/>
      <c r="BC31" s="909"/>
      <c r="BD31" s="909"/>
      <c r="BE31" s="905" t="s">
        <v>400</v>
      </c>
      <c r="BF31" s="905"/>
      <c r="BG31" s="905"/>
      <c r="BH31" s="905"/>
      <c r="BI31" s="906"/>
      <c r="BJ31" s="246"/>
      <c r="BK31" s="246"/>
      <c r="BL31" s="246"/>
      <c r="BM31" s="246"/>
      <c r="BN31" s="246"/>
      <c r="BO31" s="259"/>
      <c r="BP31" s="259"/>
      <c r="BQ31" s="256">
        <v>25</v>
      </c>
      <c r="BR31" s="257"/>
      <c r="BS31" s="845"/>
      <c r="BT31" s="846"/>
      <c r="BU31" s="846"/>
      <c r="BV31" s="846"/>
      <c r="BW31" s="846"/>
      <c r="BX31" s="846"/>
      <c r="BY31" s="846"/>
      <c r="BZ31" s="846"/>
      <c r="CA31" s="846"/>
      <c r="CB31" s="846"/>
      <c r="CC31" s="846"/>
      <c r="CD31" s="846"/>
      <c r="CE31" s="846"/>
      <c r="CF31" s="846"/>
      <c r="CG31" s="847"/>
      <c r="CH31" s="858"/>
      <c r="CI31" s="859"/>
      <c r="CJ31" s="859"/>
      <c r="CK31" s="859"/>
      <c r="CL31" s="860"/>
      <c r="CM31" s="858"/>
      <c r="CN31" s="859"/>
      <c r="CO31" s="859"/>
      <c r="CP31" s="859"/>
      <c r="CQ31" s="860"/>
      <c r="CR31" s="858"/>
      <c r="CS31" s="859"/>
      <c r="CT31" s="859"/>
      <c r="CU31" s="859"/>
      <c r="CV31" s="860"/>
      <c r="CW31" s="858"/>
      <c r="CX31" s="859"/>
      <c r="CY31" s="859"/>
      <c r="CZ31" s="859"/>
      <c r="DA31" s="860"/>
      <c r="DB31" s="858"/>
      <c r="DC31" s="859"/>
      <c r="DD31" s="859"/>
      <c r="DE31" s="859"/>
      <c r="DF31" s="860"/>
      <c r="DG31" s="858"/>
      <c r="DH31" s="859"/>
      <c r="DI31" s="859"/>
      <c r="DJ31" s="859"/>
      <c r="DK31" s="860"/>
      <c r="DL31" s="858"/>
      <c r="DM31" s="859"/>
      <c r="DN31" s="859"/>
      <c r="DO31" s="859"/>
      <c r="DP31" s="860"/>
      <c r="DQ31" s="858"/>
      <c r="DR31" s="859"/>
      <c r="DS31" s="859"/>
      <c r="DT31" s="859"/>
      <c r="DU31" s="860"/>
      <c r="DV31" s="861"/>
      <c r="DW31" s="862"/>
      <c r="DX31" s="862"/>
      <c r="DY31" s="862"/>
      <c r="DZ31" s="863"/>
      <c r="EA31" s="240"/>
    </row>
    <row r="32" spans="1:131" s="241" customFormat="1" ht="26.25" customHeight="1" x14ac:dyDescent="0.15">
      <c r="A32" s="260">
        <v>5</v>
      </c>
      <c r="B32" s="832" t="s">
        <v>401</v>
      </c>
      <c r="C32" s="833"/>
      <c r="D32" s="833"/>
      <c r="E32" s="833"/>
      <c r="F32" s="833"/>
      <c r="G32" s="833"/>
      <c r="H32" s="833"/>
      <c r="I32" s="833"/>
      <c r="J32" s="833"/>
      <c r="K32" s="833"/>
      <c r="L32" s="833"/>
      <c r="M32" s="833"/>
      <c r="N32" s="833"/>
      <c r="O32" s="833"/>
      <c r="P32" s="834"/>
      <c r="Q32" s="835">
        <v>3243</v>
      </c>
      <c r="R32" s="836"/>
      <c r="S32" s="836"/>
      <c r="T32" s="836"/>
      <c r="U32" s="836"/>
      <c r="V32" s="836">
        <v>2717</v>
      </c>
      <c r="W32" s="836"/>
      <c r="X32" s="836"/>
      <c r="Y32" s="836"/>
      <c r="Z32" s="836"/>
      <c r="AA32" s="836">
        <v>526</v>
      </c>
      <c r="AB32" s="836"/>
      <c r="AC32" s="836"/>
      <c r="AD32" s="836"/>
      <c r="AE32" s="837"/>
      <c r="AF32" s="838">
        <v>3301</v>
      </c>
      <c r="AG32" s="839"/>
      <c r="AH32" s="839"/>
      <c r="AI32" s="839"/>
      <c r="AJ32" s="840"/>
      <c r="AK32" s="907">
        <v>5</v>
      </c>
      <c r="AL32" s="908"/>
      <c r="AM32" s="908"/>
      <c r="AN32" s="908"/>
      <c r="AO32" s="908"/>
      <c r="AP32" s="908">
        <v>633</v>
      </c>
      <c r="AQ32" s="908"/>
      <c r="AR32" s="908"/>
      <c r="AS32" s="908"/>
      <c r="AT32" s="908"/>
      <c r="AU32" s="908">
        <v>1</v>
      </c>
      <c r="AV32" s="908"/>
      <c r="AW32" s="908"/>
      <c r="AX32" s="908"/>
      <c r="AY32" s="908"/>
      <c r="AZ32" s="909" t="s">
        <v>568</v>
      </c>
      <c r="BA32" s="909"/>
      <c r="BB32" s="909"/>
      <c r="BC32" s="909"/>
      <c r="BD32" s="909"/>
      <c r="BE32" s="905" t="s">
        <v>400</v>
      </c>
      <c r="BF32" s="905"/>
      <c r="BG32" s="905"/>
      <c r="BH32" s="905"/>
      <c r="BI32" s="906"/>
      <c r="BJ32" s="246"/>
      <c r="BK32" s="246"/>
      <c r="BL32" s="246"/>
      <c r="BM32" s="246"/>
      <c r="BN32" s="246"/>
      <c r="BO32" s="259"/>
      <c r="BP32" s="259"/>
      <c r="BQ32" s="256">
        <v>26</v>
      </c>
      <c r="BR32" s="257"/>
      <c r="BS32" s="845"/>
      <c r="BT32" s="846"/>
      <c r="BU32" s="846"/>
      <c r="BV32" s="846"/>
      <c r="BW32" s="846"/>
      <c r="BX32" s="846"/>
      <c r="BY32" s="846"/>
      <c r="BZ32" s="846"/>
      <c r="CA32" s="846"/>
      <c r="CB32" s="846"/>
      <c r="CC32" s="846"/>
      <c r="CD32" s="846"/>
      <c r="CE32" s="846"/>
      <c r="CF32" s="846"/>
      <c r="CG32" s="847"/>
      <c r="CH32" s="858"/>
      <c r="CI32" s="859"/>
      <c r="CJ32" s="859"/>
      <c r="CK32" s="859"/>
      <c r="CL32" s="860"/>
      <c r="CM32" s="858"/>
      <c r="CN32" s="859"/>
      <c r="CO32" s="859"/>
      <c r="CP32" s="859"/>
      <c r="CQ32" s="860"/>
      <c r="CR32" s="858"/>
      <c r="CS32" s="859"/>
      <c r="CT32" s="859"/>
      <c r="CU32" s="859"/>
      <c r="CV32" s="860"/>
      <c r="CW32" s="858"/>
      <c r="CX32" s="859"/>
      <c r="CY32" s="859"/>
      <c r="CZ32" s="859"/>
      <c r="DA32" s="860"/>
      <c r="DB32" s="858"/>
      <c r="DC32" s="859"/>
      <c r="DD32" s="859"/>
      <c r="DE32" s="859"/>
      <c r="DF32" s="860"/>
      <c r="DG32" s="858"/>
      <c r="DH32" s="859"/>
      <c r="DI32" s="859"/>
      <c r="DJ32" s="859"/>
      <c r="DK32" s="860"/>
      <c r="DL32" s="858"/>
      <c r="DM32" s="859"/>
      <c r="DN32" s="859"/>
      <c r="DO32" s="859"/>
      <c r="DP32" s="860"/>
      <c r="DQ32" s="858"/>
      <c r="DR32" s="859"/>
      <c r="DS32" s="859"/>
      <c r="DT32" s="859"/>
      <c r="DU32" s="860"/>
      <c r="DV32" s="861"/>
      <c r="DW32" s="862"/>
      <c r="DX32" s="862"/>
      <c r="DY32" s="862"/>
      <c r="DZ32" s="863"/>
      <c r="EA32" s="240"/>
    </row>
    <row r="33" spans="1:131" s="241" customFormat="1" ht="26.25" customHeight="1" x14ac:dyDescent="0.15">
      <c r="A33" s="260">
        <v>6</v>
      </c>
      <c r="B33" s="832" t="s">
        <v>402</v>
      </c>
      <c r="C33" s="833"/>
      <c r="D33" s="833"/>
      <c r="E33" s="833"/>
      <c r="F33" s="833"/>
      <c r="G33" s="833"/>
      <c r="H33" s="833"/>
      <c r="I33" s="833"/>
      <c r="J33" s="833"/>
      <c r="K33" s="833"/>
      <c r="L33" s="833"/>
      <c r="M33" s="833"/>
      <c r="N33" s="833"/>
      <c r="O33" s="833"/>
      <c r="P33" s="834"/>
      <c r="Q33" s="835">
        <v>176</v>
      </c>
      <c r="R33" s="836"/>
      <c r="S33" s="836"/>
      <c r="T33" s="836"/>
      <c r="U33" s="836"/>
      <c r="V33" s="836">
        <v>159</v>
      </c>
      <c r="W33" s="836"/>
      <c r="X33" s="836"/>
      <c r="Y33" s="836"/>
      <c r="Z33" s="836"/>
      <c r="AA33" s="836">
        <v>17</v>
      </c>
      <c r="AB33" s="836"/>
      <c r="AC33" s="836"/>
      <c r="AD33" s="836"/>
      <c r="AE33" s="837"/>
      <c r="AF33" s="838">
        <v>145</v>
      </c>
      <c r="AG33" s="839"/>
      <c r="AH33" s="839"/>
      <c r="AI33" s="839"/>
      <c r="AJ33" s="840"/>
      <c r="AK33" s="907">
        <v>0</v>
      </c>
      <c r="AL33" s="908"/>
      <c r="AM33" s="908"/>
      <c r="AN33" s="908"/>
      <c r="AO33" s="908"/>
      <c r="AP33" s="908">
        <v>19</v>
      </c>
      <c r="AQ33" s="908"/>
      <c r="AR33" s="908"/>
      <c r="AS33" s="908"/>
      <c r="AT33" s="908"/>
      <c r="AU33" s="908">
        <v>0</v>
      </c>
      <c r="AV33" s="908"/>
      <c r="AW33" s="908"/>
      <c r="AX33" s="908"/>
      <c r="AY33" s="908"/>
      <c r="AZ33" s="909" t="s">
        <v>568</v>
      </c>
      <c r="BA33" s="909"/>
      <c r="BB33" s="909"/>
      <c r="BC33" s="909"/>
      <c r="BD33" s="909"/>
      <c r="BE33" s="905" t="s">
        <v>400</v>
      </c>
      <c r="BF33" s="905"/>
      <c r="BG33" s="905"/>
      <c r="BH33" s="905"/>
      <c r="BI33" s="906"/>
      <c r="BJ33" s="246"/>
      <c r="BK33" s="246"/>
      <c r="BL33" s="246"/>
      <c r="BM33" s="246"/>
      <c r="BN33" s="246"/>
      <c r="BO33" s="259"/>
      <c r="BP33" s="259"/>
      <c r="BQ33" s="256">
        <v>27</v>
      </c>
      <c r="BR33" s="257"/>
      <c r="BS33" s="845"/>
      <c r="BT33" s="846"/>
      <c r="BU33" s="846"/>
      <c r="BV33" s="846"/>
      <c r="BW33" s="846"/>
      <c r="BX33" s="846"/>
      <c r="BY33" s="846"/>
      <c r="BZ33" s="846"/>
      <c r="CA33" s="846"/>
      <c r="CB33" s="846"/>
      <c r="CC33" s="846"/>
      <c r="CD33" s="846"/>
      <c r="CE33" s="846"/>
      <c r="CF33" s="846"/>
      <c r="CG33" s="847"/>
      <c r="CH33" s="858"/>
      <c r="CI33" s="859"/>
      <c r="CJ33" s="859"/>
      <c r="CK33" s="859"/>
      <c r="CL33" s="860"/>
      <c r="CM33" s="858"/>
      <c r="CN33" s="859"/>
      <c r="CO33" s="859"/>
      <c r="CP33" s="859"/>
      <c r="CQ33" s="860"/>
      <c r="CR33" s="858"/>
      <c r="CS33" s="859"/>
      <c r="CT33" s="859"/>
      <c r="CU33" s="859"/>
      <c r="CV33" s="860"/>
      <c r="CW33" s="858"/>
      <c r="CX33" s="859"/>
      <c r="CY33" s="859"/>
      <c r="CZ33" s="859"/>
      <c r="DA33" s="860"/>
      <c r="DB33" s="858"/>
      <c r="DC33" s="859"/>
      <c r="DD33" s="859"/>
      <c r="DE33" s="859"/>
      <c r="DF33" s="860"/>
      <c r="DG33" s="858"/>
      <c r="DH33" s="859"/>
      <c r="DI33" s="859"/>
      <c r="DJ33" s="859"/>
      <c r="DK33" s="860"/>
      <c r="DL33" s="858"/>
      <c r="DM33" s="859"/>
      <c r="DN33" s="859"/>
      <c r="DO33" s="859"/>
      <c r="DP33" s="860"/>
      <c r="DQ33" s="858"/>
      <c r="DR33" s="859"/>
      <c r="DS33" s="859"/>
      <c r="DT33" s="859"/>
      <c r="DU33" s="860"/>
      <c r="DV33" s="861"/>
      <c r="DW33" s="862"/>
      <c r="DX33" s="862"/>
      <c r="DY33" s="862"/>
      <c r="DZ33" s="863"/>
      <c r="EA33" s="240"/>
    </row>
    <row r="34" spans="1:131" s="241" customFormat="1" ht="26.25" customHeight="1" x14ac:dyDescent="0.15">
      <c r="A34" s="260">
        <v>7</v>
      </c>
      <c r="B34" s="832" t="s">
        <v>403</v>
      </c>
      <c r="C34" s="833"/>
      <c r="D34" s="833"/>
      <c r="E34" s="833"/>
      <c r="F34" s="833"/>
      <c r="G34" s="833"/>
      <c r="H34" s="833"/>
      <c r="I34" s="833"/>
      <c r="J34" s="833"/>
      <c r="K34" s="833"/>
      <c r="L34" s="833"/>
      <c r="M34" s="833"/>
      <c r="N34" s="833"/>
      <c r="O34" s="833"/>
      <c r="P34" s="834"/>
      <c r="Q34" s="835">
        <v>3419</v>
      </c>
      <c r="R34" s="836"/>
      <c r="S34" s="836"/>
      <c r="T34" s="836"/>
      <c r="U34" s="836"/>
      <c r="V34" s="836">
        <v>3376</v>
      </c>
      <c r="W34" s="836"/>
      <c r="X34" s="836"/>
      <c r="Y34" s="836"/>
      <c r="Z34" s="836"/>
      <c r="AA34" s="836">
        <v>43</v>
      </c>
      <c r="AB34" s="836"/>
      <c r="AC34" s="836"/>
      <c r="AD34" s="836"/>
      <c r="AE34" s="837"/>
      <c r="AF34" s="838">
        <v>43</v>
      </c>
      <c r="AG34" s="839"/>
      <c r="AH34" s="839"/>
      <c r="AI34" s="839"/>
      <c r="AJ34" s="840"/>
      <c r="AK34" s="907">
        <v>1654</v>
      </c>
      <c r="AL34" s="908"/>
      <c r="AM34" s="908"/>
      <c r="AN34" s="908"/>
      <c r="AO34" s="908"/>
      <c r="AP34" s="908">
        <v>23209</v>
      </c>
      <c r="AQ34" s="908"/>
      <c r="AR34" s="908"/>
      <c r="AS34" s="908"/>
      <c r="AT34" s="908"/>
      <c r="AU34" s="908">
        <v>16641</v>
      </c>
      <c r="AV34" s="908"/>
      <c r="AW34" s="908"/>
      <c r="AX34" s="908"/>
      <c r="AY34" s="908"/>
      <c r="AZ34" s="909" t="s">
        <v>571</v>
      </c>
      <c r="BA34" s="909"/>
      <c r="BB34" s="909"/>
      <c r="BC34" s="909"/>
      <c r="BD34" s="909"/>
      <c r="BE34" s="905" t="s">
        <v>404</v>
      </c>
      <c r="BF34" s="905"/>
      <c r="BG34" s="905"/>
      <c r="BH34" s="905"/>
      <c r="BI34" s="906"/>
      <c r="BJ34" s="246"/>
      <c r="BK34" s="246"/>
      <c r="BL34" s="246"/>
      <c r="BM34" s="246"/>
      <c r="BN34" s="246"/>
      <c r="BO34" s="259"/>
      <c r="BP34" s="259"/>
      <c r="BQ34" s="256">
        <v>28</v>
      </c>
      <c r="BR34" s="257"/>
      <c r="BS34" s="845"/>
      <c r="BT34" s="846"/>
      <c r="BU34" s="846"/>
      <c r="BV34" s="846"/>
      <c r="BW34" s="846"/>
      <c r="BX34" s="846"/>
      <c r="BY34" s="846"/>
      <c r="BZ34" s="846"/>
      <c r="CA34" s="846"/>
      <c r="CB34" s="846"/>
      <c r="CC34" s="846"/>
      <c r="CD34" s="846"/>
      <c r="CE34" s="846"/>
      <c r="CF34" s="846"/>
      <c r="CG34" s="847"/>
      <c r="CH34" s="858"/>
      <c r="CI34" s="859"/>
      <c r="CJ34" s="859"/>
      <c r="CK34" s="859"/>
      <c r="CL34" s="860"/>
      <c r="CM34" s="858"/>
      <c r="CN34" s="859"/>
      <c r="CO34" s="859"/>
      <c r="CP34" s="859"/>
      <c r="CQ34" s="860"/>
      <c r="CR34" s="858"/>
      <c r="CS34" s="859"/>
      <c r="CT34" s="859"/>
      <c r="CU34" s="859"/>
      <c r="CV34" s="860"/>
      <c r="CW34" s="858"/>
      <c r="CX34" s="859"/>
      <c r="CY34" s="859"/>
      <c r="CZ34" s="859"/>
      <c r="DA34" s="860"/>
      <c r="DB34" s="858"/>
      <c r="DC34" s="859"/>
      <c r="DD34" s="859"/>
      <c r="DE34" s="859"/>
      <c r="DF34" s="860"/>
      <c r="DG34" s="858"/>
      <c r="DH34" s="859"/>
      <c r="DI34" s="859"/>
      <c r="DJ34" s="859"/>
      <c r="DK34" s="860"/>
      <c r="DL34" s="858"/>
      <c r="DM34" s="859"/>
      <c r="DN34" s="859"/>
      <c r="DO34" s="859"/>
      <c r="DP34" s="860"/>
      <c r="DQ34" s="858"/>
      <c r="DR34" s="859"/>
      <c r="DS34" s="859"/>
      <c r="DT34" s="859"/>
      <c r="DU34" s="860"/>
      <c r="DV34" s="861"/>
      <c r="DW34" s="862"/>
      <c r="DX34" s="862"/>
      <c r="DY34" s="862"/>
      <c r="DZ34" s="863"/>
      <c r="EA34" s="240"/>
    </row>
    <row r="35" spans="1:131" s="241" customFormat="1" ht="26.25" customHeight="1" x14ac:dyDescent="0.15">
      <c r="A35" s="260">
        <v>8</v>
      </c>
      <c r="B35" s="832" t="s">
        <v>405</v>
      </c>
      <c r="C35" s="833"/>
      <c r="D35" s="833"/>
      <c r="E35" s="833"/>
      <c r="F35" s="833"/>
      <c r="G35" s="833"/>
      <c r="H35" s="833"/>
      <c r="I35" s="833"/>
      <c r="J35" s="833"/>
      <c r="K35" s="833"/>
      <c r="L35" s="833"/>
      <c r="M35" s="833"/>
      <c r="N35" s="833"/>
      <c r="O35" s="833"/>
      <c r="P35" s="834"/>
      <c r="Q35" s="835">
        <v>584</v>
      </c>
      <c r="R35" s="836"/>
      <c r="S35" s="836"/>
      <c r="T35" s="836"/>
      <c r="U35" s="836"/>
      <c r="V35" s="836">
        <v>559</v>
      </c>
      <c r="W35" s="836"/>
      <c r="X35" s="836"/>
      <c r="Y35" s="836"/>
      <c r="Z35" s="836"/>
      <c r="AA35" s="836">
        <v>25</v>
      </c>
      <c r="AB35" s="836"/>
      <c r="AC35" s="836"/>
      <c r="AD35" s="836"/>
      <c r="AE35" s="837"/>
      <c r="AF35" s="838">
        <v>25</v>
      </c>
      <c r="AG35" s="839"/>
      <c r="AH35" s="839"/>
      <c r="AI35" s="839"/>
      <c r="AJ35" s="840"/>
      <c r="AK35" s="907">
        <v>340</v>
      </c>
      <c r="AL35" s="908"/>
      <c r="AM35" s="908"/>
      <c r="AN35" s="908"/>
      <c r="AO35" s="908"/>
      <c r="AP35" s="908">
        <v>2618</v>
      </c>
      <c r="AQ35" s="908"/>
      <c r="AR35" s="908"/>
      <c r="AS35" s="908"/>
      <c r="AT35" s="908"/>
      <c r="AU35" s="908">
        <v>2618</v>
      </c>
      <c r="AV35" s="908"/>
      <c r="AW35" s="908"/>
      <c r="AX35" s="908"/>
      <c r="AY35" s="908"/>
      <c r="AZ35" s="909" t="s">
        <v>568</v>
      </c>
      <c r="BA35" s="909"/>
      <c r="BB35" s="909"/>
      <c r="BC35" s="909"/>
      <c r="BD35" s="909"/>
      <c r="BE35" s="905" t="s">
        <v>404</v>
      </c>
      <c r="BF35" s="905"/>
      <c r="BG35" s="905"/>
      <c r="BH35" s="905"/>
      <c r="BI35" s="906"/>
      <c r="BJ35" s="246"/>
      <c r="BK35" s="246"/>
      <c r="BL35" s="246"/>
      <c r="BM35" s="246"/>
      <c r="BN35" s="246"/>
      <c r="BO35" s="259"/>
      <c r="BP35" s="259"/>
      <c r="BQ35" s="256">
        <v>29</v>
      </c>
      <c r="BR35" s="257"/>
      <c r="BS35" s="845"/>
      <c r="BT35" s="846"/>
      <c r="BU35" s="846"/>
      <c r="BV35" s="846"/>
      <c r="BW35" s="846"/>
      <c r="BX35" s="846"/>
      <c r="BY35" s="846"/>
      <c r="BZ35" s="846"/>
      <c r="CA35" s="846"/>
      <c r="CB35" s="846"/>
      <c r="CC35" s="846"/>
      <c r="CD35" s="846"/>
      <c r="CE35" s="846"/>
      <c r="CF35" s="846"/>
      <c r="CG35" s="847"/>
      <c r="CH35" s="858"/>
      <c r="CI35" s="859"/>
      <c r="CJ35" s="859"/>
      <c r="CK35" s="859"/>
      <c r="CL35" s="860"/>
      <c r="CM35" s="858"/>
      <c r="CN35" s="859"/>
      <c r="CO35" s="859"/>
      <c r="CP35" s="859"/>
      <c r="CQ35" s="860"/>
      <c r="CR35" s="858"/>
      <c r="CS35" s="859"/>
      <c r="CT35" s="859"/>
      <c r="CU35" s="859"/>
      <c r="CV35" s="860"/>
      <c r="CW35" s="858"/>
      <c r="CX35" s="859"/>
      <c r="CY35" s="859"/>
      <c r="CZ35" s="859"/>
      <c r="DA35" s="860"/>
      <c r="DB35" s="858"/>
      <c r="DC35" s="859"/>
      <c r="DD35" s="859"/>
      <c r="DE35" s="859"/>
      <c r="DF35" s="860"/>
      <c r="DG35" s="858"/>
      <c r="DH35" s="859"/>
      <c r="DI35" s="859"/>
      <c r="DJ35" s="859"/>
      <c r="DK35" s="860"/>
      <c r="DL35" s="858"/>
      <c r="DM35" s="859"/>
      <c r="DN35" s="859"/>
      <c r="DO35" s="859"/>
      <c r="DP35" s="860"/>
      <c r="DQ35" s="858"/>
      <c r="DR35" s="859"/>
      <c r="DS35" s="859"/>
      <c r="DT35" s="859"/>
      <c r="DU35" s="860"/>
      <c r="DV35" s="861"/>
      <c r="DW35" s="862"/>
      <c r="DX35" s="862"/>
      <c r="DY35" s="862"/>
      <c r="DZ35" s="863"/>
      <c r="EA35" s="240"/>
    </row>
    <row r="36" spans="1:131" s="241" customFormat="1" ht="26.25" customHeight="1" x14ac:dyDescent="0.15">
      <c r="A36" s="260">
        <v>9</v>
      </c>
      <c r="B36" s="832"/>
      <c r="C36" s="833"/>
      <c r="D36" s="833"/>
      <c r="E36" s="833"/>
      <c r="F36" s="833"/>
      <c r="G36" s="833"/>
      <c r="H36" s="833"/>
      <c r="I36" s="833"/>
      <c r="J36" s="833"/>
      <c r="K36" s="833"/>
      <c r="L36" s="833"/>
      <c r="M36" s="833"/>
      <c r="N36" s="833"/>
      <c r="O36" s="833"/>
      <c r="P36" s="834"/>
      <c r="Q36" s="835"/>
      <c r="R36" s="836"/>
      <c r="S36" s="836"/>
      <c r="T36" s="836"/>
      <c r="U36" s="836"/>
      <c r="V36" s="836"/>
      <c r="W36" s="836"/>
      <c r="X36" s="836"/>
      <c r="Y36" s="836"/>
      <c r="Z36" s="836"/>
      <c r="AA36" s="836"/>
      <c r="AB36" s="836"/>
      <c r="AC36" s="836"/>
      <c r="AD36" s="836"/>
      <c r="AE36" s="837"/>
      <c r="AF36" s="838"/>
      <c r="AG36" s="839"/>
      <c r="AH36" s="839"/>
      <c r="AI36" s="839"/>
      <c r="AJ36" s="840"/>
      <c r="AK36" s="907"/>
      <c r="AL36" s="908"/>
      <c r="AM36" s="908"/>
      <c r="AN36" s="908"/>
      <c r="AO36" s="908"/>
      <c r="AP36" s="908"/>
      <c r="AQ36" s="908"/>
      <c r="AR36" s="908"/>
      <c r="AS36" s="908"/>
      <c r="AT36" s="908"/>
      <c r="AU36" s="908"/>
      <c r="AV36" s="908"/>
      <c r="AW36" s="908"/>
      <c r="AX36" s="908"/>
      <c r="AY36" s="908"/>
      <c r="AZ36" s="909"/>
      <c r="BA36" s="909"/>
      <c r="BB36" s="909"/>
      <c r="BC36" s="909"/>
      <c r="BD36" s="909"/>
      <c r="BE36" s="905"/>
      <c r="BF36" s="905"/>
      <c r="BG36" s="905"/>
      <c r="BH36" s="905"/>
      <c r="BI36" s="906"/>
      <c r="BJ36" s="246"/>
      <c r="BK36" s="246"/>
      <c r="BL36" s="246"/>
      <c r="BM36" s="246"/>
      <c r="BN36" s="246"/>
      <c r="BO36" s="259"/>
      <c r="BP36" s="259"/>
      <c r="BQ36" s="256">
        <v>30</v>
      </c>
      <c r="BR36" s="257"/>
      <c r="BS36" s="845"/>
      <c r="BT36" s="846"/>
      <c r="BU36" s="846"/>
      <c r="BV36" s="846"/>
      <c r="BW36" s="846"/>
      <c r="BX36" s="846"/>
      <c r="BY36" s="846"/>
      <c r="BZ36" s="846"/>
      <c r="CA36" s="846"/>
      <c r="CB36" s="846"/>
      <c r="CC36" s="846"/>
      <c r="CD36" s="846"/>
      <c r="CE36" s="846"/>
      <c r="CF36" s="846"/>
      <c r="CG36" s="847"/>
      <c r="CH36" s="858"/>
      <c r="CI36" s="859"/>
      <c r="CJ36" s="859"/>
      <c r="CK36" s="859"/>
      <c r="CL36" s="860"/>
      <c r="CM36" s="858"/>
      <c r="CN36" s="859"/>
      <c r="CO36" s="859"/>
      <c r="CP36" s="859"/>
      <c r="CQ36" s="860"/>
      <c r="CR36" s="858"/>
      <c r="CS36" s="859"/>
      <c r="CT36" s="859"/>
      <c r="CU36" s="859"/>
      <c r="CV36" s="860"/>
      <c r="CW36" s="858"/>
      <c r="CX36" s="859"/>
      <c r="CY36" s="859"/>
      <c r="CZ36" s="859"/>
      <c r="DA36" s="860"/>
      <c r="DB36" s="858"/>
      <c r="DC36" s="859"/>
      <c r="DD36" s="859"/>
      <c r="DE36" s="859"/>
      <c r="DF36" s="860"/>
      <c r="DG36" s="858"/>
      <c r="DH36" s="859"/>
      <c r="DI36" s="859"/>
      <c r="DJ36" s="859"/>
      <c r="DK36" s="860"/>
      <c r="DL36" s="858"/>
      <c r="DM36" s="859"/>
      <c r="DN36" s="859"/>
      <c r="DO36" s="859"/>
      <c r="DP36" s="860"/>
      <c r="DQ36" s="858"/>
      <c r="DR36" s="859"/>
      <c r="DS36" s="859"/>
      <c r="DT36" s="859"/>
      <c r="DU36" s="860"/>
      <c r="DV36" s="861"/>
      <c r="DW36" s="862"/>
      <c r="DX36" s="862"/>
      <c r="DY36" s="862"/>
      <c r="DZ36" s="863"/>
      <c r="EA36" s="240"/>
    </row>
    <row r="37" spans="1:131" s="241" customFormat="1" ht="26.25" customHeight="1" x14ac:dyDescent="0.15">
      <c r="A37" s="260">
        <v>10</v>
      </c>
      <c r="B37" s="832"/>
      <c r="C37" s="833"/>
      <c r="D37" s="833"/>
      <c r="E37" s="833"/>
      <c r="F37" s="833"/>
      <c r="G37" s="833"/>
      <c r="H37" s="833"/>
      <c r="I37" s="833"/>
      <c r="J37" s="833"/>
      <c r="K37" s="833"/>
      <c r="L37" s="833"/>
      <c r="M37" s="833"/>
      <c r="N37" s="833"/>
      <c r="O37" s="833"/>
      <c r="P37" s="834"/>
      <c r="Q37" s="835"/>
      <c r="R37" s="836"/>
      <c r="S37" s="836"/>
      <c r="T37" s="836"/>
      <c r="U37" s="836"/>
      <c r="V37" s="836"/>
      <c r="W37" s="836"/>
      <c r="X37" s="836"/>
      <c r="Y37" s="836"/>
      <c r="Z37" s="836"/>
      <c r="AA37" s="836"/>
      <c r="AB37" s="836"/>
      <c r="AC37" s="836"/>
      <c r="AD37" s="836"/>
      <c r="AE37" s="837"/>
      <c r="AF37" s="838"/>
      <c r="AG37" s="839"/>
      <c r="AH37" s="839"/>
      <c r="AI37" s="839"/>
      <c r="AJ37" s="840"/>
      <c r="AK37" s="907"/>
      <c r="AL37" s="908"/>
      <c r="AM37" s="908"/>
      <c r="AN37" s="908"/>
      <c r="AO37" s="908"/>
      <c r="AP37" s="908"/>
      <c r="AQ37" s="908"/>
      <c r="AR37" s="908"/>
      <c r="AS37" s="908"/>
      <c r="AT37" s="908"/>
      <c r="AU37" s="908"/>
      <c r="AV37" s="908"/>
      <c r="AW37" s="908"/>
      <c r="AX37" s="908"/>
      <c r="AY37" s="908"/>
      <c r="AZ37" s="909"/>
      <c r="BA37" s="909"/>
      <c r="BB37" s="909"/>
      <c r="BC37" s="909"/>
      <c r="BD37" s="909"/>
      <c r="BE37" s="905"/>
      <c r="BF37" s="905"/>
      <c r="BG37" s="905"/>
      <c r="BH37" s="905"/>
      <c r="BI37" s="906"/>
      <c r="BJ37" s="246"/>
      <c r="BK37" s="246"/>
      <c r="BL37" s="246"/>
      <c r="BM37" s="246"/>
      <c r="BN37" s="246"/>
      <c r="BO37" s="259"/>
      <c r="BP37" s="259"/>
      <c r="BQ37" s="256">
        <v>31</v>
      </c>
      <c r="BR37" s="257"/>
      <c r="BS37" s="845"/>
      <c r="BT37" s="846"/>
      <c r="BU37" s="846"/>
      <c r="BV37" s="846"/>
      <c r="BW37" s="846"/>
      <c r="BX37" s="846"/>
      <c r="BY37" s="846"/>
      <c r="BZ37" s="846"/>
      <c r="CA37" s="846"/>
      <c r="CB37" s="846"/>
      <c r="CC37" s="846"/>
      <c r="CD37" s="846"/>
      <c r="CE37" s="846"/>
      <c r="CF37" s="846"/>
      <c r="CG37" s="847"/>
      <c r="CH37" s="858"/>
      <c r="CI37" s="859"/>
      <c r="CJ37" s="859"/>
      <c r="CK37" s="859"/>
      <c r="CL37" s="860"/>
      <c r="CM37" s="858"/>
      <c r="CN37" s="859"/>
      <c r="CO37" s="859"/>
      <c r="CP37" s="859"/>
      <c r="CQ37" s="860"/>
      <c r="CR37" s="858"/>
      <c r="CS37" s="859"/>
      <c r="CT37" s="859"/>
      <c r="CU37" s="859"/>
      <c r="CV37" s="860"/>
      <c r="CW37" s="858"/>
      <c r="CX37" s="859"/>
      <c r="CY37" s="859"/>
      <c r="CZ37" s="859"/>
      <c r="DA37" s="860"/>
      <c r="DB37" s="858"/>
      <c r="DC37" s="859"/>
      <c r="DD37" s="859"/>
      <c r="DE37" s="859"/>
      <c r="DF37" s="860"/>
      <c r="DG37" s="858"/>
      <c r="DH37" s="859"/>
      <c r="DI37" s="859"/>
      <c r="DJ37" s="859"/>
      <c r="DK37" s="860"/>
      <c r="DL37" s="858"/>
      <c r="DM37" s="859"/>
      <c r="DN37" s="859"/>
      <c r="DO37" s="859"/>
      <c r="DP37" s="860"/>
      <c r="DQ37" s="858"/>
      <c r="DR37" s="859"/>
      <c r="DS37" s="859"/>
      <c r="DT37" s="859"/>
      <c r="DU37" s="860"/>
      <c r="DV37" s="861"/>
      <c r="DW37" s="862"/>
      <c r="DX37" s="862"/>
      <c r="DY37" s="862"/>
      <c r="DZ37" s="863"/>
      <c r="EA37" s="240"/>
    </row>
    <row r="38" spans="1:131" s="241" customFormat="1" ht="26.25" customHeight="1" x14ac:dyDescent="0.15">
      <c r="A38" s="260">
        <v>11</v>
      </c>
      <c r="B38" s="832"/>
      <c r="C38" s="833"/>
      <c r="D38" s="833"/>
      <c r="E38" s="833"/>
      <c r="F38" s="833"/>
      <c r="G38" s="833"/>
      <c r="H38" s="833"/>
      <c r="I38" s="833"/>
      <c r="J38" s="833"/>
      <c r="K38" s="833"/>
      <c r="L38" s="833"/>
      <c r="M38" s="833"/>
      <c r="N38" s="833"/>
      <c r="O38" s="833"/>
      <c r="P38" s="834"/>
      <c r="Q38" s="835"/>
      <c r="R38" s="836"/>
      <c r="S38" s="836"/>
      <c r="T38" s="836"/>
      <c r="U38" s="836"/>
      <c r="V38" s="836"/>
      <c r="W38" s="836"/>
      <c r="X38" s="836"/>
      <c r="Y38" s="836"/>
      <c r="Z38" s="836"/>
      <c r="AA38" s="836"/>
      <c r="AB38" s="836"/>
      <c r="AC38" s="836"/>
      <c r="AD38" s="836"/>
      <c r="AE38" s="837"/>
      <c r="AF38" s="838"/>
      <c r="AG38" s="839"/>
      <c r="AH38" s="839"/>
      <c r="AI38" s="839"/>
      <c r="AJ38" s="840"/>
      <c r="AK38" s="907"/>
      <c r="AL38" s="908"/>
      <c r="AM38" s="908"/>
      <c r="AN38" s="908"/>
      <c r="AO38" s="908"/>
      <c r="AP38" s="908"/>
      <c r="AQ38" s="908"/>
      <c r="AR38" s="908"/>
      <c r="AS38" s="908"/>
      <c r="AT38" s="908"/>
      <c r="AU38" s="908"/>
      <c r="AV38" s="908"/>
      <c r="AW38" s="908"/>
      <c r="AX38" s="908"/>
      <c r="AY38" s="908"/>
      <c r="AZ38" s="909"/>
      <c r="BA38" s="909"/>
      <c r="BB38" s="909"/>
      <c r="BC38" s="909"/>
      <c r="BD38" s="909"/>
      <c r="BE38" s="905"/>
      <c r="BF38" s="905"/>
      <c r="BG38" s="905"/>
      <c r="BH38" s="905"/>
      <c r="BI38" s="906"/>
      <c r="BJ38" s="246"/>
      <c r="BK38" s="246"/>
      <c r="BL38" s="246"/>
      <c r="BM38" s="246"/>
      <c r="BN38" s="246"/>
      <c r="BO38" s="259"/>
      <c r="BP38" s="259"/>
      <c r="BQ38" s="256">
        <v>32</v>
      </c>
      <c r="BR38" s="257"/>
      <c r="BS38" s="845"/>
      <c r="BT38" s="846"/>
      <c r="BU38" s="846"/>
      <c r="BV38" s="846"/>
      <c r="BW38" s="846"/>
      <c r="BX38" s="846"/>
      <c r="BY38" s="846"/>
      <c r="BZ38" s="846"/>
      <c r="CA38" s="846"/>
      <c r="CB38" s="846"/>
      <c r="CC38" s="846"/>
      <c r="CD38" s="846"/>
      <c r="CE38" s="846"/>
      <c r="CF38" s="846"/>
      <c r="CG38" s="847"/>
      <c r="CH38" s="858"/>
      <c r="CI38" s="859"/>
      <c r="CJ38" s="859"/>
      <c r="CK38" s="859"/>
      <c r="CL38" s="860"/>
      <c r="CM38" s="858"/>
      <c r="CN38" s="859"/>
      <c r="CO38" s="859"/>
      <c r="CP38" s="859"/>
      <c r="CQ38" s="860"/>
      <c r="CR38" s="858"/>
      <c r="CS38" s="859"/>
      <c r="CT38" s="859"/>
      <c r="CU38" s="859"/>
      <c r="CV38" s="860"/>
      <c r="CW38" s="858"/>
      <c r="CX38" s="859"/>
      <c r="CY38" s="859"/>
      <c r="CZ38" s="859"/>
      <c r="DA38" s="860"/>
      <c r="DB38" s="858"/>
      <c r="DC38" s="859"/>
      <c r="DD38" s="859"/>
      <c r="DE38" s="859"/>
      <c r="DF38" s="860"/>
      <c r="DG38" s="858"/>
      <c r="DH38" s="859"/>
      <c r="DI38" s="859"/>
      <c r="DJ38" s="859"/>
      <c r="DK38" s="860"/>
      <c r="DL38" s="858"/>
      <c r="DM38" s="859"/>
      <c r="DN38" s="859"/>
      <c r="DO38" s="859"/>
      <c r="DP38" s="860"/>
      <c r="DQ38" s="858"/>
      <c r="DR38" s="859"/>
      <c r="DS38" s="859"/>
      <c r="DT38" s="859"/>
      <c r="DU38" s="860"/>
      <c r="DV38" s="861"/>
      <c r="DW38" s="862"/>
      <c r="DX38" s="862"/>
      <c r="DY38" s="862"/>
      <c r="DZ38" s="863"/>
      <c r="EA38" s="240"/>
    </row>
    <row r="39" spans="1:131" s="241" customFormat="1" ht="26.25" customHeight="1" x14ac:dyDescent="0.15">
      <c r="A39" s="260">
        <v>12</v>
      </c>
      <c r="B39" s="832"/>
      <c r="C39" s="833"/>
      <c r="D39" s="833"/>
      <c r="E39" s="833"/>
      <c r="F39" s="833"/>
      <c r="G39" s="833"/>
      <c r="H39" s="833"/>
      <c r="I39" s="833"/>
      <c r="J39" s="833"/>
      <c r="K39" s="833"/>
      <c r="L39" s="833"/>
      <c r="M39" s="833"/>
      <c r="N39" s="833"/>
      <c r="O39" s="833"/>
      <c r="P39" s="834"/>
      <c r="Q39" s="835"/>
      <c r="R39" s="836"/>
      <c r="S39" s="836"/>
      <c r="T39" s="836"/>
      <c r="U39" s="836"/>
      <c r="V39" s="836"/>
      <c r="W39" s="836"/>
      <c r="X39" s="836"/>
      <c r="Y39" s="836"/>
      <c r="Z39" s="836"/>
      <c r="AA39" s="836"/>
      <c r="AB39" s="836"/>
      <c r="AC39" s="836"/>
      <c r="AD39" s="836"/>
      <c r="AE39" s="837"/>
      <c r="AF39" s="838"/>
      <c r="AG39" s="839"/>
      <c r="AH39" s="839"/>
      <c r="AI39" s="839"/>
      <c r="AJ39" s="840"/>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46"/>
      <c r="BK39" s="246"/>
      <c r="BL39" s="246"/>
      <c r="BM39" s="246"/>
      <c r="BN39" s="246"/>
      <c r="BO39" s="259"/>
      <c r="BP39" s="259"/>
      <c r="BQ39" s="256">
        <v>33</v>
      </c>
      <c r="BR39" s="257"/>
      <c r="BS39" s="845"/>
      <c r="BT39" s="846"/>
      <c r="BU39" s="846"/>
      <c r="BV39" s="846"/>
      <c r="BW39" s="846"/>
      <c r="BX39" s="846"/>
      <c r="BY39" s="846"/>
      <c r="BZ39" s="846"/>
      <c r="CA39" s="846"/>
      <c r="CB39" s="846"/>
      <c r="CC39" s="846"/>
      <c r="CD39" s="846"/>
      <c r="CE39" s="846"/>
      <c r="CF39" s="846"/>
      <c r="CG39" s="847"/>
      <c r="CH39" s="858"/>
      <c r="CI39" s="859"/>
      <c r="CJ39" s="859"/>
      <c r="CK39" s="859"/>
      <c r="CL39" s="860"/>
      <c r="CM39" s="858"/>
      <c r="CN39" s="859"/>
      <c r="CO39" s="859"/>
      <c r="CP39" s="859"/>
      <c r="CQ39" s="860"/>
      <c r="CR39" s="858"/>
      <c r="CS39" s="859"/>
      <c r="CT39" s="859"/>
      <c r="CU39" s="859"/>
      <c r="CV39" s="860"/>
      <c r="CW39" s="858"/>
      <c r="CX39" s="859"/>
      <c r="CY39" s="859"/>
      <c r="CZ39" s="859"/>
      <c r="DA39" s="860"/>
      <c r="DB39" s="858"/>
      <c r="DC39" s="859"/>
      <c r="DD39" s="859"/>
      <c r="DE39" s="859"/>
      <c r="DF39" s="860"/>
      <c r="DG39" s="858"/>
      <c r="DH39" s="859"/>
      <c r="DI39" s="859"/>
      <c r="DJ39" s="859"/>
      <c r="DK39" s="860"/>
      <c r="DL39" s="858"/>
      <c r="DM39" s="859"/>
      <c r="DN39" s="859"/>
      <c r="DO39" s="859"/>
      <c r="DP39" s="860"/>
      <c r="DQ39" s="858"/>
      <c r="DR39" s="859"/>
      <c r="DS39" s="859"/>
      <c r="DT39" s="859"/>
      <c r="DU39" s="860"/>
      <c r="DV39" s="861"/>
      <c r="DW39" s="862"/>
      <c r="DX39" s="862"/>
      <c r="DY39" s="862"/>
      <c r="DZ39" s="863"/>
      <c r="EA39" s="240"/>
    </row>
    <row r="40" spans="1:131" s="241" customFormat="1" ht="26.25" customHeight="1" x14ac:dyDescent="0.15">
      <c r="A40" s="255">
        <v>13</v>
      </c>
      <c r="B40" s="832"/>
      <c r="C40" s="833"/>
      <c r="D40" s="833"/>
      <c r="E40" s="833"/>
      <c r="F40" s="833"/>
      <c r="G40" s="833"/>
      <c r="H40" s="833"/>
      <c r="I40" s="833"/>
      <c r="J40" s="833"/>
      <c r="K40" s="833"/>
      <c r="L40" s="833"/>
      <c r="M40" s="833"/>
      <c r="N40" s="833"/>
      <c r="O40" s="833"/>
      <c r="P40" s="834"/>
      <c r="Q40" s="835"/>
      <c r="R40" s="836"/>
      <c r="S40" s="836"/>
      <c r="T40" s="836"/>
      <c r="U40" s="836"/>
      <c r="V40" s="836"/>
      <c r="W40" s="836"/>
      <c r="X40" s="836"/>
      <c r="Y40" s="836"/>
      <c r="Z40" s="836"/>
      <c r="AA40" s="836"/>
      <c r="AB40" s="836"/>
      <c r="AC40" s="836"/>
      <c r="AD40" s="836"/>
      <c r="AE40" s="837"/>
      <c r="AF40" s="838"/>
      <c r="AG40" s="839"/>
      <c r="AH40" s="839"/>
      <c r="AI40" s="839"/>
      <c r="AJ40" s="840"/>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46"/>
      <c r="BK40" s="246"/>
      <c r="BL40" s="246"/>
      <c r="BM40" s="246"/>
      <c r="BN40" s="246"/>
      <c r="BO40" s="259"/>
      <c r="BP40" s="259"/>
      <c r="BQ40" s="256">
        <v>34</v>
      </c>
      <c r="BR40" s="257"/>
      <c r="BS40" s="845"/>
      <c r="BT40" s="846"/>
      <c r="BU40" s="846"/>
      <c r="BV40" s="846"/>
      <c r="BW40" s="846"/>
      <c r="BX40" s="846"/>
      <c r="BY40" s="846"/>
      <c r="BZ40" s="846"/>
      <c r="CA40" s="846"/>
      <c r="CB40" s="846"/>
      <c r="CC40" s="846"/>
      <c r="CD40" s="846"/>
      <c r="CE40" s="846"/>
      <c r="CF40" s="846"/>
      <c r="CG40" s="847"/>
      <c r="CH40" s="858"/>
      <c r="CI40" s="859"/>
      <c r="CJ40" s="859"/>
      <c r="CK40" s="859"/>
      <c r="CL40" s="860"/>
      <c r="CM40" s="858"/>
      <c r="CN40" s="859"/>
      <c r="CO40" s="859"/>
      <c r="CP40" s="859"/>
      <c r="CQ40" s="860"/>
      <c r="CR40" s="858"/>
      <c r="CS40" s="859"/>
      <c r="CT40" s="859"/>
      <c r="CU40" s="859"/>
      <c r="CV40" s="860"/>
      <c r="CW40" s="858"/>
      <c r="CX40" s="859"/>
      <c r="CY40" s="859"/>
      <c r="CZ40" s="859"/>
      <c r="DA40" s="860"/>
      <c r="DB40" s="858"/>
      <c r="DC40" s="859"/>
      <c r="DD40" s="859"/>
      <c r="DE40" s="859"/>
      <c r="DF40" s="860"/>
      <c r="DG40" s="858"/>
      <c r="DH40" s="859"/>
      <c r="DI40" s="859"/>
      <c r="DJ40" s="859"/>
      <c r="DK40" s="860"/>
      <c r="DL40" s="858"/>
      <c r="DM40" s="859"/>
      <c r="DN40" s="859"/>
      <c r="DO40" s="859"/>
      <c r="DP40" s="860"/>
      <c r="DQ40" s="858"/>
      <c r="DR40" s="859"/>
      <c r="DS40" s="859"/>
      <c r="DT40" s="859"/>
      <c r="DU40" s="860"/>
      <c r="DV40" s="861"/>
      <c r="DW40" s="862"/>
      <c r="DX40" s="862"/>
      <c r="DY40" s="862"/>
      <c r="DZ40" s="863"/>
      <c r="EA40" s="240"/>
    </row>
    <row r="41" spans="1:131" s="241" customFormat="1" ht="26.25" customHeight="1" x14ac:dyDescent="0.15">
      <c r="A41" s="255">
        <v>14</v>
      </c>
      <c r="B41" s="832"/>
      <c r="C41" s="833"/>
      <c r="D41" s="833"/>
      <c r="E41" s="833"/>
      <c r="F41" s="833"/>
      <c r="G41" s="833"/>
      <c r="H41" s="833"/>
      <c r="I41" s="833"/>
      <c r="J41" s="833"/>
      <c r="K41" s="833"/>
      <c r="L41" s="833"/>
      <c r="M41" s="833"/>
      <c r="N41" s="833"/>
      <c r="O41" s="833"/>
      <c r="P41" s="834"/>
      <c r="Q41" s="835"/>
      <c r="R41" s="836"/>
      <c r="S41" s="836"/>
      <c r="T41" s="836"/>
      <c r="U41" s="836"/>
      <c r="V41" s="836"/>
      <c r="W41" s="836"/>
      <c r="X41" s="836"/>
      <c r="Y41" s="836"/>
      <c r="Z41" s="836"/>
      <c r="AA41" s="836"/>
      <c r="AB41" s="836"/>
      <c r="AC41" s="836"/>
      <c r="AD41" s="836"/>
      <c r="AE41" s="837"/>
      <c r="AF41" s="838"/>
      <c r="AG41" s="839"/>
      <c r="AH41" s="839"/>
      <c r="AI41" s="839"/>
      <c r="AJ41" s="840"/>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46"/>
      <c r="BK41" s="246"/>
      <c r="BL41" s="246"/>
      <c r="BM41" s="246"/>
      <c r="BN41" s="246"/>
      <c r="BO41" s="259"/>
      <c r="BP41" s="259"/>
      <c r="BQ41" s="256">
        <v>35</v>
      </c>
      <c r="BR41" s="257"/>
      <c r="BS41" s="845"/>
      <c r="BT41" s="846"/>
      <c r="BU41" s="846"/>
      <c r="BV41" s="846"/>
      <c r="BW41" s="846"/>
      <c r="BX41" s="846"/>
      <c r="BY41" s="846"/>
      <c r="BZ41" s="846"/>
      <c r="CA41" s="846"/>
      <c r="CB41" s="846"/>
      <c r="CC41" s="846"/>
      <c r="CD41" s="846"/>
      <c r="CE41" s="846"/>
      <c r="CF41" s="846"/>
      <c r="CG41" s="847"/>
      <c r="CH41" s="858"/>
      <c r="CI41" s="859"/>
      <c r="CJ41" s="859"/>
      <c r="CK41" s="859"/>
      <c r="CL41" s="860"/>
      <c r="CM41" s="858"/>
      <c r="CN41" s="859"/>
      <c r="CO41" s="859"/>
      <c r="CP41" s="859"/>
      <c r="CQ41" s="860"/>
      <c r="CR41" s="858"/>
      <c r="CS41" s="859"/>
      <c r="CT41" s="859"/>
      <c r="CU41" s="859"/>
      <c r="CV41" s="860"/>
      <c r="CW41" s="858"/>
      <c r="CX41" s="859"/>
      <c r="CY41" s="859"/>
      <c r="CZ41" s="859"/>
      <c r="DA41" s="860"/>
      <c r="DB41" s="858"/>
      <c r="DC41" s="859"/>
      <c r="DD41" s="859"/>
      <c r="DE41" s="859"/>
      <c r="DF41" s="860"/>
      <c r="DG41" s="858"/>
      <c r="DH41" s="859"/>
      <c r="DI41" s="859"/>
      <c r="DJ41" s="859"/>
      <c r="DK41" s="860"/>
      <c r="DL41" s="858"/>
      <c r="DM41" s="859"/>
      <c r="DN41" s="859"/>
      <c r="DO41" s="859"/>
      <c r="DP41" s="860"/>
      <c r="DQ41" s="858"/>
      <c r="DR41" s="859"/>
      <c r="DS41" s="859"/>
      <c r="DT41" s="859"/>
      <c r="DU41" s="860"/>
      <c r="DV41" s="861"/>
      <c r="DW41" s="862"/>
      <c r="DX41" s="862"/>
      <c r="DY41" s="862"/>
      <c r="DZ41" s="863"/>
      <c r="EA41" s="240"/>
    </row>
    <row r="42" spans="1:131" s="241" customFormat="1" ht="26.25" customHeight="1" x14ac:dyDescent="0.15">
      <c r="A42" s="255">
        <v>15</v>
      </c>
      <c r="B42" s="832"/>
      <c r="C42" s="833"/>
      <c r="D42" s="833"/>
      <c r="E42" s="833"/>
      <c r="F42" s="833"/>
      <c r="G42" s="833"/>
      <c r="H42" s="833"/>
      <c r="I42" s="833"/>
      <c r="J42" s="833"/>
      <c r="K42" s="833"/>
      <c r="L42" s="833"/>
      <c r="M42" s="833"/>
      <c r="N42" s="833"/>
      <c r="O42" s="833"/>
      <c r="P42" s="834"/>
      <c r="Q42" s="835"/>
      <c r="R42" s="836"/>
      <c r="S42" s="836"/>
      <c r="T42" s="836"/>
      <c r="U42" s="836"/>
      <c r="V42" s="836"/>
      <c r="W42" s="836"/>
      <c r="X42" s="836"/>
      <c r="Y42" s="836"/>
      <c r="Z42" s="836"/>
      <c r="AA42" s="836"/>
      <c r="AB42" s="836"/>
      <c r="AC42" s="836"/>
      <c r="AD42" s="836"/>
      <c r="AE42" s="837"/>
      <c r="AF42" s="838"/>
      <c r="AG42" s="839"/>
      <c r="AH42" s="839"/>
      <c r="AI42" s="839"/>
      <c r="AJ42" s="840"/>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46"/>
      <c r="BK42" s="246"/>
      <c r="BL42" s="246"/>
      <c r="BM42" s="246"/>
      <c r="BN42" s="246"/>
      <c r="BO42" s="259"/>
      <c r="BP42" s="259"/>
      <c r="BQ42" s="256">
        <v>36</v>
      </c>
      <c r="BR42" s="257"/>
      <c r="BS42" s="845"/>
      <c r="BT42" s="846"/>
      <c r="BU42" s="846"/>
      <c r="BV42" s="846"/>
      <c r="BW42" s="846"/>
      <c r="BX42" s="846"/>
      <c r="BY42" s="846"/>
      <c r="BZ42" s="846"/>
      <c r="CA42" s="846"/>
      <c r="CB42" s="846"/>
      <c r="CC42" s="846"/>
      <c r="CD42" s="846"/>
      <c r="CE42" s="846"/>
      <c r="CF42" s="846"/>
      <c r="CG42" s="847"/>
      <c r="CH42" s="858"/>
      <c r="CI42" s="859"/>
      <c r="CJ42" s="859"/>
      <c r="CK42" s="859"/>
      <c r="CL42" s="860"/>
      <c r="CM42" s="858"/>
      <c r="CN42" s="859"/>
      <c r="CO42" s="859"/>
      <c r="CP42" s="859"/>
      <c r="CQ42" s="860"/>
      <c r="CR42" s="858"/>
      <c r="CS42" s="859"/>
      <c r="CT42" s="859"/>
      <c r="CU42" s="859"/>
      <c r="CV42" s="860"/>
      <c r="CW42" s="858"/>
      <c r="CX42" s="859"/>
      <c r="CY42" s="859"/>
      <c r="CZ42" s="859"/>
      <c r="DA42" s="860"/>
      <c r="DB42" s="858"/>
      <c r="DC42" s="859"/>
      <c r="DD42" s="859"/>
      <c r="DE42" s="859"/>
      <c r="DF42" s="860"/>
      <c r="DG42" s="858"/>
      <c r="DH42" s="859"/>
      <c r="DI42" s="859"/>
      <c r="DJ42" s="859"/>
      <c r="DK42" s="860"/>
      <c r="DL42" s="858"/>
      <c r="DM42" s="859"/>
      <c r="DN42" s="859"/>
      <c r="DO42" s="859"/>
      <c r="DP42" s="860"/>
      <c r="DQ42" s="858"/>
      <c r="DR42" s="859"/>
      <c r="DS42" s="859"/>
      <c r="DT42" s="859"/>
      <c r="DU42" s="860"/>
      <c r="DV42" s="861"/>
      <c r="DW42" s="862"/>
      <c r="DX42" s="862"/>
      <c r="DY42" s="862"/>
      <c r="DZ42" s="863"/>
      <c r="EA42" s="240"/>
    </row>
    <row r="43" spans="1:131" s="241" customFormat="1" ht="26.25" customHeight="1" x14ac:dyDescent="0.15">
      <c r="A43" s="255">
        <v>16</v>
      </c>
      <c r="B43" s="832"/>
      <c r="C43" s="833"/>
      <c r="D43" s="833"/>
      <c r="E43" s="833"/>
      <c r="F43" s="833"/>
      <c r="G43" s="833"/>
      <c r="H43" s="833"/>
      <c r="I43" s="833"/>
      <c r="J43" s="833"/>
      <c r="K43" s="833"/>
      <c r="L43" s="833"/>
      <c r="M43" s="833"/>
      <c r="N43" s="833"/>
      <c r="O43" s="833"/>
      <c r="P43" s="834"/>
      <c r="Q43" s="835"/>
      <c r="R43" s="836"/>
      <c r="S43" s="836"/>
      <c r="T43" s="836"/>
      <c r="U43" s="836"/>
      <c r="V43" s="836"/>
      <c r="W43" s="836"/>
      <c r="X43" s="836"/>
      <c r="Y43" s="836"/>
      <c r="Z43" s="836"/>
      <c r="AA43" s="836"/>
      <c r="AB43" s="836"/>
      <c r="AC43" s="836"/>
      <c r="AD43" s="836"/>
      <c r="AE43" s="837"/>
      <c r="AF43" s="838"/>
      <c r="AG43" s="839"/>
      <c r="AH43" s="839"/>
      <c r="AI43" s="839"/>
      <c r="AJ43" s="840"/>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46"/>
      <c r="BK43" s="246"/>
      <c r="BL43" s="246"/>
      <c r="BM43" s="246"/>
      <c r="BN43" s="246"/>
      <c r="BO43" s="259"/>
      <c r="BP43" s="259"/>
      <c r="BQ43" s="256">
        <v>37</v>
      </c>
      <c r="BR43" s="257"/>
      <c r="BS43" s="845"/>
      <c r="BT43" s="846"/>
      <c r="BU43" s="846"/>
      <c r="BV43" s="846"/>
      <c r="BW43" s="846"/>
      <c r="BX43" s="846"/>
      <c r="BY43" s="846"/>
      <c r="BZ43" s="846"/>
      <c r="CA43" s="846"/>
      <c r="CB43" s="846"/>
      <c r="CC43" s="846"/>
      <c r="CD43" s="846"/>
      <c r="CE43" s="846"/>
      <c r="CF43" s="846"/>
      <c r="CG43" s="847"/>
      <c r="CH43" s="858"/>
      <c r="CI43" s="859"/>
      <c r="CJ43" s="859"/>
      <c r="CK43" s="859"/>
      <c r="CL43" s="860"/>
      <c r="CM43" s="858"/>
      <c r="CN43" s="859"/>
      <c r="CO43" s="859"/>
      <c r="CP43" s="859"/>
      <c r="CQ43" s="860"/>
      <c r="CR43" s="858"/>
      <c r="CS43" s="859"/>
      <c r="CT43" s="859"/>
      <c r="CU43" s="859"/>
      <c r="CV43" s="860"/>
      <c r="CW43" s="858"/>
      <c r="CX43" s="859"/>
      <c r="CY43" s="859"/>
      <c r="CZ43" s="859"/>
      <c r="DA43" s="860"/>
      <c r="DB43" s="858"/>
      <c r="DC43" s="859"/>
      <c r="DD43" s="859"/>
      <c r="DE43" s="859"/>
      <c r="DF43" s="860"/>
      <c r="DG43" s="858"/>
      <c r="DH43" s="859"/>
      <c r="DI43" s="859"/>
      <c r="DJ43" s="859"/>
      <c r="DK43" s="860"/>
      <c r="DL43" s="858"/>
      <c r="DM43" s="859"/>
      <c r="DN43" s="859"/>
      <c r="DO43" s="859"/>
      <c r="DP43" s="860"/>
      <c r="DQ43" s="858"/>
      <c r="DR43" s="859"/>
      <c r="DS43" s="859"/>
      <c r="DT43" s="859"/>
      <c r="DU43" s="860"/>
      <c r="DV43" s="861"/>
      <c r="DW43" s="862"/>
      <c r="DX43" s="862"/>
      <c r="DY43" s="862"/>
      <c r="DZ43" s="863"/>
      <c r="EA43" s="240"/>
    </row>
    <row r="44" spans="1:131" s="241" customFormat="1" ht="26.25" customHeight="1" x14ac:dyDescent="0.15">
      <c r="A44" s="255">
        <v>17</v>
      </c>
      <c r="B44" s="832"/>
      <c r="C44" s="833"/>
      <c r="D44" s="833"/>
      <c r="E44" s="833"/>
      <c r="F44" s="833"/>
      <c r="G44" s="833"/>
      <c r="H44" s="833"/>
      <c r="I44" s="833"/>
      <c r="J44" s="833"/>
      <c r="K44" s="833"/>
      <c r="L44" s="833"/>
      <c r="M44" s="833"/>
      <c r="N44" s="833"/>
      <c r="O44" s="833"/>
      <c r="P44" s="834"/>
      <c r="Q44" s="835"/>
      <c r="R44" s="836"/>
      <c r="S44" s="836"/>
      <c r="T44" s="836"/>
      <c r="U44" s="836"/>
      <c r="V44" s="836"/>
      <c r="W44" s="836"/>
      <c r="X44" s="836"/>
      <c r="Y44" s="836"/>
      <c r="Z44" s="836"/>
      <c r="AA44" s="836"/>
      <c r="AB44" s="836"/>
      <c r="AC44" s="836"/>
      <c r="AD44" s="836"/>
      <c r="AE44" s="837"/>
      <c r="AF44" s="838"/>
      <c r="AG44" s="839"/>
      <c r="AH44" s="839"/>
      <c r="AI44" s="839"/>
      <c r="AJ44" s="840"/>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46"/>
      <c r="BK44" s="246"/>
      <c r="BL44" s="246"/>
      <c r="BM44" s="246"/>
      <c r="BN44" s="246"/>
      <c r="BO44" s="259"/>
      <c r="BP44" s="259"/>
      <c r="BQ44" s="256">
        <v>38</v>
      </c>
      <c r="BR44" s="257"/>
      <c r="BS44" s="845"/>
      <c r="BT44" s="846"/>
      <c r="BU44" s="846"/>
      <c r="BV44" s="846"/>
      <c r="BW44" s="846"/>
      <c r="BX44" s="846"/>
      <c r="BY44" s="846"/>
      <c r="BZ44" s="846"/>
      <c r="CA44" s="846"/>
      <c r="CB44" s="846"/>
      <c r="CC44" s="846"/>
      <c r="CD44" s="846"/>
      <c r="CE44" s="846"/>
      <c r="CF44" s="846"/>
      <c r="CG44" s="847"/>
      <c r="CH44" s="858"/>
      <c r="CI44" s="859"/>
      <c r="CJ44" s="859"/>
      <c r="CK44" s="859"/>
      <c r="CL44" s="860"/>
      <c r="CM44" s="858"/>
      <c r="CN44" s="859"/>
      <c r="CO44" s="859"/>
      <c r="CP44" s="859"/>
      <c r="CQ44" s="860"/>
      <c r="CR44" s="858"/>
      <c r="CS44" s="859"/>
      <c r="CT44" s="859"/>
      <c r="CU44" s="859"/>
      <c r="CV44" s="860"/>
      <c r="CW44" s="858"/>
      <c r="CX44" s="859"/>
      <c r="CY44" s="859"/>
      <c r="CZ44" s="859"/>
      <c r="DA44" s="860"/>
      <c r="DB44" s="858"/>
      <c r="DC44" s="859"/>
      <c r="DD44" s="859"/>
      <c r="DE44" s="859"/>
      <c r="DF44" s="860"/>
      <c r="DG44" s="858"/>
      <c r="DH44" s="859"/>
      <c r="DI44" s="859"/>
      <c r="DJ44" s="859"/>
      <c r="DK44" s="860"/>
      <c r="DL44" s="858"/>
      <c r="DM44" s="859"/>
      <c r="DN44" s="859"/>
      <c r="DO44" s="859"/>
      <c r="DP44" s="860"/>
      <c r="DQ44" s="858"/>
      <c r="DR44" s="859"/>
      <c r="DS44" s="859"/>
      <c r="DT44" s="859"/>
      <c r="DU44" s="860"/>
      <c r="DV44" s="861"/>
      <c r="DW44" s="862"/>
      <c r="DX44" s="862"/>
      <c r="DY44" s="862"/>
      <c r="DZ44" s="863"/>
      <c r="EA44" s="240"/>
    </row>
    <row r="45" spans="1:131" s="241" customFormat="1" ht="26.25" customHeight="1" x14ac:dyDescent="0.15">
      <c r="A45" s="255">
        <v>18</v>
      </c>
      <c r="B45" s="832"/>
      <c r="C45" s="833"/>
      <c r="D45" s="833"/>
      <c r="E45" s="833"/>
      <c r="F45" s="833"/>
      <c r="G45" s="833"/>
      <c r="H45" s="833"/>
      <c r="I45" s="833"/>
      <c r="J45" s="833"/>
      <c r="K45" s="833"/>
      <c r="L45" s="833"/>
      <c r="M45" s="833"/>
      <c r="N45" s="833"/>
      <c r="O45" s="833"/>
      <c r="P45" s="834"/>
      <c r="Q45" s="835"/>
      <c r="R45" s="836"/>
      <c r="S45" s="836"/>
      <c r="T45" s="836"/>
      <c r="U45" s="836"/>
      <c r="V45" s="836"/>
      <c r="W45" s="836"/>
      <c r="X45" s="836"/>
      <c r="Y45" s="836"/>
      <c r="Z45" s="836"/>
      <c r="AA45" s="836"/>
      <c r="AB45" s="836"/>
      <c r="AC45" s="836"/>
      <c r="AD45" s="836"/>
      <c r="AE45" s="837"/>
      <c r="AF45" s="838"/>
      <c r="AG45" s="839"/>
      <c r="AH45" s="839"/>
      <c r="AI45" s="839"/>
      <c r="AJ45" s="840"/>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46"/>
      <c r="BK45" s="246"/>
      <c r="BL45" s="246"/>
      <c r="BM45" s="246"/>
      <c r="BN45" s="246"/>
      <c r="BO45" s="259"/>
      <c r="BP45" s="259"/>
      <c r="BQ45" s="256">
        <v>39</v>
      </c>
      <c r="BR45" s="257"/>
      <c r="BS45" s="845"/>
      <c r="BT45" s="846"/>
      <c r="BU45" s="846"/>
      <c r="BV45" s="846"/>
      <c r="BW45" s="846"/>
      <c r="BX45" s="846"/>
      <c r="BY45" s="846"/>
      <c r="BZ45" s="846"/>
      <c r="CA45" s="846"/>
      <c r="CB45" s="846"/>
      <c r="CC45" s="846"/>
      <c r="CD45" s="846"/>
      <c r="CE45" s="846"/>
      <c r="CF45" s="846"/>
      <c r="CG45" s="847"/>
      <c r="CH45" s="858"/>
      <c r="CI45" s="859"/>
      <c r="CJ45" s="859"/>
      <c r="CK45" s="859"/>
      <c r="CL45" s="860"/>
      <c r="CM45" s="858"/>
      <c r="CN45" s="859"/>
      <c r="CO45" s="859"/>
      <c r="CP45" s="859"/>
      <c r="CQ45" s="860"/>
      <c r="CR45" s="858"/>
      <c r="CS45" s="859"/>
      <c r="CT45" s="859"/>
      <c r="CU45" s="859"/>
      <c r="CV45" s="860"/>
      <c r="CW45" s="858"/>
      <c r="CX45" s="859"/>
      <c r="CY45" s="859"/>
      <c r="CZ45" s="859"/>
      <c r="DA45" s="860"/>
      <c r="DB45" s="858"/>
      <c r="DC45" s="859"/>
      <c r="DD45" s="859"/>
      <c r="DE45" s="859"/>
      <c r="DF45" s="860"/>
      <c r="DG45" s="858"/>
      <c r="DH45" s="859"/>
      <c r="DI45" s="859"/>
      <c r="DJ45" s="859"/>
      <c r="DK45" s="860"/>
      <c r="DL45" s="858"/>
      <c r="DM45" s="859"/>
      <c r="DN45" s="859"/>
      <c r="DO45" s="859"/>
      <c r="DP45" s="860"/>
      <c r="DQ45" s="858"/>
      <c r="DR45" s="859"/>
      <c r="DS45" s="859"/>
      <c r="DT45" s="859"/>
      <c r="DU45" s="860"/>
      <c r="DV45" s="861"/>
      <c r="DW45" s="862"/>
      <c r="DX45" s="862"/>
      <c r="DY45" s="862"/>
      <c r="DZ45" s="863"/>
      <c r="EA45" s="240"/>
    </row>
    <row r="46" spans="1:131" s="241" customFormat="1" ht="26.25" customHeight="1" x14ac:dyDescent="0.15">
      <c r="A46" s="255">
        <v>19</v>
      </c>
      <c r="B46" s="832"/>
      <c r="C46" s="833"/>
      <c r="D46" s="833"/>
      <c r="E46" s="833"/>
      <c r="F46" s="833"/>
      <c r="G46" s="833"/>
      <c r="H46" s="833"/>
      <c r="I46" s="833"/>
      <c r="J46" s="833"/>
      <c r="K46" s="833"/>
      <c r="L46" s="833"/>
      <c r="M46" s="833"/>
      <c r="N46" s="833"/>
      <c r="O46" s="833"/>
      <c r="P46" s="834"/>
      <c r="Q46" s="835"/>
      <c r="R46" s="836"/>
      <c r="S46" s="836"/>
      <c r="T46" s="836"/>
      <c r="U46" s="836"/>
      <c r="V46" s="836"/>
      <c r="W46" s="836"/>
      <c r="X46" s="836"/>
      <c r="Y46" s="836"/>
      <c r="Z46" s="836"/>
      <c r="AA46" s="836"/>
      <c r="AB46" s="836"/>
      <c r="AC46" s="836"/>
      <c r="AD46" s="836"/>
      <c r="AE46" s="837"/>
      <c r="AF46" s="838"/>
      <c r="AG46" s="839"/>
      <c r="AH46" s="839"/>
      <c r="AI46" s="839"/>
      <c r="AJ46" s="840"/>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46"/>
      <c r="BK46" s="246"/>
      <c r="BL46" s="246"/>
      <c r="BM46" s="246"/>
      <c r="BN46" s="246"/>
      <c r="BO46" s="259"/>
      <c r="BP46" s="259"/>
      <c r="BQ46" s="256">
        <v>40</v>
      </c>
      <c r="BR46" s="257"/>
      <c r="BS46" s="845"/>
      <c r="BT46" s="846"/>
      <c r="BU46" s="846"/>
      <c r="BV46" s="846"/>
      <c r="BW46" s="846"/>
      <c r="BX46" s="846"/>
      <c r="BY46" s="846"/>
      <c r="BZ46" s="846"/>
      <c r="CA46" s="846"/>
      <c r="CB46" s="846"/>
      <c r="CC46" s="846"/>
      <c r="CD46" s="846"/>
      <c r="CE46" s="846"/>
      <c r="CF46" s="846"/>
      <c r="CG46" s="847"/>
      <c r="CH46" s="858"/>
      <c r="CI46" s="859"/>
      <c r="CJ46" s="859"/>
      <c r="CK46" s="859"/>
      <c r="CL46" s="860"/>
      <c r="CM46" s="858"/>
      <c r="CN46" s="859"/>
      <c r="CO46" s="859"/>
      <c r="CP46" s="859"/>
      <c r="CQ46" s="860"/>
      <c r="CR46" s="858"/>
      <c r="CS46" s="859"/>
      <c r="CT46" s="859"/>
      <c r="CU46" s="859"/>
      <c r="CV46" s="860"/>
      <c r="CW46" s="858"/>
      <c r="CX46" s="859"/>
      <c r="CY46" s="859"/>
      <c r="CZ46" s="859"/>
      <c r="DA46" s="860"/>
      <c r="DB46" s="858"/>
      <c r="DC46" s="859"/>
      <c r="DD46" s="859"/>
      <c r="DE46" s="859"/>
      <c r="DF46" s="860"/>
      <c r="DG46" s="858"/>
      <c r="DH46" s="859"/>
      <c r="DI46" s="859"/>
      <c r="DJ46" s="859"/>
      <c r="DK46" s="860"/>
      <c r="DL46" s="858"/>
      <c r="DM46" s="859"/>
      <c r="DN46" s="859"/>
      <c r="DO46" s="859"/>
      <c r="DP46" s="860"/>
      <c r="DQ46" s="858"/>
      <c r="DR46" s="859"/>
      <c r="DS46" s="859"/>
      <c r="DT46" s="859"/>
      <c r="DU46" s="860"/>
      <c r="DV46" s="861"/>
      <c r="DW46" s="862"/>
      <c r="DX46" s="862"/>
      <c r="DY46" s="862"/>
      <c r="DZ46" s="863"/>
      <c r="EA46" s="240"/>
    </row>
    <row r="47" spans="1:131" s="241" customFormat="1" ht="26.25" customHeight="1" x14ac:dyDescent="0.15">
      <c r="A47" s="255">
        <v>20</v>
      </c>
      <c r="B47" s="832"/>
      <c r="C47" s="833"/>
      <c r="D47" s="833"/>
      <c r="E47" s="833"/>
      <c r="F47" s="833"/>
      <c r="G47" s="833"/>
      <c r="H47" s="833"/>
      <c r="I47" s="833"/>
      <c r="J47" s="833"/>
      <c r="K47" s="833"/>
      <c r="L47" s="833"/>
      <c r="M47" s="833"/>
      <c r="N47" s="833"/>
      <c r="O47" s="833"/>
      <c r="P47" s="834"/>
      <c r="Q47" s="835"/>
      <c r="R47" s="836"/>
      <c r="S47" s="836"/>
      <c r="T47" s="836"/>
      <c r="U47" s="836"/>
      <c r="V47" s="836"/>
      <c r="W47" s="836"/>
      <c r="X47" s="836"/>
      <c r="Y47" s="836"/>
      <c r="Z47" s="836"/>
      <c r="AA47" s="836"/>
      <c r="AB47" s="836"/>
      <c r="AC47" s="836"/>
      <c r="AD47" s="836"/>
      <c r="AE47" s="837"/>
      <c r="AF47" s="838"/>
      <c r="AG47" s="839"/>
      <c r="AH47" s="839"/>
      <c r="AI47" s="839"/>
      <c r="AJ47" s="840"/>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46"/>
      <c r="BK47" s="246"/>
      <c r="BL47" s="246"/>
      <c r="BM47" s="246"/>
      <c r="BN47" s="246"/>
      <c r="BO47" s="259"/>
      <c r="BP47" s="259"/>
      <c r="BQ47" s="256">
        <v>41</v>
      </c>
      <c r="BR47" s="257"/>
      <c r="BS47" s="845"/>
      <c r="BT47" s="846"/>
      <c r="BU47" s="846"/>
      <c r="BV47" s="846"/>
      <c r="BW47" s="846"/>
      <c r="BX47" s="846"/>
      <c r="BY47" s="846"/>
      <c r="BZ47" s="846"/>
      <c r="CA47" s="846"/>
      <c r="CB47" s="846"/>
      <c r="CC47" s="846"/>
      <c r="CD47" s="846"/>
      <c r="CE47" s="846"/>
      <c r="CF47" s="846"/>
      <c r="CG47" s="847"/>
      <c r="CH47" s="858"/>
      <c r="CI47" s="859"/>
      <c r="CJ47" s="859"/>
      <c r="CK47" s="859"/>
      <c r="CL47" s="860"/>
      <c r="CM47" s="858"/>
      <c r="CN47" s="859"/>
      <c r="CO47" s="859"/>
      <c r="CP47" s="859"/>
      <c r="CQ47" s="860"/>
      <c r="CR47" s="858"/>
      <c r="CS47" s="859"/>
      <c r="CT47" s="859"/>
      <c r="CU47" s="859"/>
      <c r="CV47" s="860"/>
      <c r="CW47" s="858"/>
      <c r="CX47" s="859"/>
      <c r="CY47" s="859"/>
      <c r="CZ47" s="859"/>
      <c r="DA47" s="860"/>
      <c r="DB47" s="858"/>
      <c r="DC47" s="859"/>
      <c r="DD47" s="859"/>
      <c r="DE47" s="859"/>
      <c r="DF47" s="860"/>
      <c r="DG47" s="858"/>
      <c r="DH47" s="859"/>
      <c r="DI47" s="859"/>
      <c r="DJ47" s="859"/>
      <c r="DK47" s="860"/>
      <c r="DL47" s="858"/>
      <c r="DM47" s="859"/>
      <c r="DN47" s="859"/>
      <c r="DO47" s="859"/>
      <c r="DP47" s="860"/>
      <c r="DQ47" s="858"/>
      <c r="DR47" s="859"/>
      <c r="DS47" s="859"/>
      <c r="DT47" s="859"/>
      <c r="DU47" s="860"/>
      <c r="DV47" s="861"/>
      <c r="DW47" s="862"/>
      <c r="DX47" s="862"/>
      <c r="DY47" s="862"/>
      <c r="DZ47" s="863"/>
      <c r="EA47" s="240"/>
    </row>
    <row r="48" spans="1:131" s="241" customFormat="1" ht="26.25" customHeight="1" x14ac:dyDescent="0.15">
      <c r="A48" s="255">
        <v>21</v>
      </c>
      <c r="B48" s="832"/>
      <c r="C48" s="833"/>
      <c r="D48" s="833"/>
      <c r="E48" s="833"/>
      <c r="F48" s="833"/>
      <c r="G48" s="833"/>
      <c r="H48" s="833"/>
      <c r="I48" s="833"/>
      <c r="J48" s="833"/>
      <c r="K48" s="833"/>
      <c r="L48" s="833"/>
      <c r="M48" s="833"/>
      <c r="N48" s="833"/>
      <c r="O48" s="833"/>
      <c r="P48" s="834"/>
      <c r="Q48" s="835"/>
      <c r="R48" s="836"/>
      <c r="S48" s="836"/>
      <c r="T48" s="836"/>
      <c r="U48" s="836"/>
      <c r="V48" s="836"/>
      <c r="W48" s="836"/>
      <c r="X48" s="836"/>
      <c r="Y48" s="836"/>
      <c r="Z48" s="836"/>
      <c r="AA48" s="836"/>
      <c r="AB48" s="836"/>
      <c r="AC48" s="836"/>
      <c r="AD48" s="836"/>
      <c r="AE48" s="837"/>
      <c r="AF48" s="838"/>
      <c r="AG48" s="839"/>
      <c r="AH48" s="839"/>
      <c r="AI48" s="839"/>
      <c r="AJ48" s="840"/>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46"/>
      <c r="BK48" s="246"/>
      <c r="BL48" s="246"/>
      <c r="BM48" s="246"/>
      <c r="BN48" s="246"/>
      <c r="BO48" s="259"/>
      <c r="BP48" s="259"/>
      <c r="BQ48" s="256">
        <v>42</v>
      </c>
      <c r="BR48" s="257"/>
      <c r="BS48" s="845"/>
      <c r="BT48" s="846"/>
      <c r="BU48" s="846"/>
      <c r="BV48" s="846"/>
      <c r="BW48" s="846"/>
      <c r="BX48" s="846"/>
      <c r="BY48" s="846"/>
      <c r="BZ48" s="846"/>
      <c r="CA48" s="846"/>
      <c r="CB48" s="846"/>
      <c r="CC48" s="846"/>
      <c r="CD48" s="846"/>
      <c r="CE48" s="846"/>
      <c r="CF48" s="846"/>
      <c r="CG48" s="847"/>
      <c r="CH48" s="858"/>
      <c r="CI48" s="859"/>
      <c r="CJ48" s="859"/>
      <c r="CK48" s="859"/>
      <c r="CL48" s="860"/>
      <c r="CM48" s="858"/>
      <c r="CN48" s="859"/>
      <c r="CO48" s="859"/>
      <c r="CP48" s="859"/>
      <c r="CQ48" s="860"/>
      <c r="CR48" s="858"/>
      <c r="CS48" s="859"/>
      <c r="CT48" s="859"/>
      <c r="CU48" s="859"/>
      <c r="CV48" s="860"/>
      <c r="CW48" s="858"/>
      <c r="CX48" s="859"/>
      <c r="CY48" s="859"/>
      <c r="CZ48" s="859"/>
      <c r="DA48" s="860"/>
      <c r="DB48" s="858"/>
      <c r="DC48" s="859"/>
      <c r="DD48" s="859"/>
      <c r="DE48" s="859"/>
      <c r="DF48" s="860"/>
      <c r="DG48" s="858"/>
      <c r="DH48" s="859"/>
      <c r="DI48" s="859"/>
      <c r="DJ48" s="859"/>
      <c r="DK48" s="860"/>
      <c r="DL48" s="858"/>
      <c r="DM48" s="859"/>
      <c r="DN48" s="859"/>
      <c r="DO48" s="859"/>
      <c r="DP48" s="860"/>
      <c r="DQ48" s="858"/>
      <c r="DR48" s="859"/>
      <c r="DS48" s="859"/>
      <c r="DT48" s="859"/>
      <c r="DU48" s="860"/>
      <c r="DV48" s="861"/>
      <c r="DW48" s="862"/>
      <c r="DX48" s="862"/>
      <c r="DY48" s="862"/>
      <c r="DZ48" s="863"/>
      <c r="EA48" s="240"/>
    </row>
    <row r="49" spans="1:131" s="241" customFormat="1" ht="26.25" customHeight="1" x14ac:dyDescent="0.15">
      <c r="A49" s="255">
        <v>22</v>
      </c>
      <c r="B49" s="832"/>
      <c r="C49" s="833"/>
      <c r="D49" s="833"/>
      <c r="E49" s="833"/>
      <c r="F49" s="833"/>
      <c r="G49" s="833"/>
      <c r="H49" s="833"/>
      <c r="I49" s="833"/>
      <c r="J49" s="833"/>
      <c r="K49" s="833"/>
      <c r="L49" s="833"/>
      <c r="M49" s="833"/>
      <c r="N49" s="833"/>
      <c r="O49" s="833"/>
      <c r="P49" s="834"/>
      <c r="Q49" s="835"/>
      <c r="R49" s="836"/>
      <c r="S49" s="836"/>
      <c r="T49" s="836"/>
      <c r="U49" s="836"/>
      <c r="V49" s="836"/>
      <c r="W49" s="836"/>
      <c r="X49" s="836"/>
      <c r="Y49" s="836"/>
      <c r="Z49" s="836"/>
      <c r="AA49" s="836"/>
      <c r="AB49" s="836"/>
      <c r="AC49" s="836"/>
      <c r="AD49" s="836"/>
      <c r="AE49" s="837"/>
      <c r="AF49" s="838"/>
      <c r="AG49" s="839"/>
      <c r="AH49" s="839"/>
      <c r="AI49" s="839"/>
      <c r="AJ49" s="840"/>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46"/>
      <c r="BK49" s="246"/>
      <c r="BL49" s="246"/>
      <c r="BM49" s="246"/>
      <c r="BN49" s="246"/>
      <c r="BO49" s="259"/>
      <c r="BP49" s="259"/>
      <c r="BQ49" s="256">
        <v>43</v>
      </c>
      <c r="BR49" s="257"/>
      <c r="BS49" s="845"/>
      <c r="BT49" s="846"/>
      <c r="BU49" s="846"/>
      <c r="BV49" s="846"/>
      <c r="BW49" s="846"/>
      <c r="BX49" s="846"/>
      <c r="BY49" s="846"/>
      <c r="BZ49" s="846"/>
      <c r="CA49" s="846"/>
      <c r="CB49" s="846"/>
      <c r="CC49" s="846"/>
      <c r="CD49" s="846"/>
      <c r="CE49" s="846"/>
      <c r="CF49" s="846"/>
      <c r="CG49" s="847"/>
      <c r="CH49" s="858"/>
      <c r="CI49" s="859"/>
      <c r="CJ49" s="859"/>
      <c r="CK49" s="859"/>
      <c r="CL49" s="860"/>
      <c r="CM49" s="858"/>
      <c r="CN49" s="859"/>
      <c r="CO49" s="859"/>
      <c r="CP49" s="859"/>
      <c r="CQ49" s="860"/>
      <c r="CR49" s="858"/>
      <c r="CS49" s="859"/>
      <c r="CT49" s="859"/>
      <c r="CU49" s="859"/>
      <c r="CV49" s="860"/>
      <c r="CW49" s="858"/>
      <c r="CX49" s="859"/>
      <c r="CY49" s="859"/>
      <c r="CZ49" s="859"/>
      <c r="DA49" s="860"/>
      <c r="DB49" s="858"/>
      <c r="DC49" s="859"/>
      <c r="DD49" s="859"/>
      <c r="DE49" s="859"/>
      <c r="DF49" s="860"/>
      <c r="DG49" s="858"/>
      <c r="DH49" s="859"/>
      <c r="DI49" s="859"/>
      <c r="DJ49" s="859"/>
      <c r="DK49" s="860"/>
      <c r="DL49" s="858"/>
      <c r="DM49" s="859"/>
      <c r="DN49" s="859"/>
      <c r="DO49" s="859"/>
      <c r="DP49" s="860"/>
      <c r="DQ49" s="858"/>
      <c r="DR49" s="859"/>
      <c r="DS49" s="859"/>
      <c r="DT49" s="859"/>
      <c r="DU49" s="860"/>
      <c r="DV49" s="861"/>
      <c r="DW49" s="862"/>
      <c r="DX49" s="862"/>
      <c r="DY49" s="862"/>
      <c r="DZ49" s="863"/>
      <c r="EA49" s="240"/>
    </row>
    <row r="50" spans="1:131" s="241" customFormat="1" ht="26.25" customHeight="1" x14ac:dyDescent="0.15">
      <c r="A50" s="255">
        <v>23</v>
      </c>
      <c r="B50" s="832"/>
      <c r="C50" s="833"/>
      <c r="D50" s="833"/>
      <c r="E50" s="833"/>
      <c r="F50" s="833"/>
      <c r="G50" s="833"/>
      <c r="H50" s="833"/>
      <c r="I50" s="833"/>
      <c r="J50" s="833"/>
      <c r="K50" s="833"/>
      <c r="L50" s="833"/>
      <c r="M50" s="833"/>
      <c r="N50" s="833"/>
      <c r="O50" s="833"/>
      <c r="P50" s="834"/>
      <c r="Q50" s="910"/>
      <c r="R50" s="911"/>
      <c r="S50" s="911"/>
      <c r="T50" s="911"/>
      <c r="U50" s="911"/>
      <c r="V50" s="911"/>
      <c r="W50" s="911"/>
      <c r="X50" s="911"/>
      <c r="Y50" s="911"/>
      <c r="Z50" s="911"/>
      <c r="AA50" s="911"/>
      <c r="AB50" s="911"/>
      <c r="AC50" s="911"/>
      <c r="AD50" s="911"/>
      <c r="AE50" s="912"/>
      <c r="AF50" s="838"/>
      <c r="AG50" s="839"/>
      <c r="AH50" s="839"/>
      <c r="AI50" s="839"/>
      <c r="AJ50" s="840"/>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46"/>
      <c r="BK50" s="246"/>
      <c r="BL50" s="246"/>
      <c r="BM50" s="246"/>
      <c r="BN50" s="246"/>
      <c r="BO50" s="259"/>
      <c r="BP50" s="259"/>
      <c r="BQ50" s="256">
        <v>44</v>
      </c>
      <c r="BR50" s="257"/>
      <c r="BS50" s="845"/>
      <c r="BT50" s="846"/>
      <c r="BU50" s="846"/>
      <c r="BV50" s="846"/>
      <c r="BW50" s="846"/>
      <c r="BX50" s="846"/>
      <c r="BY50" s="846"/>
      <c r="BZ50" s="846"/>
      <c r="CA50" s="846"/>
      <c r="CB50" s="846"/>
      <c r="CC50" s="846"/>
      <c r="CD50" s="846"/>
      <c r="CE50" s="846"/>
      <c r="CF50" s="846"/>
      <c r="CG50" s="847"/>
      <c r="CH50" s="858"/>
      <c r="CI50" s="859"/>
      <c r="CJ50" s="859"/>
      <c r="CK50" s="859"/>
      <c r="CL50" s="860"/>
      <c r="CM50" s="858"/>
      <c r="CN50" s="859"/>
      <c r="CO50" s="859"/>
      <c r="CP50" s="859"/>
      <c r="CQ50" s="860"/>
      <c r="CR50" s="858"/>
      <c r="CS50" s="859"/>
      <c r="CT50" s="859"/>
      <c r="CU50" s="859"/>
      <c r="CV50" s="860"/>
      <c r="CW50" s="858"/>
      <c r="CX50" s="859"/>
      <c r="CY50" s="859"/>
      <c r="CZ50" s="859"/>
      <c r="DA50" s="860"/>
      <c r="DB50" s="858"/>
      <c r="DC50" s="859"/>
      <c r="DD50" s="859"/>
      <c r="DE50" s="859"/>
      <c r="DF50" s="860"/>
      <c r="DG50" s="858"/>
      <c r="DH50" s="859"/>
      <c r="DI50" s="859"/>
      <c r="DJ50" s="859"/>
      <c r="DK50" s="860"/>
      <c r="DL50" s="858"/>
      <c r="DM50" s="859"/>
      <c r="DN50" s="859"/>
      <c r="DO50" s="859"/>
      <c r="DP50" s="860"/>
      <c r="DQ50" s="858"/>
      <c r="DR50" s="859"/>
      <c r="DS50" s="859"/>
      <c r="DT50" s="859"/>
      <c r="DU50" s="860"/>
      <c r="DV50" s="861"/>
      <c r="DW50" s="862"/>
      <c r="DX50" s="862"/>
      <c r="DY50" s="862"/>
      <c r="DZ50" s="863"/>
      <c r="EA50" s="240"/>
    </row>
    <row r="51" spans="1:131" s="241" customFormat="1" ht="26.25" customHeight="1" x14ac:dyDescent="0.15">
      <c r="A51" s="255">
        <v>24</v>
      </c>
      <c r="B51" s="832"/>
      <c r="C51" s="833"/>
      <c r="D51" s="833"/>
      <c r="E51" s="833"/>
      <c r="F51" s="833"/>
      <c r="G51" s="833"/>
      <c r="H51" s="833"/>
      <c r="I51" s="833"/>
      <c r="J51" s="833"/>
      <c r="K51" s="833"/>
      <c r="L51" s="833"/>
      <c r="M51" s="833"/>
      <c r="N51" s="833"/>
      <c r="O51" s="833"/>
      <c r="P51" s="834"/>
      <c r="Q51" s="910"/>
      <c r="R51" s="911"/>
      <c r="S51" s="911"/>
      <c r="T51" s="911"/>
      <c r="U51" s="911"/>
      <c r="V51" s="911"/>
      <c r="W51" s="911"/>
      <c r="X51" s="911"/>
      <c r="Y51" s="911"/>
      <c r="Z51" s="911"/>
      <c r="AA51" s="911"/>
      <c r="AB51" s="911"/>
      <c r="AC51" s="911"/>
      <c r="AD51" s="911"/>
      <c r="AE51" s="912"/>
      <c r="AF51" s="838"/>
      <c r="AG51" s="839"/>
      <c r="AH51" s="839"/>
      <c r="AI51" s="839"/>
      <c r="AJ51" s="840"/>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46"/>
      <c r="BK51" s="246"/>
      <c r="BL51" s="246"/>
      <c r="BM51" s="246"/>
      <c r="BN51" s="246"/>
      <c r="BO51" s="259"/>
      <c r="BP51" s="259"/>
      <c r="BQ51" s="256">
        <v>45</v>
      </c>
      <c r="BR51" s="257"/>
      <c r="BS51" s="845"/>
      <c r="BT51" s="846"/>
      <c r="BU51" s="846"/>
      <c r="BV51" s="846"/>
      <c r="BW51" s="846"/>
      <c r="BX51" s="846"/>
      <c r="BY51" s="846"/>
      <c r="BZ51" s="846"/>
      <c r="CA51" s="846"/>
      <c r="CB51" s="846"/>
      <c r="CC51" s="846"/>
      <c r="CD51" s="846"/>
      <c r="CE51" s="846"/>
      <c r="CF51" s="846"/>
      <c r="CG51" s="847"/>
      <c r="CH51" s="858"/>
      <c r="CI51" s="859"/>
      <c r="CJ51" s="859"/>
      <c r="CK51" s="859"/>
      <c r="CL51" s="860"/>
      <c r="CM51" s="858"/>
      <c r="CN51" s="859"/>
      <c r="CO51" s="859"/>
      <c r="CP51" s="859"/>
      <c r="CQ51" s="860"/>
      <c r="CR51" s="858"/>
      <c r="CS51" s="859"/>
      <c r="CT51" s="859"/>
      <c r="CU51" s="859"/>
      <c r="CV51" s="860"/>
      <c r="CW51" s="858"/>
      <c r="CX51" s="859"/>
      <c r="CY51" s="859"/>
      <c r="CZ51" s="859"/>
      <c r="DA51" s="860"/>
      <c r="DB51" s="858"/>
      <c r="DC51" s="859"/>
      <c r="DD51" s="859"/>
      <c r="DE51" s="859"/>
      <c r="DF51" s="860"/>
      <c r="DG51" s="858"/>
      <c r="DH51" s="859"/>
      <c r="DI51" s="859"/>
      <c r="DJ51" s="859"/>
      <c r="DK51" s="860"/>
      <c r="DL51" s="858"/>
      <c r="DM51" s="859"/>
      <c r="DN51" s="859"/>
      <c r="DO51" s="859"/>
      <c r="DP51" s="860"/>
      <c r="DQ51" s="858"/>
      <c r="DR51" s="859"/>
      <c r="DS51" s="859"/>
      <c r="DT51" s="859"/>
      <c r="DU51" s="860"/>
      <c r="DV51" s="861"/>
      <c r="DW51" s="862"/>
      <c r="DX51" s="862"/>
      <c r="DY51" s="862"/>
      <c r="DZ51" s="863"/>
      <c r="EA51" s="240"/>
    </row>
    <row r="52" spans="1:131" s="241" customFormat="1" ht="26.25" customHeight="1" x14ac:dyDescent="0.15">
      <c r="A52" s="255">
        <v>25</v>
      </c>
      <c r="B52" s="832"/>
      <c r="C52" s="833"/>
      <c r="D52" s="833"/>
      <c r="E52" s="833"/>
      <c r="F52" s="833"/>
      <c r="G52" s="833"/>
      <c r="H52" s="833"/>
      <c r="I52" s="833"/>
      <c r="J52" s="833"/>
      <c r="K52" s="833"/>
      <c r="L52" s="833"/>
      <c r="M52" s="833"/>
      <c r="N52" s="833"/>
      <c r="O52" s="833"/>
      <c r="P52" s="834"/>
      <c r="Q52" s="910"/>
      <c r="R52" s="911"/>
      <c r="S52" s="911"/>
      <c r="T52" s="911"/>
      <c r="U52" s="911"/>
      <c r="V52" s="911"/>
      <c r="W52" s="911"/>
      <c r="X52" s="911"/>
      <c r="Y52" s="911"/>
      <c r="Z52" s="911"/>
      <c r="AA52" s="911"/>
      <c r="AB52" s="911"/>
      <c r="AC52" s="911"/>
      <c r="AD52" s="911"/>
      <c r="AE52" s="912"/>
      <c r="AF52" s="838"/>
      <c r="AG52" s="839"/>
      <c r="AH52" s="839"/>
      <c r="AI52" s="839"/>
      <c r="AJ52" s="840"/>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46"/>
      <c r="BK52" s="246"/>
      <c r="BL52" s="246"/>
      <c r="BM52" s="246"/>
      <c r="BN52" s="246"/>
      <c r="BO52" s="259"/>
      <c r="BP52" s="259"/>
      <c r="BQ52" s="256">
        <v>46</v>
      </c>
      <c r="BR52" s="257"/>
      <c r="BS52" s="845"/>
      <c r="BT52" s="846"/>
      <c r="BU52" s="846"/>
      <c r="BV52" s="846"/>
      <c r="BW52" s="846"/>
      <c r="BX52" s="846"/>
      <c r="BY52" s="846"/>
      <c r="BZ52" s="846"/>
      <c r="CA52" s="846"/>
      <c r="CB52" s="846"/>
      <c r="CC52" s="846"/>
      <c r="CD52" s="846"/>
      <c r="CE52" s="846"/>
      <c r="CF52" s="846"/>
      <c r="CG52" s="847"/>
      <c r="CH52" s="858"/>
      <c r="CI52" s="859"/>
      <c r="CJ52" s="859"/>
      <c r="CK52" s="859"/>
      <c r="CL52" s="860"/>
      <c r="CM52" s="858"/>
      <c r="CN52" s="859"/>
      <c r="CO52" s="859"/>
      <c r="CP52" s="859"/>
      <c r="CQ52" s="860"/>
      <c r="CR52" s="858"/>
      <c r="CS52" s="859"/>
      <c r="CT52" s="859"/>
      <c r="CU52" s="859"/>
      <c r="CV52" s="860"/>
      <c r="CW52" s="858"/>
      <c r="CX52" s="859"/>
      <c r="CY52" s="859"/>
      <c r="CZ52" s="859"/>
      <c r="DA52" s="860"/>
      <c r="DB52" s="858"/>
      <c r="DC52" s="859"/>
      <c r="DD52" s="859"/>
      <c r="DE52" s="859"/>
      <c r="DF52" s="860"/>
      <c r="DG52" s="858"/>
      <c r="DH52" s="859"/>
      <c r="DI52" s="859"/>
      <c r="DJ52" s="859"/>
      <c r="DK52" s="860"/>
      <c r="DL52" s="858"/>
      <c r="DM52" s="859"/>
      <c r="DN52" s="859"/>
      <c r="DO52" s="859"/>
      <c r="DP52" s="860"/>
      <c r="DQ52" s="858"/>
      <c r="DR52" s="859"/>
      <c r="DS52" s="859"/>
      <c r="DT52" s="859"/>
      <c r="DU52" s="860"/>
      <c r="DV52" s="861"/>
      <c r="DW52" s="862"/>
      <c r="DX52" s="862"/>
      <c r="DY52" s="862"/>
      <c r="DZ52" s="863"/>
      <c r="EA52" s="240"/>
    </row>
    <row r="53" spans="1:131" s="241" customFormat="1" ht="26.25" customHeight="1" x14ac:dyDescent="0.15">
      <c r="A53" s="255">
        <v>26</v>
      </c>
      <c r="B53" s="832"/>
      <c r="C53" s="833"/>
      <c r="D53" s="833"/>
      <c r="E53" s="833"/>
      <c r="F53" s="833"/>
      <c r="G53" s="833"/>
      <c r="H53" s="833"/>
      <c r="I53" s="833"/>
      <c r="J53" s="833"/>
      <c r="K53" s="833"/>
      <c r="L53" s="833"/>
      <c r="M53" s="833"/>
      <c r="N53" s="833"/>
      <c r="O53" s="833"/>
      <c r="P53" s="834"/>
      <c r="Q53" s="910"/>
      <c r="R53" s="911"/>
      <c r="S53" s="911"/>
      <c r="T53" s="911"/>
      <c r="U53" s="911"/>
      <c r="V53" s="911"/>
      <c r="W53" s="911"/>
      <c r="X53" s="911"/>
      <c r="Y53" s="911"/>
      <c r="Z53" s="911"/>
      <c r="AA53" s="911"/>
      <c r="AB53" s="911"/>
      <c r="AC53" s="911"/>
      <c r="AD53" s="911"/>
      <c r="AE53" s="912"/>
      <c r="AF53" s="838"/>
      <c r="AG53" s="839"/>
      <c r="AH53" s="839"/>
      <c r="AI53" s="839"/>
      <c r="AJ53" s="840"/>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46"/>
      <c r="BK53" s="246"/>
      <c r="BL53" s="246"/>
      <c r="BM53" s="246"/>
      <c r="BN53" s="246"/>
      <c r="BO53" s="259"/>
      <c r="BP53" s="259"/>
      <c r="BQ53" s="256">
        <v>47</v>
      </c>
      <c r="BR53" s="257"/>
      <c r="BS53" s="845"/>
      <c r="BT53" s="846"/>
      <c r="BU53" s="846"/>
      <c r="BV53" s="846"/>
      <c r="BW53" s="846"/>
      <c r="BX53" s="846"/>
      <c r="BY53" s="846"/>
      <c r="BZ53" s="846"/>
      <c r="CA53" s="846"/>
      <c r="CB53" s="846"/>
      <c r="CC53" s="846"/>
      <c r="CD53" s="846"/>
      <c r="CE53" s="846"/>
      <c r="CF53" s="846"/>
      <c r="CG53" s="847"/>
      <c r="CH53" s="858"/>
      <c r="CI53" s="859"/>
      <c r="CJ53" s="859"/>
      <c r="CK53" s="859"/>
      <c r="CL53" s="860"/>
      <c r="CM53" s="858"/>
      <c r="CN53" s="859"/>
      <c r="CO53" s="859"/>
      <c r="CP53" s="859"/>
      <c r="CQ53" s="860"/>
      <c r="CR53" s="858"/>
      <c r="CS53" s="859"/>
      <c r="CT53" s="859"/>
      <c r="CU53" s="859"/>
      <c r="CV53" s="860"/>
      <c r="CW53" s="858"/>
      <c r="CX53" s="859"/>
      <c r="CY53" s="859"/>
      <c r="CZ53" s="859"/>
      <c r="DA53" s="860"/>
      <c r="DB53" s="858"/>
      <c r="DC53" s="859"/>
      <c r="DD53" s="859"/>
      <c r="DE53" s="859"/>
      <c r="DF53" s="860"/>
      <c r="DG53" s="858"/>
      <c r="DH53" s="859"/>
      <c r="DI53" s="859"/>
      <c r="DJ53" s="859"/>
      <c r="DK53" s="860"/>
      <c r="DL53" s="858"/>
      <c r="DM53" s="859"/>
      <c r="DN53" s="859"/>
      <c r="DO53" s="859"/>
      <c r="DP53" s="860"/>
      <c r="DQ53" s="858"/>
      <c r="DR53" s="859"/>
      <c r="DS53" s="859"/>
      <c r="DT53" s="859"/>
      <c r="DU53" s="860"/>
      <c r="DV53" s="861"/>
      <c r="DW53" s="862"/>
      <c r="DX53" s="862"/>
      <c r="DY53" s="862"/>
      <c r="DZ53" s="863"/>
      <c r="EA53" s="240"/>
    </row>
    <row r="54" spans="1:131" s="241" customFormat="1" ht="26.25" customHeight="1" x14ac:dyDescent="0.15">
      <c r="A54" s="255">
        <v>27</v>
      </c>
      <c r="B54" s="832"/>
      <c r="C54" s="833"/>
      <c r="D54" s="833"/>
      <c r="E54" s="833"/>
      <c r="F54" s="833"/>
      <c r="G54" s="833"/>
      <c r="H54" s="833"/>
      <c r="I54" s="833"/>
      <c r="J54" s="833"/>
      <c r="K54" s="833"/>
      <c r="L54" s="833"/>
      <c r="M54" s="833"/>
      <c r="N54" s="833"/>
      <c r="O54" s="833"/>
      <c r="P54" s="834"/>
      <c r="Q54" s="910"/>
      <c r="R54" s="911"/>
      <c r="S54" s="911"/>
      <c r="T54" s="911"/>
      <c r="U54" s="911"/>
      <c r="V54" s="911"/>
      <c r="W54" s="911"/>
      <c r="X54" s="911"/>
      <c r="Y54" s="911"/>
      <c r="Z54" s="911"/>
      <c r="AA54" s="911"/>
      <c r="AB54" s="911"/>
      <c r="AC54" s="911"/>
      <c r="AD54" s="911"/>
      <c r="AE54" s="912"/>
      <c r="AF54" s="838"/>
      <c r="AG54" s="839"/>
      <c r="AH54" s="839"/>
      <c r="AI54" s="839"/>
      <c r="AJ54" s="840"/>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46"/>
      <c r="BK54" s="246"/>
      <c r="BL54" s="246"/>
      <c r="BM54" s="246"/>
      <c r="BN54" s="246"/>
      <c r="BO54" s="259"/>
      <c r="BP54" s="259"/>
      <c r="BQ54" s="256">
        <v>48</v>
      </c>
      <c r="BR54" s="257"/>
      <c r="BS54" s="845"/>
      <c r="BT54" s="846"/>
      <c r="BU54" s="846"/>
      <c r="BV54" s="846"/>
      <c r="BW54" s="846"/>
      <c r="BX54" s="846"/>
      <c r="BY54" s="846"/>
      <c r="BZ54" s="846"/>
      <c r="CA54" s="846"/>
      <c r="CB54" s="846"/>
      <c r="CC54" s="846"/>
      <c r="CD54" s="846"/>
      <c r="CE54" s="846"/>
      <c r="CF54" s="846"/>
      <c r="CG54" s="847"/>
      <c r="CH54" s="858"/>
      <c r="CI54" s="859"/>
      <c r="CJ54" s="859"/>
      <c r="CK54" s="859"/>
      <c r="CL54" s="860"/>
      <c r="CM54" s="858"/>
      <c r="CN54" s="859"/>
      <c r="CO54" s="859"/>
      <c r="CP54" s="859"/>
      <c r="CQ54" s="860"/>
      <c r="CR54" s="858"/>
      <c r="CS54" s="859"/>
      <c r="CT54" s="859"/>
      <c r="CU54" s="859"/>
      <c r="CV54" s="860"/>
      <c r="CW54" s="858"/>
      <c r="CX54" s="859"/>
      <c r="CY54" s="859"/>
      <c r="CZ54" s="859"/>
      <c r="DA54" s="860"/>
      <c r="DB54" s="858"/>
      <c r="DC54" s="859"/>
      <c r="DD54" s="859"/>
      <c r="DE54" s="859"/>
      <c r="DF54" s="860"/>
      <c r="DG54" s="858"/>
      <c r="DH54" s="859"/>
      <c r="DI54" s="859"/>
      <c r="DJ54" s="859"/>
      <c r="DK54" s="860"/>
      <c r="DL54" s="858"/>
      <c r="DM54" s="859"/>
      <c r="DN54" s="859"/>
      <c r="DO54" s="859"/>
      <c r="DP54" s="860"/>
      <c r="DQ54" s="858"/>
      <c r="DR54" s="859"/>
      <c r="DS54" s="859"/>
      <c r="DT54" s="859"/>
      <c r="DU54" s="860"/>
      <c r="DV54" s="861"/>
      <c r="DW54" s="862"/>
      <c r="DX54" s="862"/>
      <c r="DY54" s="862"/>
      <c r="DZ54" s="863"/>
      <c r="EA54" s="240"/>
    </row>
    <row r="55" spans="1:131" s="241" customFormat="1" ht="26.25" customHeight="1" x14ac:dyDescent="0.15">
      <c r="A55" s="255">
        <v>28</v>
      </c>
      <c r="B55" s="832"/>
      <c r="C55" s="833"/>
      <c r="D55" s="833"/>
      <c r="E55" s="833"/>
      <c r="F55" s="833"/>
      <c r="G55" s="833"/>
      <c r="H55" s="833"/>
      <c r="I55" s="833"/>
      <c r="J55" s="833"/>
      <c r="K55" s="833"/>
      <c r="L55" s="833"/>
      <c r="M55" s="833"/>
      <c r="N55" s="833"/>
      <c r="O55" s="833"/>
      <c r="P55" s="834"/>
      <c r="Q55" s="910"/>
      <c r="R55" s="911"/>
      <c r="S55" s="911"/>
      <c r="T55" s="911"/>
      <c r="U55" s="911"/>
      <c r="V55" s="911"/>
      <c r="W55" s="911"/>
      <c r="X55" s="911"/>
      <c r="Y55" s="911"/>
      <c r="Z55" s="911"/>
      <c r="AA55" s="911"/>
      <c r="AB55" s="911"/>
      <c r="AC55" s="911"/>
      <c r="AD55" s="911"/>
      <c r="AE55" s="912"/>
      <c r="AF55" s="838"/>
      <c r="AG55" s="839"/>
      <c r="AH55" s="839"/>
      <c r="AI55" s="839"/>
      <c r="AJ55" s="840"/>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46"/>
      <c r="BK55" s="246"/>
      <c r="BL55" s="246"/>
      <c r="BM55" s="246"/>
      <c r="BN55" s="246"/>
      <c r="BO55" s="259"/>
      <c r="BP55" s="259"/>
      <c r="BQ55" s="256">
        <v>49</v>
      </c>
      <c r="BR55" s="257"/>
      <c r="BS55" s="845"/>
      <c r="BT55" s="846"/>
      <c r="BU55" s="846"/>
      <c r="BV55" s="846"/>
      <c r="BW55" s="846"/>
      <c r="BX55" s="846"/>
      <c r="BY55" s="846"/>
      <c r="BZ55" s="846"/>
      <c r="CA55" s="846"/>
      <c r="CB55" s="846"/>
      <c r="CC55" s="846"/>
      <c r="CD55" s="846"/>
      <c r="CE55" s="846"/>
      <c r="CF55" s="846"/>
      <c r="CG55" s="847"/>
      <c r="CH55" s="858"/>
      <c r="CI55" s="859"/>
      <c r="CJ55" s="859"/>
      <c r="CK55" s="859"/>
      <c r="CL55" s="860"/>
      <c r="CM55" s="858"/>
      <c r="CN55" s="859"/>
      <c r="CO55" s="859"/>
      <c r="CP55" s="859"/>
      <c r="CQ55" s="860"/>
      <c r="CR55" s="858"/>
      <c r="CS55" s="859"/>
      <c r="CT55" s="859"/>
      <c r="CU55" s="859"/>
      <c r="CV55" s="860"/>
      <c r="CW55" s="858"/>
      <c r="CX55" s="859"/>
      <c r="CY55" s="859"/>
      <c r="CZ55" s="859"/>
      <c r="DA55" s="860"/>
      <c r="DB55" s="858"/>
      <c r="DC55" s="859"/>
      <c r="DD55" s="859"/>
      <c r="DE55" s="859"/>
      <c r="DF55" s="860"/>
      <c r="DG55" s="858"/>
      <c r="DH55" s="859"/>
      <c r="DI55" s="859"/>
      <c r="DJ55" s="859"/>
      <c r="DK55" s="860"/>
      <c r="DL55" s="858"/>
      <c r="DM55" s="859"/>
      <c r="DN55" s="859"/>
      <c r="DO55" s="859"/>
      <c r="DP55" s="860"/>
      <c r="DQ55" s="858"/>
      <c r="DR55" s="859"/>
      <c r="DS55" s="859"/>
      <c r="DT55" s="859"/>
      <c r="DU55" s="860"/>
      <c r="DV55" s="861"/>
      <c r="DW55" s="862"/>
      <c r="DX55" s="862"/>
      <c r="DY55" s="862"/>
      <c r="DZ55" s="863"/>
      <c r="EA55" s="240"/>
    </row>
    <row r="56" spans="1:131" s="241" customFormat="1" ht="26.25" customHeight="1" x14ac:dyDescent="0.15">
      <c r="A56" s="255">
        <v>29</v>
      </c>
      <c r="B56" s="832"/>
      <c r="C56" s="833"/>
      <c r="D56" s="833"/>
      <c r="E56" s="833"/>
      <c r="F56" s="833"/>
      <c r="G56" s="833"/>
      <c r="H56" s="833"/>
      <c r="I56" s="833"/>
      <c r="J56" s="833"/>
      <c r="K56" s="833"/>
      <c r="L56" s="833"/>
      <c r="M56" s="833"/>
      <c r="N56" s="833"/>
      <c r="O56" s="833"/>
      <c r="P56" s="834"/>
      <c r="Q56" s="910"/>
      <c r="R56" s="911"/>
      <c r="S56" s="911"/>
      <c r="T56" s="911"/>
      <c r="U56" s="911"/>
      <c r="V56" s="911"/>
      <c r="W56" s="911"/>
      <c r="X56" s="911"/>
      <c r="Y56" s="911"/>
      <c r="Z56" s="911"/>
      <c r="AA56" s="911"/>
      <c r="AB56" s="911"/>
      <c r="AC56" s="911"/>
      <c r="AD56" s="911"/>
      <c r="AE56" s="912"/>
      <c r="AF56" s="838"/>
      <c r="AG56" s="839"/>
      <c r="AH56" s="839"/>
      <c r="AI56" s="839"/>
      <c r="AJ56" s="840"/>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46"/>
      <c r="BK56" s="246"/>
      <c r="BL56" s="246"/>
      <c r="BM56" s="246"/>
      <c r="BN56" s="246"/>
      <c r="BO56" s="259"/>
      <c r="BP56" s="259"/>
      <c r="BQ56" s="256">
        <v>50</v>
      </c>
      <c r="BR56" s="257"/>
      <c r="BS56" s="845"/>
      <c r="BT56" s="846"/>
      <c r="BU56" s="846"/>
      <c r="BV56" s="846"/>
      <c r="BW56" s="846"/>
      <c r="BX56" s="846"/>
      <c r="BY56" s="846"/>
      <c r="BZ56" s="846"/>
      <c r="CA56" s="846"/>
      <c r="CB56" s="846"/>
      <c r="CC56" s="846"/>
      <c r="CD56" s="846"/>
      <c r="CE56" s="846"/>
      <c r="CF56" s="846"/>
      <c r="CG56" s="847"/>
      <c r="CH56" s="858"/>
      <c r="CI56" s="859"/>
      <c r="CJ56" s="859"/>
      <c r="CK56" s="859"/>
      <c r="CL56" s="860"/>
      <c r="CM56" s="858"/>
      <c r="CN56" s="859"/>
      <c r="CO56" s="859"/>
      <c r="CP56" s="859"/>
      <c r="CQ56" s="860"/>
      <c r="CR56" s="858"/>
      <c r="CS56" s="859"/>
      <c r="CT56" s="859"/>
      <c r="CU56" s="859"/>
      <c r="CV56" s="860"/>
      <c r="CW56" s="858"/>
      <c r="CX56" s="859"/>
      <c r="CY56" s="859"/>
      <c r="CZ56" s="859"/>
      <c r="DA56" s="860"/>
      <c r="DB56" s="858"/>
      <c r="DC56" s="859"/>
      <c r="DD56" s="859"/>
      <c r="DE56" s="859"/>
      <c r="DF56" s="860"/>
      <c r="DG56" s="858"/>
      <c r="DH56" s="859"/>
      <c r="DI56" s="859"/>
      <c r="DJ56" s="859"/>
      <c r="DK56" s="860"/>
      <c r="DL56" s="858"/>
      <c r="DM56" s="859"/>
      <c r="DN56" s="859"/>
      <c r="DO56" s="859"/>
      <c r="DP56" s="860"/>
      <c r="DQ56" s="858"/>
      <c r="DR56" s="859"/>
      <c r="DS56" s="859"/>
      <c r="DT56" s="859"/>
      <c r="DU56" s="860"/>
      <c r="DV56" s="861"/>
      <c r="DW56" s="862"/>
      <c r="DX56" s="862"/>
      <c r="DY56" s="862"/>
      <c r="DZ56" s="863"/>
      <c r="EA56" s="240"/>
    </row>
    <row r="57" spans="1:131" s="241" customFormat="1" ht="26.25" customHeight="1" x14ac:dyDescent="0.15">
      <c r="A57" s="255">
        <v>30</v>
      </c>
      <c r="B57" s="832"/>
      <c r="C57" s="833"/>
      <c r="D57" s="833"/>
      <c r="E57" s="833"/>
      <c r="F57" s="833"/>
      <c r="G57" s="833"/>
      <c r="H57" s="833"/>
      <c r="I57" s="833"/>
      <c r="J57" s="833"/>
      <c r="K57" s="833"/>
      <c r="L57" s="833"/>
      <c r="M57" s="833"/>
      <c r="N57" s="833"/>
      <c r="O57" s="833"/>
      <c r="P57" s="834"/>
      <c r="Q57" s="910"/>
      <c r="R57" s="911"/>
      <c r="S57" s="911"/>
      <c r="T57" s="911"/>
      <c r="U57" s="911"/>
      <c r="V57" s="911"/>
      <c r="W57" s="911"/>
      <c r="X57" s="911"/>
      <c r="Y57" s="911"/>
      <c r="Z57" s="911"/>
      <c r="AA57" s="911"/>
      <c r="AB57" s="911"/>
      <c r="AC57" s="911"/>
      <c r="AD57" s="911"/>
      <c r="AE57" s="912"/>
      <c r="AF57" s="838"/>
      <c r="AG57" s="839"/>
      <c r="AH57" s="839"/>
      <c r="AI57" s="839"/>
      <c r="AJ57" s="840"/>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46"/>
      <c r="BK57" s="246"/>
      <c r="BL57" s="246"/>
      <c r="BM57" s="246"/>
      <c r="BN57" s="246"/>
      <c r="BO57" s="259"/>
      <c r="BP57" s="259"/>
      <c r="BQ57" s="256">
        <v>51</v>
      </c>
      <c r="BR57" s="257"/>
      <c r="BS57" s="845"/>
      <c r="BT57" s="846"/>
      <c r="BU57" s="846"/>
      <c r="BV57" s="846"/>
      <c r="BW57" s="846"/>
      <c r="BX57" s="846"/>
      <c r="BY57" s="846"/>
      <c r="BZ57" s="846"/>
      <c r="CA57" s="846"/>
      <c r="CB57" s="846"/>
      <c r="CC57" s="846"/>
      <c r="CD57" s="846"/>
      <c r="CE57" s="846"/>
      <c r="CF57" s="846"/>
      <c r="CG57" s="847"/>
      <c r="CH57" s="858"/>
      <c r="CI57" s="859"/>
      <c r="CJ57" s="859"/>
      <c r="CK57" s="859"/>
      <c r="CL57" s="860"/>
      <c r="CM57" s="858"/>
      <c r="CN57" s="859"/>
      <c r="CO57" s="859"/>
      <c r="CP57" s="859"/>
      <c r="CQ57" s="860"/>
      <c r="CR57" s="858"/>
      <c r="CS57" s="859"/>
      <c r="CT57" s="859"/>
      <c r="CU57" s="859"/>
      <c r="CV57" s="860"/>
      <c r="CW57" s="858"/>
      <c r="CX57" s="859"/>
      <c r="CY57" s="859"/>
      <c r="CZ57" s="859"/>
      <c r="DA57" s="860"/>
      <c r="DB57" s="858"/>
      <c r="DC57" s="859"/>
      <c r="DD57" s="859"/>
      <c r="DE57" s="859"/>
      <c r="DF57" s="860"/>
      <c r="DG57" s="858"/>
      <c r="DH57" s="859"/>
      <c r="DI57" s="859"/>
      <c r="DJ57" s="859"/>
      <c r="DK57" s="860"/>
      <c r="DL57" s="858"/>
      <c r="DM57" s="859"/>
      <c r="DN57" s="859"/>
      <c r="DO57" s="859"/>
      <c r="DP57" s="860"/>
      <c r="DQ57" s="858"/>
      <c r="DR57" s="859"/>
      <c r="DS57" s="859"/>
      <c r="DT57" s="859"/>
      <c r="DU57" s="860"/>
      <c r="DV57" s="861"/>
      <c r="DW57" s="862"/>
      <c r="DX57" s="862"/>
      <c r="DY57" s="862"/>
      <c r="DZ57" s="863"/>
      <c r="EA57" s="240"/>
    </row>
    <row r="58" spans="1:131" s="241" customFormat="1" ht="26.25" customHeight="1" x14ac:dyDescent="0.15">
      <c r="A58" s="255">
        <v>31</v>
      </c>
      <c r="B58" s="832"/>
      <c r="C58" s="833"/>
      <c r="D58" s="833"/>
      <c r="E58" s="833"/>
      <c r="F58" s="833"/>
      <c r="G58" s="833"/>
      <c r="H58" s="833"/>
      <c r="I58" s="833"/>
      <c r="J58" s="833"/>
      <c r="K58" s="833"/>
      <c r="L58" s="833"/>
      <c r="M58" s="833"/>
      <c r="N58" s="833"/>
      <c r="O58" s="833"/>
      <c r="P58" s="834"/>
      <c r="Q58" s="910"/>
      <c r="R58" s="911"/>
      <c r="S58" s="911"/>
      <c r="T58" s="911"/>
      <c r="U58" s="911"/>
      <c r="V58" s="911"/>
      <c r="W58" s="911"/>
      <c r="X58" s="911"/>
      <c r="Y58" s="911"/>
      <c r="Z58" s="911"/>
      <c r="AA58" s="911"/>
      <c r="AB58" s="911"/>
      <c r="AC58" s="911"/>
      <c r="AD58" s="911"/>
      <c r="AE58" s="912"/>
      <c r="AF58" s="838"/>
      <c r="AG58" s="839"/>
      <c r="AH58" s="839"/>
      <c r="AI58" s="839"/>
      <c r="AJ58" s="840"/>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46"/>
      <c r="BK58" s="246"/>
      <c r="BL58" s="246"/>
      <c r="BM58" s="246"/>
      <c r="BN58" s="246"/>
      <c r="BO58" s="259"/>
      <c r="BP58" s="259"/>
      <c r="BQ58" s="256">
        <v>52</v>
      </c>
      <c r="BR58" s="257"/>
      <c r="BS58" s="845"/>
      <c r="BT58" s="846"/>
      <c r="BU58" s="846"/>
      <c r="BV58" s="846"/>
      <c r="BW58" s="846"/>
      <c r="BX58" s="846"/>
      <c r="BY58" s="846"/>
      <c r="BZ58" s="846"/>
      <c r="CA58" s="846"/>
      <c r="CB58" s="846"/>
      <c r="CC58" s="846"/>
      <c r="CD58" s="846"/>
      <c r="CE58" s="846"/>
      <c r="CF58" s="846"/>
      <c r="CG58" s="847"/>
      <c r="CH58" s="858"/>
      <c r="CI58" s="859"/>
      <c r="CJ58" s="859"/>
      <c r="CK58" s="859"/>
      <c r="CL58" s="860"/>
      <c r="CM58" s="858"/>
      <c r="CN58" s="859"/>
      <c r="CO58" s="859"/>
      <c r="CP58" s="859"/>
      <c r="CQ58" s="860"/>
      <c r="CR58" s="858"/>
      <c r="CS58" s="859"/>
      <c r="CT58" s="859"/>
      <c r="CU58" s="859"/>
      <c r="CV58" s="860"/>
      <c r="CW58" s="858"/>
      <c r="CX58" s="859"/>
      <c r="CY58" s="859"/>
      <c r="CZ58" s="859"/>
      <c r="DA58" s="860"/>
      <c r="DB58" s="858"/>
      <c r="DC58" s="859"/>
      <c r="DD58" s="859"/>
      <c r="DE58" s="859"/>
      <c r="DF58" s="860"/>
      <c r="DG58" s="858"/>
      <c r="DH58" s="859"/>
      <c r="DI58" s="859"/>
      <c r="DJ58" s="859"/>
      <c r="DK58" s="860"/>
      <c r="DL58" s="858"/>
      <c r="DM58" s="859"/>
      <c r="DN58" s="859"/>
      <c r="DO58" s="859"/>
      <c r="DP58" s="860"/>
      <c r="DQ58" s="858"/>
      <c r="DR58" s="859"/>
      <c r="DS58" s="859"/>
      <c r="DT58" s="859"/>
      <c r="DU58" s="860"/>
      <c r="DV58" s="861"/>
      <c r="DW58" s="862"/>
      <c r="DX58" s="862"/>
      <c r="DY58" s="862"/>
      <c r="DZ58" s="863"/>
      <c r="EA58" s="240"/>
    </row>
    <row r="59" spans="1:131" s="241" customFormat="1" ht="26.25" customHeight="1" x14ac:dyDescent="0.15">
      <c r="A59" s="255">
        <v>32</v>
      </c>
      <c r="B59" s="832"/>
      <c r="C59" s="833"/>
      <c r="D59" s="833"/>
      <c r="E59" s="833"/>
      <c r="F59" s="833"/>
      <c r="G59" s="833"/>
      <c r="H59" s="833"/>
      <c r="I59" s="833"/>
      <c r="J59" s="833"/>
      <c r="K59" s="833"/>
      <c r="L59" s="833"/>
      <c r="M59" s="833"/>
      <c r="N59" s="833"/>
      <c r="O59" s="833"/>
      <c r="P59" s="834"/>
      <c r="Q59" s="910"/>
      <c r="R59" s="911"/>
      <c r="S59" s="911"/>
      <c r="T59" s="911"/>
      <c r="U59" s="911"/>
      <c r="V59" s="911"/>
      <c r="W59" s="911"/>
      <c r="X59" s="911"/>
      <c r="Y59" s="911"/>
      <c r="Z59" s="911"/>
      <c r="AA59" s="911"/>
      <c r="AB59" s="911"/>
      <c r="AC59" s="911"/>
      <c r="AD59" s="911"/>
      <c r="AE59" s="912"/>
      <c r="AF59" s="838"/>
      <c r="AG59" s="839"/>
      <c r="AH59" s="839"/>
      <c r="AI59" s="839"/>
      <c r="AJ59" s="840"/>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46"/>
      <c r="BK59" s="246"/>
      <c r="BL59" s="246"/>
      <c r="BM59" s="246"/>
      <c r="BN59" s="246"/>
      <c r="BO59" s="259"/>
      <c r="BP59" s="259"/>
      <c r="BQ59" s="256">
        <v>53</v>
      </c>
      <c r="BR59" s="257"/>
      <c r="BS59" s="845"/>
      <c r="BT59" s="846"/>
      <c r="BU59" s="846"/>
      <c r="BV59" s="846"/>
      <c r="BW59" s="846"/>
      <c r="BX59" s="846"/>
      <c r="BY59" s="846"/>
      <c r="BZ59" s="846"/>
      <c r="CA59" s="846"/>
      <c r="CB59" s="846"/>
      <c r="CC59" s="846"/>
      <c r="CD59" s="846"/>
      <c r="CE59" s="846"/>
      <c r="CF59" s="846"/>
      <c r="CG59" s="847"/>
      <c r="CH59" s="858"/>
      <c r="CI59" s="859"/>
      <c r="CJ59" s="859"/>
      <c r="CK59" s="859"/>
      <c r="CL59" s="860"/>
      <c r="CM59" s="858"/>
      <c r="CN59" s="859"/>
      <c r="CO59" s="859"/>
      <c r="CP59" s="859"/>
      <c r="CQ59" s="860"/>
      <c r="CR59" s="858"/>
      <c r="CS59" s="859"/>
      <c r="CT59" s="859"/>
      <c r="CU59" s="859"/>
      <c r="CV59" s="860"/>
      <c r="CW59" s="858"/>
      <c r="CX59" s="859"/>
      <c r="CY59" s="859"/>
      <c r="CZ59" s="859"/>
      <c r="DA59" s="860"/>
      <c r="DB59" s="858"/>
      <c r="DC59" s="859"/>
      <c r="DD59" s="859"/>
      <c r="DE59" s="859"/>
      <c r="DF59" s="860"/>
      <c r="DG59" s="858"/>
      <c r="DH59" s="859"/>
      <c r="DI59" s="859"/>
      <c r="DJ59" s="859"/>
      <c r="DK59" s="860"/>
      <c r="DL59" s="858"/>
      <c r="DM59" s="859"/>
      <c r="DN59" s="859"/>
      <c r="DO59" s="859"/>
      <c r="DP59" s="860"/>
      <c r="DQ59" s="858"/>
      <c r="DR59" s="859"/>
      <c r="DS59" s="859"/>
      <c r="DT59" s="859"/>
      <c r="DU59" s="860"/>
      <c r="DV59" s="861"/>
      <c r="DW59" s="862"/>
      <c r="DX59" s="862"/>
      <c r="DY59" s="862"/>
      <c r="DZ59" s="863"/>
      <c r="EA59" s="240"/>
    </row>
    <row r="60" spans="1:131" s="241" customFormat="1" ht="26.25" customHeight="1" x14ac:dyDescent="0.15">
      <c r="A60" s="255">
        <v>33</v>
      </c>
      <c r="B60" s="832"/>
      <c r="C60" s="833"/>
      <c r="D60" s="833"/>
      <c r="E60" s="833"/>
      <c r="F60" s="833"/>
      <c r="G60" s="833"/>
      <c r="H60" s="833"/>
      <c r="I60" s="833"/>
      <c r="J60" s="833"/>
      <c r="K60" s="833"/>
      <c r="L60" s="833"/>
      <c r="M60" s="833"/>
      <c r="N60" s="833"/>
      <c r="O60" s="833"/>
      <c r="P60" s="834"/>
      <c r="Q60" s="910"/>
      <c r="R60" s="911"/>
      <c r="S60" s="911"/>
      <c r="T60" s="911"/>
      <c r="U60" s="911"/>
      <c r="V60" s="911"/>
      <c r="W60" s="911"/>
      <c r="X60" s="911"/>
      <c r="Y60" s="911"/>
      <c r="Z60" s="911"/>
      <c r="AA60" s="911"/>
      <c r="AB60" s="911"/>
      <c r="AC60" s="911"/>
      <c r="AD60" s="911"/>
      <c r="AE60" s="912"/>
      <c r="AF60" s="838"/>
      <c r="AG60" s="839"/>
      <c r="AH60" s="839"/>
      <c r="AI60" s="839"/>
      <c r="AJ60" s="840"/>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46"/>
      <c r="BK60" s="246"/>
      <c r="BL60" s="246"/>
      <c r="BM60" s="246"/>
      <c r="BN60" s="246"/>
      <c r="BO60" s="259"/>
      <c r="BP60" s="259"/>
      <c r="BQ60" s="256">
        <v>54</v>
      </c>
      <c r="BR60" s="257"/>
      <c r="BS60" s="845"/>
      <c r="BT60" s="846"/>
      <c r="BU60" s="846"/>
      <c r="BV60" s="846"/>
      <c r="BW60" s="846"/>
      <c r="BX60" s="846"/>
      <c r="BY60" s="846"/>
      <c r="BZ60" s="846"/>
      <c r="CA60" s="846"/>
      <c r="CB60" s="846"/>
      <c r="CC60" s="846"/>
      <c r="CD60" s="846"/>
      <c r="CE60" s="846"/>
      <c r="CF60" s="846"/>
      <c r="CG60" s="847"/>
      <c r="CH60" s="858"/>
      <c r="CI60" s="859"/>
      <c r="CJ60" s="859"/>
      <c r="CK60" s="859"/>
      <c r="CL60" s="860"/>
      <c r="CM60" s="858"/>
      <c r="CN60" s="859"/>
      <c r="CO60" s="859"/>
      <c r="CP60" s="859"/>
      <c r="CQ60" s="860"/>
      <c r="CR60" s="858"/>
      <c r="CS60" s="859"/>
      <c r="CT60" s="859"/>
      <c r="CU60" s="859"/>
      <c r="CV60" s="860"/>
      <c r="CW60" s="858"/>
      <c r="CX60" s="859"/>
      <c r="CY60" s="859"/>
      <c r="CZ60" s="859"/>
      <c r="DA60" s="860"/>
      <c r="DB60" s="858"/>
      <c r="DC60" s="859"/>
      <c r="DD60" s="859"/>
      <c r="DE60" s="859"/>
      <c r="DF60" s="860"/>
      <c r="DG60" s="858"/>
      <c r="DH60" s="859"/>
      <c r="DI60" s="859"/>
      <c r="DJ60" s="859"/>
      <c r="DK60" s="860"/>
      <c r="DL60" s="858"/>
      <c r="DM60" s="859"/>
      <c r="DN60" s="859"/>
      <c r="DO60" s="859"/>
      <c r="DP60" s="860"/>
      <c r="DQ60" s="858"/>
      <c r="DR60" s="859"/>
      <c r="DS60" s="859"/>
      <c r="DT60" s="859"/>
      <c r="DU60" s="860"/>
      <c r="DV60" s="861"/>
      <c r="DW60" s="862"/>
      <c r="DX60" s="862"/>
      <c r="DY60" s="862"/>
      <c r="DZ60" s="863"/>
      <c r="EA60" s="240"/>
    </row>
    <row r="61" spans="1:131" s="241" customFormat="1" ht="26.25" customHeight="1" thickBot="1" x14ac:dyDescent="0.2">
      <c r="A61" s="255">
        <v>34</v>
      </c>
      <c r="B61" s="832"/>
      <c r="C61" s="833"/>
      <c r="D61" s="833"/>
      <c r="E61" s="833"/>
      <c r="F61" s="833"/>
      <c r="G61" s="833"/>
      <c r="H61" s="833"/>
      <c r="I61" s="833"/>
      <c r="J61" s="833"/>
      <c r="K61" s="833"/>
      <c r="L61" s="833"/>
      <c r="M61" s="833"/>
      <c r="N61" s="833"/>
      <c r="O61" s="833"/>
      <c r="P61" s="834"/>
      <c r="Q61" s="910"/>
      <c r="R61" s="911"/>
      <c r="S61" s="911"/>
      <c r="T61" s="911"/>
      <c r="U61" s="911"/>
      <c r="V61" s="911"/>
      <c r="W61" s="911"/>
      <c r="X61" s="911"/>
      <c r="Y61" s="911"/>
      <c r="Z61" s="911"/>
      <c r="AA61" s="911"/>
      <c r="AB61" s="911"/>
      <c r="AC61" s="911"/>
      <c r="AD61" s="911"/>
      <c r="AE61" s="912"/>
      <c r="AF61" s="838"/>
      <c r="AG61" s="839"/>
      <c r="AH61" s="839"/>
      <c r="AI61" s="839"/>
      <c r="AJ61" s="840"/>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46"/>
      <c r="BK61" s="246"/>
      <c r="BL61" s="246"/>
      <c r="BM61" s="246"/>
      <c r="BN61" s="246"/>
      <c r="BO61" s="259"/>
      <c r="BP61" s="259"/>
      <c r="BQ61" s="256">
        <v>55</v>
      </c>
      <c r="BR61" s="257"/>
      <c r="BS61" s="845"/>
      <c r="BT61" s="846"/>
      <c r="BU61" s="846"/>
      <c r="BV61" s="846"/>
      <c r="BW61" s="846"/>
      <c r="BX61" s="846"/>
      <c r="BY61" s="846"/>
      <c r="BZ61" s="846"/>
      <c r="CA61" s="846"/>
      <c r="CB61" s="846"/>
      <c r="CC61" s="846"/>
      <c r="CD61" s="846"/>
      <c r="CE61" s="846"/>
      <c r="CF61" s="846"/>
      <c r="CG61" s="847"/>
      <c r="CH61" s="858"/>
      <c r="CI61" s="859"/>
      <c r="CJ61" s="859"/>
      <c r="CK61" s="859"/>
      <c r="CL61" s="860"/>
      <c r="CM61" s="858"/>
      <c r="CN61" s="859"/>
      <c r="CO61" s="859"/>
      <c r="CP61" s="859"/>
      <c r="CQ61" s="860"/>
      <c r="CR61" s="858"/>
      <c r="CS61" s="859"/>
      <c r="CT61" s="859"/>
      <c r="CU61" s="859"/>
      <c r="CV61" s="860"/>
      <c r="CW61" s="858"/>
      <c r="CX61" s="859"/>
      <c r="CY61" s="859"/>
      <c r="CZ61" s="859"/>
      <c r="DA61" s="860"/>
      <c r="DB61" s="858"/>
      <c r="DC61" s="859"/>
      <c r="DD61" s="859"/>
      <c r="DE61" s="859"/>
      <c r="DF61" s="860"/>
      <c r="DG61" s="858"/>
      <c r="DH61" s="859"/>
      <c r="DI61" s="859"/>
      <c r="DJ61" s="859"/>
      <c r="DK61" s="860"/>
      <c r="DL61" s="858"/>
      <c r="DM61" s="859"/>
      <c r="DN61" s="859"/>
      <c r="DO61" s="859"/>
      <c r="DP61" s="860"/>
      <c r="DQ61" s="858"/>
      <c r="DR61" s="859"/>
      <c r="DS61" s="859"/>
      <c r="DT61" s="859"/>
      <c r="DU61" s="860"/>
      <c r="DV61" s="861"/>
      <c r="DW61" s="862"/>
      <c r="DX61" s="862"/>
      <c r="DY61" s="862"/>
      <c r="DZ61" s="863"/>
      <c r="EA61" s="240"/>
    </row>
    <row r="62" spans="1:131" s="241" customFormat="1" ht="26.25" customHeight="1" x14ac:dyDescent="0.15">
      <c r="A62" s="255">
        <v>35</v>
      </c>
      <c r="B62" s="832"/>
      <c r="C62" s="833"/>
      <c r="D62" s="833"/>
      <c r="E62" s="833"/>
      <c r="F62" s="833"/>
      <c r="G62" s="833"/>
      <c r="H62" s="833"/>
      <c r="I62" s="833"/>
      <c r="J62" s="833"/>
      <c r="K62" s="833"/>
      <c r="L62" s="833"/>
      <c r="M62" s="833"/>
      <c r="N62" s="833"/>
      <c r="O62" s="833"/>
      <c r="P62" s="834"/>
      <c r="Q62" s="910"/>
      <c r="R62" s="911"/>
      <c r="S62" s="911"/>
      <c r="T62" s="911"/>
      <c r="U62" s="911"/>
      <c r="V62" s="911"/>
      <c r="W62" s="911"/>
      <c r="X62" s="911"/>
      <c r="Y62" s="911"/>
      <c r="Z62" s="911"/>
      <c r="AA62" s="911"/>
      <c r="AB62" s="911"/>
      <c r="AC62" s="911"/>
      <c r="AD62" s="911"/>
      <c r="AE62" s="912"/>
      <c r="AF62" s="838"/>
      <c r="AG62" s="839"/>
      <c r="AH62" s="839"/>
      <c r="AI62" s="839"/>
      <c r="AJ62" s="840"/>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406</v>
      </c>
      <c r="BK62" s="883"/>
      <c r="BL62" s="883"/>
      <c r="BM62" s="883"/>
      <c r="BN62" s="884"/>
      <c r="BO62" s="259"/>
      <c r="BP62" s="259"/>
      <c r="BQ62" s="256">
        <v>56</v>
      </c>
      <c r="BR62" s="257"/>
      <c r="BS62" s="845"/>
      <c r="BT62" s="846"/>
      <c r="BU62" s="846"/>
      <c r="BV62" s="846"/>
      <c r="BW62" s="846"/>
      <c r="BX62" s="846"/>
      <c r="BY62" s="846"/>
      <c r="BZ62" s="846"/>
      <c r="CA62" s="846"/>
      <c r="CB62" s="846"/>
      <c r="CC62" s="846"/>
      <c r="CD62" s="846"/>
      <c r="CE62" s="846"/>
      <c r="CF62" s="846"/>
      <c r="CG62" s="847"/>
      <c r="CH62" s="858"/>
      <c r="CI62" s="859"/>
      <c r="CJ62" s="859"/>
      <c r="CK62" s="859"/>
      <c r="CL62" s="860"/>
      <c r="CM62" s="858"/>
      <c r="CN62" s="859"/>
      <c r="CO62" s="859"/>
      <c r="CP62" s="859"/>
      <c r="CQ62" s="860"/>
      <c r="CR62" s="858"/>
      <c r="CS62" s="859"/>
      <c r="CT62" s="859"/>
      <c r="CU62" s="859"/>
      <c r="CV62" s="860"/>
      <c r="CW62" s="858"/>
      <c r="CX62" s="859"/>
      <c r="CY62" s="859"/>
      <c r="CZ62" s="859"/>
      <c r="DA62" s="860"/>
      <c r="DB62" s="858"/>
      <c r="DC62" s="859"/>
      <c r="DD62" s="859"/>
      <c r="DE62" s="859"/>
      <c r="DF62" s="860"/>
      <c r="DG62" s="858"/>
      <c r="DH62" s="859"/>
      <c r="DI62" s="859"/>
      <c r="DJ62" s="859"/>
      <c r="DK62" s="860"/>
      <c r="DL62" s="858"/>
      <c r="DM62" s="859"/>
      <c r="DN62" s="859"/>
      <c r="DO62" s="859"/>
      <c r="DP62" s="860"/>
      <c r="DQ62" s="858"/>
      <c r="DR62" s="859"/>
      <c r="DS62" s="859"/>
      <c r="DT62" s="859"/>
      <c r="DU62" s="860"/>
      <c r="DV62" s="861"/>
      <c r="DW62" s="862"/>
      <c r="DX62" s="862"/>
      <c r="DY62" s="862"/>
      <c r="DZ62" s="863"/>
      <c r="EA62" s="240"/>
    </row>
    <row r="63" spans="1:131" s="241" customFormat="1" ht="26.25" customHeight="1" thickBot="1" x14ac:dyDescent="0.2">
      <c r="A63" s="258" t="s">
        <v>384</v>
      </c>
      <c r="B63" s="867" t="s">
        <v>407</v>
      </c>
      <c r="C63" s="868"/>
      <c r="D63" s="868"/>
      <c r="E63" s="868"/>
      <c r="F63" s="868"/>
      <c r="G63" s="868"/>
      <c r="H63" s="868"/>
      <c r="I63" s="868"/>
      <c r="J63" s="868"/>
      <c r="K63" s="868"/>
      <c r="L63" s="868"/>
      <c r="M63" s="868"/>
      <c r="N63" s="868"/>
      <c r="O63" s="868"/>
      <c r="P63" s="869"/>
      <c r="Q63" s="915"/>
      <c r="R63" s="916"/>
      <c r="S63" s="916"/>
      <c r="T63" s="916"/>
      <c r="U63" s="916"/>
      <c r="V63" s="916"/>
      <c r="W63" s="916"/>
      <c r="X63" s="916"/>
      <c r="Y63" s="916"/>
      <c r="Z63" s="916"/>
      <c r="AA63" s="916"/>
      <c r="AB63" s="916"/>
      <c r="AC63" s="916"/>
      <c r="AD63" s="916"/>
      <c r="AE63" s="917"/>
      <c r="AF63" s="918">
        <v>5141</v>
      </c>
      <c r="AG63" s="919"/>
      <c r="AH63" s="919"/>
      <c r="AI63" s="919"/>
      <c r="AJ63" s="920"/>
      <c r="AK63" s="921"/>
      <c r="AL63" s="916"/>
      <c r="AM63" s="916"/>
      <c r="AN63" s="916"/>
      <c r="AO63" s="916"/>
      <c r="AP63" s="919">
        <v>27954</v>
      </c>
      <c r="AQ63" s="919"/>
      <c r="AR63" s="919"/>
      <c r="AS63" s="919"/>
      <c r="AT63" s="919"/>
      <c r="AU63" s="919">
        <f>AU31+AU32+AU33+AU34+AU35</f>
        <v>20536</v>
      </c>
      <c r="AV63" s="919"/>
      <c r="AW63" s="919"/>
      <c r="AX63" s="919"/>
      <c r="AY63" s="919"/>
      <c r="AZ63" s="923"/>
      <c r="BA63" s="923"/>
      <c r="BB63" s="923"/>
      <c r="BC63" s="923"/>
      <c r="BD63" s="923"/>
      <c r="BE63" s="924"/>
      <c r="BF63" s="924"/>
      <c r="BG63" s="924"/>
      <c r="BH63" s="924"/>
      <c r="BI63" s="925"/>
      <c r="BJ63" s="926" t="s">
        <v>128</v>
      </c>
      <c r="BK63" s="927"/>
      <c r="BL63" s="927"/>
      <c r="BM63" s="927"/>
      <c r="BN63" s="928"/>
      <c r="BO63" s="259"/>
      <c r="BP63" s="259"/>
      <c r="BQ63" s="256">
        <v>57</v>
      </c>
      <c r="BR63" s="257"/>
      <c r="BS63" s="845"/>
      <c r="BT63" s="846"/>
      <c r="BU63" s="846"/>
      <c r="BV63" s="846"/>
      <c r="BW63" s="846"/>
      <c r="BX63" s="846"/>
      <c r="BY63" s="846"/>
      <c r="BZ63" s="846"/>
      <c r="CA63" s="846"/>
      <c r="CB63" s="846"/>
      <c r="CC63" s="846"/>
      <c r="CD63" s="846"/>
      <c r="CE63" s="846"/>
      <c r="CF63" s="846"/>
      <c r="CG63" s="847"/>
      <c r="CH63" s="858"/>
      <c r="CI63" s="859"/>
      <c r="CJ63" s="859"/>
      <c r="CK63" s="859"/>
      <c r="CL63" s="860"/>
      <c r="CM63" s="858"/>
      <c r="CN63" s="859"/>
      <c r="CO63" s="859"/>
      <c r="CP63" s="859"/>
      <c r="CQ63" s="860"/>
      <c r="CR63" s="858"/>
      <c r="CS63" s="859"/>
      <c r="CT63" s="859"/>
      <c r="CU63" s="859"/>
      <c r="CV63" s="860"/>
      <c r="CW63" s="858"/>
      <c r="CX63" s="859"/>
      <c r="CY63" s="859"/>
      <c r="CZ63" s="859"/>
      <c r="DA63" s="860"/>
      <c r="DB63" s="858"/>
      <c r="DC63" s="859"/>
      <c r="DD63" s="859"/>
      <c r="DE63" s="859"/>
      <c r="DF63" s="860"/>
      <c r="DG63" s="858"/>
      <c r="DH63" s="859"/>
      <c r="DI63" s="859"/>
      <c r="DJ63" s="859"/>
      <c r="DK63" s="860"/>
      <c r="DL63" s="858"/>
      <c r="DM63" s="859"/>
      <c r="DN63" s="859"/>
      <c r="DO63" s="859"/>
      <c r="DP63" s="860"/>
      <c r="DQ63" s="858"/>
      <c r="DR63" s="859"/>
      <c r="DS63" s="859"/>
      <c r="DT63" s="859"/>
      <c r="DU63" s="860"/>
      <c r="DV63" s="861"/>
      <c r="DW63" s="862"/>
      <c r="DX63" s="862"/>
      <c r="DY63" s="862"/>
      <c r="DZ63" s="863"/>
      <c r="EA63" s="240"/>
    </row>
    <row r="64" spans="1:131" s="241" customFormat="1" ht="26.25" customHeight="1" x14ac:dyDescent="0.15">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845"/>
      <c r="BT64" s="846"/>
      <c r="BU64" s="846"/>
      <c r="BV64" s="846"/>
      <c r="BW64" s="846"/>
      <c r="BX64" s="846"/>
      <c r="BY64" s="846"/>
      <c r="BZ64" s="846"/>
      <c r="CA64" s="846"/>
      <c r="CB64" s="846"/>
      <c r="CC64" s="846"/>
      <c r="CD64" s="846"/>
      <c r="CE64" s="846"/>
      <c r="CF64" s="846"/>
      <c r="CG64" s="847"/>
      <c r="CH64" s="858"/>
      <c r="CI64" s="859"/>
      <c r="CJ64" s="859"/>
      <c r="CK64" s="859"/>
      <c r="CL64" s="860"/>
      <c r="CM64" s="858"/>
      <c r="CN64" s="859"/>
      <c r="CO64" s="859"/>
      <c r="CP64" s="859"/>
      <c r="CQ64" s="860"/>
      <c r="CR64" s="858"/>
      <c r="CS64" s="859"/>
      <c r="CT64" s="859"/>
      <c r="CU64" s="859"/>
      <c r="CV64" s="860"/>
      <c r="CW64" s="858"/>
      <c r="CX64" s="859"/>
      <c r="CY64" s="859"/>
      <c r="CZ64" s="859"/>
      <c r="DA64" s="860"/>
      <c r="DB64" s="858"/>
      <c r="DC64" s="859"/>
      <c r="DD64" s="859"/>
      <c r="DE64" s="859"/>
      <c r="DF64" s="860"/>
      <c r="DG64" s="858"/>
      <c r="DH64" s="859"/>
      <c r="DI64" s="859"/>
      <c r="DJ64" s="859"/>
      <c r="DK64" s="860"/>
      <c r="DL64" s="858"/>
      <c r="DM64" s="859"/>
      <c r="DN64" s="859"/>
      <c r="DO64" s="859"/>
      <c r="DP64" s="860"/>
      <c r="DQ64" s="858"/>
      <c r="DR64" s="859"/>
      <c r="DS64" s="859"/>
      <c r="DT64" s="859"/>
      <c r="DU64" s="860"/>
      <c r="DV64" s="861"/>
      <c r="DW64" s="862"/>
      <c r="DX64" s="862"/>
      <c r="DY64" s="862"/>
      <c r="DZ64" s="863"/>
      <c r="EA64" s="240"/>
    </row>
    <row r="65" spans="1:131" s="241" customFormat="1" ht="26.25" customHeight="1" thickBot="1" x14ac:dyDescent="0.2">
      <c r="A65" s="246" t="s">
        <v>408</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845"/>
      <c r="BT65" s="846"/>
      <c r="BU65" s="846"/>
      <c r="BV65" s="846"/>
      <c r="BW65" s="846"/>
      <c r="BX65" s="846"/>
      <c r="BY65" s="846"/>
      <c r="BZ65" s="846"/>
      <c r="CA65" s="846"/>
      <c r="CB65" s="846"/>
      <c r="CC65" s="846"/>
      <c r="CD65" s="846"/>
      <c r="CE65" s="846"/>
      <c r="CF65" s="846"/>
      <c r="CG65" s="847"/>
      <c r="CH65" s="858"/>
      <c r="CI65" s="859"/>
      <c r="CJ65" s="859"/>
      <c r="CK65" s="859"/>
      <c r="CL65" s="860"/>
      <c r="CM65" s="858"/>
      <c r="CN65" s="859"/>
      <c r="CO65" s="859"/>
      <c r="CP65" s="859"/>
      <c r="CQ65" s="860"/>
      <c r="CR65" s="858"/>
      <c r="CS65" s="859"/>
      <c r="CT65" s="859"/>
      <c r="CU65" s="859"/>
      <c r="CV65" s="860"/>
      <c r="CW65" s="858"/>
      <c r="CX65" s="859"/>
      <c r="CY65" s="859"/>
      <c r="CZ65" s="859"/>
      <c r="DA65" s="860"/>
      <c r="DB65" s="858"/>
      <c r="DC65" s="859"/>
      <c r="DD65" s="859"/>
      <c r="DE65" s="859"/>
      <c r="DF65" s="860"/>
      <c r="DG65" s="858"/>
      <c r="DH65" s="859"/>
      <c r="DI65" s="859"/>
      <c r="DJ65" s="859"/>
      <c r="DK65" s="860"/>
      <c r="DL65" s="858"/>
      <c r="DM65" s="859"/>
      <c r="DN65" s="859"/>
      <c r="DO65" s="859"/>
      <c r="DP65" s="860"/>
      <c r="DQ65" s="858"/>
      <c r="DR65" s="859"/>
      <c r="DS65" s="859"/>
      <c r="DT65" s="859"/>
      <c r="DU65" s="860"/>
      <c r="DV65" s="861"/>
      <c r="DW65" s="862"/>
      <c r="DX65" s="862"/>
      <c r="DY65" s="862"/>
      <c r="DZ65" s="863"/>
      <c r="EA65" s="240"/>
    </row>
    <row r="66" spans="1:131" s="241" customFormat="1" ht="26.25" customHeight="1" x14ac:dyDescent="0.15">
      <c r="A66" s="817" t="s">
        <v>409</v>
      </c>
      <c r="B66" s="818"/>
      <c r="C66" s="818"/>
      <c r="D66" s="818"/>
      <c r="E66" s="818"/>
      <c r="F66" s="818"/>
      <c r="G66" s="818"/>
      <c r="H66" s="818"/>
      <c r="I66" s="818"/>
      <c r="J66" s="818"/>
      <c r="K66" s="818"/>
      <c r="L66" s="818"/>
      <c r="M66" s="818"/>
      <c r="N66" s="818"/>
      <c r="O66" s="818"/>
      <c r="P66" s="819"/>
      <c r="Q66" s="794" t="s">
        <v>410</v>
      </c>
      <c r="R66" s="795"/>
      <c r="S66" s="795"/>
      <c r="T66" s="795"/>
      <c r="U66" s="796"/>
      <c r="V66" s="794" t="s">
        <v>389</v>
      </c>
      <c r="W66" s="795"/>
      <c r="X66" s="795"/>
      <c r="Y66" s="795"/>
      <c r="Z66" s="796"/>
      <c r="AA66" s="794" t="s">
        <v>390</v>
      </c>
      <c r="AB66" s="795"/>
      <c r="AC66" s="795"/>
      <c r="AD66" s="795"/>
      <c r="AE66" s="796"/>
      <c r="AF66" s="929" t="s">
        <v>391</v>
      </c>
      <c r="AG66" s="890"/>
      <c r="AH66" s="890"/>
      <c r="AI66" s="890"/>
      <c r="AJ66" s="930"/>
      <c r="AK66" s="794" t="s">
        <v>392</v>
      </c>
      <c r="AL66" s="818"/>
      <c r="AM66" s="818"/>
      <c r="AN66" s="818"/>
      <c r="AO66" s="819"/>
      <c r="AP66" s="794" t="s">
        <v>393</v>
      </c>
      <c r="AQ66" s="795"/>
      <c r="AR66" s="795"/>
      <c r="AS66" s="795"/>
      <c r="AT66" s="796"/>
      <c r="AU66" s="794" t="s">
        <v>411</v>
      </c>
      <c r="AV66" s="795"/>
      <c r="AW66" s="795"/>
      <c r="AX66" s="795"/>
      <c r="AY66" s="796"/>
      <c r="AZ66" s="794" t="s">
        <v>371</v>
      </c>
      <c r="BA66" s="795"/>
      <c r="BB66" s="795"/>
      <c r="BC66" s="795"/>
      <c r="BD66" s="806"/>
      <c r="BE66" s="259"/>
      <c r="BF66" s="259"/>
      <c r="BG66" s="259"/>
      <c r="BH66" s="259"/>
      <c r="BI66" s="259"/>
      <c r="BJ66" s="259"/>
      <c r="BK66" s="259"/>
      <c r="BL66" s="259"/>
      <c r="BM66" s="259"/>
      <c r="BN66" s="259"/>
      <c r="BO66" s="259"/>
      <c r="BP66" s="259"/>
      <c r="BQ66" s="256">
        <v>60</v>
      </c>
      <c r="BR66" s="261"/>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0"/>
    </row>
    <row r="67" spans="1:131" s="241" customFormat="1" ht="26.25" customHeight="1" thickBot="1" x14ac:dyDescent="0.2">
      <c r="A67" s="820"/>
      <c r="B67" s="821"/>
      <c r="C67" s="821"/>
      <c r="D67" s="821"/>
      <c r="E67" s="821"/>
      <c r="F67" s="821"/>
      <c r="G67" s="821"/>
      <c r="H67" s="821"/>
      <c r="I67" s="821"/>
      <c r="J67" s="821"/>
      <c r="K67" s="821"/>
      <c r="L67" s="821"/>
      <c r="M67" s="821"/>
      <c r="N67" s="821"/>
      <c r="O67" s="821"/>
      <c r="P67" s="822"/>
      <c r="Q67" s="797"/>
      <c r="R67" s="798"/>
      <c r="S67" s="798"/>
      <c r="T67" s="798"/>
      <c r="U67" s="799"/>
      <c r="V67" s="797"/>
      <c r="W67" s="798"/>
      <c r="X67" s="798"/>
      <c r="Y67" s="798"/>
      <c r="Z67" s="799"/>
      <c r="AA67" s="797"/>
      <c r="AB67" s="798"/>
      <c r="AC67" s="798"/>
      <c r="AD67" s="798"/>
      <c r="AE67" s="799"/>
      <c r="AF67" s="931"/>
      <c r="AG67" s="893"/>
      <c r="AH67" s="893"/>
      <c r="AI67" s="893"/>
      <c r="AJ67" s="932"/>
      <c r="AK67" s="933"/>
      <c r="AL67" s="821"/>
      <c r="AM67" s="821"/>
      <c r="AN67" s="821"/>
      <c r="AO67" s="822"/>
      <c r="AP67" s="797"/>
      <c r="AQ67" s="798"/>
      <c r="AR67" s="798"/>
      <c r="AS67" s="798"/>
      <c r="AT67" s="799"/>
      <c r="AU67" s="797"/>
      <c r="AV67" s="798"/>
      <c r="AW67" s="798"/>
      <c r="AX67" s="798"/>
      <c r="AY67" s="799"/>
      <c r="AZ67" s="797"/>
      <c r="BA67" s="798"/>
      <c r="BB67" s="798"/>
      <c r="BC67" s="798"/>
      <c r="BD67" s="807"/>
      <c r="BE67" s="259"/>
      <c r="BF67" s="259"/>
      <c r="BG67" s="259"/>
      <c r="BH67" s="259"/>
      <c r="BI67" s="259"/>
      <c r="BJ67" s="259"/>
      <c r="BK67" s="259"/>
      <c r="BL67" s="259"/>
      <c r="BM67" s="259"/>
      <c r="BN67" s="259"/>
      <c r="BO67" s="259"/>
      <c r="BP67" s="259"/>
      <c r="BQ67" s="256">
        <v>61</v>
      </c>
      <c r="BR67" s="261"/>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0"/>
    </row>
    <row r="68" spans="1:131" s="241" customFormat="1" ht="26.25" customHeight="1" thickTop="1" x14ac:dyDescent="0.15">
      <c r="A68" s="252">
        <v>1</v>
      </c>
      <c r="B68" s="946" t="s">
        <v>574</v>
      </c>
      <c r="C68" s="947"/>
      <c r="D68" s="947"/>
      <c r="E68" s="947"/>
      <c r="F68" s="947"/>
      <c r="G68" s="947"/>
      <c r="H68" s="947"/>
      <c r="I68" s="947"/>
      <c r="J68" s="947"/>
      <c r="K68" s="947"/>
      <c r="L68" s="947"/>
      <c r="M68" s="947"/>
      <c r="N68" s="947"/>
      <c r="O68" s="947"/>
      <c r="P68" s="948"/>
      <c r="Q68" s="949">
        <v>2074</v>
      </c>
      <c r="R68" s="943"/>
      <c r="S68" s="943"/>
      <c r="T68" s="943"/>
      <c r="U68" s="943"/>
      <c r="V68" s="943">
        <v>1850</v>
      </c>
      <c r="W68" s="943"/>
      <c r="X68" s="943"/>
      <c r="Y68" s="943"/>
      <c r="Z68" s="943"/>
      <c r="AA68" s="943">
        <v>224</v>
      </c>
      <c r="AB68" s="943"/>
      <c r="AC68" s="943"/>
      <c r="AD68" s="943"/>
      <c r="AE68" s="943"/>
      <c r="AF68" s="943">
        <v>224</v>
      </c>
      <c r="AG68" s="943"/>
      <c r="AH68" s="943"/>
      <c r="AI68" s="943"/>
      <c r="AJ68" s="943"/>
      <c r="AK68" s="943" t="s">
        <v>568</v>
      </c>
      <c r="AL68" s="943"/>
      <c r="AM68" s="943"/>
      <c r="AN68" s="943"/>
      <c r="AO68" s="943"/>
      <c r="AP68" s="943" t="s">
        <v>568</v>
      </c>
      <c r="AQ68" s="943"/>
      <c r="AR68" s="943"/>
      <c r="AS68" s="943"/>
      <c r="AT68" s="943"/>
      <c r="AU68" s="943" t="s">
        <v>568</v>
      </c>
      <c r="AV68" s="943"/>
      <c r="AW68" s="943"/>
      <c r="AX68" s="943"/>
      <c r="AY68" s="943"/>
      <c r="AZ68" s="944"/>
      <c r="BA68" s="944"/>
      <c r="BB68" s="944"/>
      <c r="BC68" s="944"/>
      <c r="BD68" s="945"/>
      <c r="BE68" s="259"/>
      <c r="BF68" s="259"/>
      <c r="BG68" s="259"/>
      <c r="BH68" s="259"/>
      <c r="BI68" s="259"/>
      <c r="BJ68" s="259"/>
      <c r="BK68" s="259"/>
      <c r="BL68" s="259"/>
      <c r="BM68" s="259"/>
      <c r="BN68" s="259"/>
      <c r="BO68" s="259"/>
      <c r="BP68" s="259"/>
      <c r="BQ68" s="256">
        <v>62</v>
      </c>
      <c r="BR68" s="261"/>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0"/>
    </row>
    <row r="69" spans="1:131" s="241" customFormat="1" ht="42" customHeight="1" x14ac:dyDescent="0.15">
      <c r="A69" s="255">
        <v>2</v>
      </c>
      <c r="B69" s="954" t="s">
        <v>576</v>
      </c>
      <c r="C69" s="951"/>
      <c r="D69" s="951"/>
      <c r="E69" s="951"/>
      <c r="F69" s="951"/>
      <c r="G69" s="951"/>
      <c r="H69" s="951"/>
      <c r="I69" s="951"/>
      <c r="J69" s="951"/>
      <c r="K69" s="951"/>
      <c r="L69" s="951"/>
      <c r="M69" s="951"/>
      <c r="N69" s="951"/>
      <c r="O69" s="951"/>
      <c r="P69" s="952"/>
      <c r="Q69" s="953">
        <v>848493</v>
      </c>
      <c r="R69" s="908"/>
      <c r="S69" s="908"/>
      <c r="T69" s="908"/>
      <c r="U69" s="908"/>
      <c r="V69" s="908">
        <v>821243</v>
      </c>
      <c r="W69" s="908"/>
      <c r="X69" s="908"/>
      <c r="Y69" s="908"/>
      <c r="Z69" s="908"/>
      <c r="AA69" s="908">
        <v>27250</v>
      </c>
      <c r="AB69" s="908"/>
      <c r="AC69" s="908"/>
      <c r="AD69" s="908"/>
      <c r="AE69" s="908"/>
      <c r="AF69" s="908">
        <v>27250</v>
      </c>
      <c r="AG69" s="908"/>
      <c r="AH69" s="908"/>
      <c r="AI69" s="908"/>
      <c r="AJ69" s="908"/>
      <c r="AK69" s="908">
        <v>2</v>
      </c>
      <c r="AL69" s="908"/>
      <c r="AM69" s="908"/>
      <c r="AN69" s="908"/>
      <c r="AO69" s="908"/>
      <c r="AP69" s="908" t="s">
        <v>575</v>
      </c>
      <c r="AQ69" s="908"/>
      <c r="AR69" s="908"/>
      <c r="AS69" s="908"/>
      <c r="AT69" s="908"/>
      <c r="AU69" s="908" t="s">
        <v>568</v>
      </c>
      <c r="AV69" s="908"/>
      <c r="AW69" s="908"/>
      <c r="AX69" s="908"/>
      <c r="AY69" s="908"/>
      <c r="AZ69" s="955"/>
      <c r="BA69" s="955"/>
      <c r="BB69" s="955"/>
      <c r="BC69" s="955"/>
      <c r="BD69" s="956"/>
      <c r="BE69" s="259"/>
      <c r="BF69" s="259"/>
      <c r="BG69" s="259"/>
      <c r="BH69" s="259"/>
      <c r="BI69" s="259"/>
      <c r="BJ69" s="259"/>
      <c r="BK69" s="259"/>
      <c r="BL69" s="259"/>
      <c r="BM69" s="259"/>
      <c r="BN69" s="259"/>
      <c r="BO69" s="259"/>
      <c r="BP69" s="259"/>
      <c r="BQ69" s="256">
        <v>63</v>
      </c>
      <c r="BR69" s="261"/>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0"/>
    </row>
    <row r="70" spans="1:131" s="241" customFormat="1" ht="26.25" customHeight="1" x14ac:dyDescent="0.15">
      <c r="A70" s="255">
        <v>3</v>
      </c>
      <c r="B70" s="950"/>
      <c r="C70" s="951"/>
      <c r="D70" s="951"/>
      <c r="E70" s="951"/>
      <c r="F70" s="951"/>
      <c r="G70" s="951"/>
      <c r="H70" s="951"/>
      <c r="I70" s="951"/>
      <c r="J70" s="951"/>
      <c r="K70" s="951"/>
      <c r="L70" s="951"/>
      <c r="M70" s="951"/>
      <c r="N70" s="951"/>
      <c r="O70" s="951"/>
      <c r="P70" s="952"/>
      <c r="Q70" s="953"/>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8"/>
      <c r="AY70" s="908"/>
      <c r="AZ70" s="955"/>
      <c r="BA70" s="955"/>
      <c r="BB70" s="955"/>
      <c r="BC70" s="955"/>
      <c r="BD70" s="956"/>
      <c r="BE70" s="259"/>
      <c r="BF70" s="259"/>
      <c r="BG70" s="259"/>
      <c r="BH70" s="259"/>
      <c r="BI70" s="259"/>
      <c r="BJ70" s="259"/>
      <c r="BK70" s="259"/>
      <c r="BL70" s="259"/>
      <c r="BM70" s="259"/>
      <c r="BN70" s="259"/>
      <c r="BO70" s="259"/>
      <c r="BP70" s="259"/>
      <c r="BQ70" s="256">
        <v>64</v>
      </c>
      <c r="BR70" s="261"/>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0"/>
    </row>
    <row r="71" spans="1:131" s="241" customFormat="1" ht="26.25" customHeight="1" x14ac:dyDescent="0.15">
      <c r="A71" s="255">
        <v>4</v>
      </c>
      <c r="B71" s="950"/>
      <c r="C71" s="951"/>
      <c r="D71" s="951"/>
      <c r="E71" s="951"/>
      <c r="F71" s="951"/>
      <c r="G71" s="951"/>
      <c r="H71" s="951"/>
      <c r="I71" s="951"/>
      <c r="J71" s="951"/>
      <c r="K71" s="951"/>
      <c r="L71" s="951"/>
      <c r="M71" s="951"/>
      <c r="N71" s="951"/>
      <c r="O71" s="951"/>
      <c r="P71" s="952"/>
      <c r="Q71" s="953"/>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8"/>
      <c r="AY71" s="908"/>
      <c r="AZ71" s="955"/>
      <c r="BA71" s="955"/>
      <c r="BB71" s="955"/>
      <c r="BC71" s="955"/>
      <c r="BD71" s="956"/>
      <c r="BE71" s="259"/>
      <c r="BF71" s="259"/>
      <c r="BG71" s="259"/>
      <c r="BH71" s="259"/>
      <c r="BI71" s="259"/>
      <c r="BJ71" s="259"/>
      <c r="BK71" s="259"/>
      <c r="BL71" s="259"/>
      <c r="BM71" s="259"/>
      <c r="BN71" s="259"/>
      <c r="BO71" s="259"/>
      <c r="BP71" s="259"/>
      <c r="BQ71" s="256">
        <v>65</v>
      </c>
      <c r="BR71" s="261"/>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0"/>
    </row>
    <row r="72" spans="1:131" s="241" customFormat="1" ht="26.25" customHeight="1" x14ac:dyDescent="0.15">
      <c r="A72" s="255">
        <v>5</v>
      </c>
      <c r="B72" s="950"/>
      <c r="C72" s="951"/>
      <c r="D72" s="951"/>
      <c r="E72" s="951"/>
      <c r="F72" s="951"/>
      <c r="G72" s="951"/>
      <c r="H72" s="951"/>
      <c r="I72" s="951"/>
      <c r="J72" s="951"/>
      <c r="K72" s="951"/>
      <c r="L72" s="951"/>
      <c r="M72" s="951"/>
      <c r="N72" s="951"/>
      <c r="O72" s="951"/>
      <c r="P72" s="952"/>
      <c r="Q72" s="953"/>
      <c r="R72" s="908"/>
      <c r="S72" s="908"/>
      <c r="T72" s="908"/>
      <c r="U72" s="908"/>
      <c r="V72" s="908"/>
      <c r="W72" s="908"/>
      <c r="X72" s="908"/>
      <c r="Y72" s="908"/>
      <c r="Z72" s="908"/>
      <c r="AA72" s="908"/>
      <c r="AB72" s="908"/>
      <c r="AC72" s="908"/>
      <c r="AD72" s="908"/>
      <c r="AE72" s="908"/>
      <c r="AF72" s="908"/>
      <c r="AG72" s="908"/>
      <c r="AH72" s="908"/>
      <c r="AI72" s="908"/>
      <c r="AJ72" s="908"/>
      <c r="AK72" s="908"/>
      <c r="AL72" s="908"/>
      <c r="AM72" s="908"/>
      <c r="AN72" s="908"/>
      <c r="AO72" s="908"/>
      <c r="AP72" s="908"/>
      <c r="AQ72" s="908"/>
      <c r="AR72" s="908"/>
      <c r="AS72" s="908"/>
      <c r="AT72" s="908"/>
      <c r="AU72" s="908"/>
      <c r="AV72" s="908"/>
      <c r="AW72" s="908"/>
      <c r="AX72" s="908"/>
      <c r="AY72" s="908"/>
      <c r="AZ72" s="955"/>
      <c r="BA72" s="955"/>
      <c r="BB72" s="955"/>
      <c r="BC72" s="955"/>
      <c r="BD72" s="956"/>
      <c r="BE72" s="259"/>
      <c r="BF72" s="259"/>
      <c r="BG72" s="259"/>
      <c r="BH72" s="259"/>
      <c r="BI72" s="259"/>
      <c r="BJ72" s="259"/>
      <c r="BK72" s="259"/>
      <c r="BL72" s="259"/>
      <c r="BM72" s="259"/>
      <c r="BN72" s="259"/>
      <c r="BO72" s="259"/>
      <c r="BP72" s="259"/>
      <c r="BQ72" s="256">
        <v>66</v>
      </c>
      <c r="BR72" s="261"/>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0"/>
    </row>
    <row r="73" spans="1:131" s="241" customFormat="1" ht="26.25" customHeight="1" x14ac:dyDescent="0.15">
      <c r="A73" s="255">
        <v>6</v>
      </c>
      <c r="B73" s="950"/>
      <c r="C73" s="951"/>
      <c r="D73" s="951"/>
      <c r="E73" s="951"/>
      <c r="F73" s="951"/>
      <c r="G73" s="951"/>
      <c r="H73" s="951"/>
      <c r="I73" s="951"/>
      <c r="J73" s="951"/>
      <c r="K73" s="951"/>
      <c r="L73" s="951"/>
      <c r="M73" s="951"/>
      <c r="N73" s="951"/>
      <c r="O73" s="951"/>
      <c r="P73" s="952"/>
      <c r="Q73" s="953"/>
      <c r="R73" s="908"/>
      <c r="S73" s="908"/>
      <c r="T73" s="908"/>
      <c r="U73" s="908"/>
      <c r="V73" s="908"/>
      <c r="W73" s="908"/>
      <c r="X73" s="908"/>
      <c r="Y73" s="908"/>
      <c r="Z73" s="908"/>
      <c r="AA73" s="908"/>
      <c r="AB73" s="908"/>
      <c r="AC73" s="908"/>
      <c r="AD73" s="908"/>
      <c r="AE73" s="908"/>
      <c r="AF73" s="908"/>
      <c r="AG73" s="908"/>
      <c r="AH73" s="908"/>
      <c r="AI73" s="908"/>
      <c r="AJ73" s="908"/>
      <c r="AK73" s="908"/>
      <c r="AL73" s="908"/>
      <c r="AM73" s="908"/>
      <c r="AN73" s="908"/>
      <c r="AO73" s="908"/>
      <c r="AP73" s="908"/>
      <c r="AQ73" s="908"/>
      <c r="AR73" s="908"/>
      <c r="AS73" s="908"/>
      <c r="AT73" s="908"/>
      <c r="AU73" s="908"/>
      <c r="AV73" s="908"/>
      <c r="AW73" s="908"/>
      <c r="AX73" s="908"/>
      <c r="AY73" s="908"/>
      <c r="AZ73" s="955"/>
      <c r="BA73" s="955"/>
      <c r="BB73" s="955"/>
      <c r="BC73" s="955"/>
      <c r="BD73" s="956"/>
      <c r="BE73" s="259"/>
      <c r="BF73" s="259"/>
      <c r="BG73" s="259"/>
      <c r="BH73" s="259"/>
      <c r="BI73" s="259"/>
      <c r="BJ73" s="259"/>
      <c r="BK73" s="259"/>
      <c r="BL73" s="259"/>
      <c r="BM73" s="259"/>
      <c r="BN73" s="259"/>
      <c r="BO73" s="259"/>
      <c r="BP73" s="259"/>
      <c r="BQ73" s="256">
        <v>67</v>
      </c>
      <c r="BR73" s="261"/>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0"/>
    </row>
    <row r="74" spans="1:131" s="241" customFormat="1" ht="26.25" customHeight="1" x14ac:dyDescent="0.15">
      <c r="A74" s="255">
        <v>7</v>
      </c>
      <c r="B74" s="950"/>
      <c r="C74" s="951"/>
      <c r="D74" s="951"/>
      <c r="E74" s="951"/>
      <c r="F74" s="951"/>
      <c r="G74" s="951"/>
      <c r="H74" s="951"/>
      <c r="I74" s="951"/>
      <c r="J74" s="951"/>
      <c r="K74" s="951"/>
      <c r="L74" s="951"/>
      <c r="M74" s="951"/>
      <c r="N74" s="951"/>
      <c r="O74" s="951"/>
      <c r="P74" s="952"/>
      <c r="Q74" s="953"/>
      <c r="R74" s="908"/>
      <c r="S74" s="908"/>
      <c r="T74" s="908"/>
      <c r="U74" s="908"/>
      <c r="V74" s="908"/>
      <c r="W74" s="908"/>
      <c r="X74" s="908"/>
      <c r="Y74" s="908"/>
      <c r="Z74" s="908"/>
      <c r="AA74" s="908"/>
      <c r="AB74" s="908"/>
      <c r="AC74" s="908"/>
      <c r="AD74" s="908"/>
      <c r="AE74" s="908"/>
      <c r="AF74" s="908"/>
      <c r="AG74" s="908"/>
      <c r="AH74" s="908"/>
      <c r="AI74" s="908"/>
      <c r="AJ74" s="908"/>
      <c r="AK74" s="908"/>
      <c r="AL74" s="908"/>
      <c r="AM74" s="908"/>
      <c r="AN74" s="908"/>
      <c r="AO74" s="908"/>
      <c r="AP74" s="908"/>
      <c r="AQ74" s="908"/>
      <c r="AR74" s="908"/>
      <c r="AS74" s="908"/>
      <c r="AT74" s="908"/>
      <c r="AU74" s="908"/>
      <c r="AV74" s="908"/>
      <c r="AW74" s="908"/>
      <c r="AX74" s="908"/>
      <c r="AY74" s="908"/>
      <c r="AZ74" s="955"/>
      <c r="BA74" s="955"/>
      <c r="BB74" s="955"/>
      <c r="BC74" s="955"/>
      <c r="BD74" s="956"/>
      <c r="BE74" s="259"/>
      <c r="BF74" s="259"/>
      <c r="BG74" s="259"/>
      <c r="BH74" s="259"/>
      <c r="BI74" s="259"/>
      <c r="BJ74" s="259"/>
      <c r="BK74" s="259"/>
      <c r="BL74" s="259"/>
      <c r="BM74" s="259"/>
      <c r="BN74" s="259"/>
      <c r="BO74" s="259"/>
      <c r="BP74" s="259"/>
      <c r="BQ74" s="256">
        <v>68</v>
      </c>
      <c r="BR74" s="261"/>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0"/>
    </row>
    <row r="75" spans="1:131" s="241" customFormat="1" ht="26.25" customHeight="1" x14ac:dyDescent="0.15">
      <c r="A75" s="255">
        <v>8</v>
      </c>
      <c r="B75" s="950"/>
      <c r="C75" s="951"/>
      <c r="D75" s="951"/>
      <c r="E75" s="951"/>
      <c r="F75" s="951"/>
      <c r="G75" s="951"/>
      <c r="H75" s="951"/>
      <c r="I75" s="951"/>
      <c r="J75" s="951"/>
      <c r="K75" s="951"/>
      <c r="L75" s="951"/>
      <c r="M75" s="951"/>
      <c r="N75" s="951"/>
      <c r="O75" s="951"/>
      <c r="P75" s="952"/>
      <c r="Q75" s="957"/>
      <c r="R75" s="958"/>
      <c r="S75" s="958"/>
      <c r="T75" s="958"/>
      <c r="U75" s="907"/>
      <c r="V75" s="959"/>
      <c r="W75" s="958"/>
      <c r="X75" s="958"/>
      <c r="Y75" s="958"/>
      <c r="Z75" s="907"/>
      <c r="AA75" s="959"/>
      <c r="AB75" s="958"/>
      <c r="AC75" s="958"/>
      <c r="AD75" s="958"/>
      <c r="AE75" s="907"/>
      <c r="AF75" s="959"/>
      <c r="AG75" s="958"/>
      <c r="AH75" s="958"/>
      <c r="AI75" s="958"/>
      <c r="AJ75" s="907"/>
      <c r="AK75" s="959"/>
      <c r="AL75" s="958"/>
      <c r="AM75" s="958"/>
      <c r="AN75" s="958"/>
      <c r="AO75" s="907"/>
      <c r="AP75" s="959"/>
      <c r="AQ75" s="958"/>
      <c r="AR75" s="958"/>
      <c r="AS75" s="958"/>
      <c r="AT75" s="907"/>
      <c r="AU75" s="959"/>
      <c r="AV75" s="958"/>
      <c r="AW75" s="958"/>
      <c r="AX75" s="958"/>
      <c r="AY75" s="907"/>
      <c r="AZ75" s="955"/>
      <c r="BA75" s="955"/>
      <c r="BB75" s="955"/>
      <c r="BC75" s="955"/>
      <c r="BD75" s="956"/>
      <c r="BE75" s="259"/>
      <c r="BF75" s="259"/>
      <c r="BG75" s="259"/>
      <c r="BH75" s="259"/>
      <c r="BI75" s="259"/>
      <c r="BJ75" s="259"/>
      <c r="BK75" s="259"/>
      <c r="BL75" s="259"/>
      <c r="BM75" s="259"/>
      <c r="BN75" s="259"/>
      <c r="BO75" s="259"/>
      <c r="BP75" s="259"/>
      <c r="BQ75" s="256">
        <v>69</v>
      </c>
      <c r="BR75" s="261"/>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0"/>
    </row>
    <row r="76" spans="1:131" s="241" customFormat="1" ht="26.25" customHeight="1" x14ac:dyDescent="0.15">
      <c r="A76" s="255">
        <v>9</v>
      </c>
      <c r="B76" s="950"/>
      <c r="C76" s="951"/>
      <c r="D76" s="951"/>
      <c r="E76" s="951"/>
      <c r="F76" s="951"/>
      <c r="G76" s="951"/>
      <c r="H76" s="951"/>
      <c r="I76" s="951"/>
      <c r="J76" s="951"/>
      <c r="K76" s="951"/>
      <c r="L76" s="951"/>
      <c r="M76" s="951"/>
      <c r="N76" s="951"/>
      <c r="O76" s="951"/>
      <c r="P76" s="952"/>
      <c r="Q76" s="957"/>
      <c r="R76" s="958"/>
      <c r="S76" s="958"/>
      <c r="T76" s="958"/>
      <c r="U76" s="907"/>
      <c r="V76" s="959"/>
      <c r="W76" s="958"/>
      <c r="X76" s="958"/>
      <c r="Y76" s="958"/>
      <c r="Z76" s="907"/>
      <c r="AA76" s="959"/>
      <c r="AB76" s="958"/>
      <c r="AC76" s="958"/>
      <c r="AD76" s="958"/>
      <c r="AE76" s="907"/>
      <c r="AF76" s="959"/>
      <c r="AG76" s="958"/>
      <c r="AH76" s="958"/>
      <c r="AI76" s="958"/>
      <c r="AJ76" s="907"/>
      <c r="AK76" s="959"/>
      <c r="AL76" s="958"/>
      <c r="AM76" s="958"/>
      <c r="AN76" s="958"/>
      <c r="AO76" s="907"/>
      <c r="AP76" s="959"/>
      <c r="AQ76" s="958"/>
      <c r="AR76" s="958"/>
      <c r="AS76" s="958"/>
      <c r="AT76" s="907"/>
      <c r="AU76" s="959"/>
      <c r="AV76" s="958"/>
      <c r="AW76" s="958"/>
      <c r="AX76" s="958"/>
      <c r="AY76" s="907"/>
      <c r="AZ76" s="955"/>
      <c r="BA76" s="955"/>
      <c r="BB76" s="955"/>
      <c r="BC76" s="955"/>
      <c r="BD76" s="956"/>
      <c r="BE76" s="259"/>
      <c r="BF76" s="259"/>
      <c r="BG76" s="259"/>
      <c r="BH76" s="259"/>
      <c r="BI76" s="259"/>
      <c r="BJ76" s="259"/>
      <c r="BK76" s="259"/>
      <c r="BL76" s="259"/>
      <c r="BM76" s="259"/>
      <c r="BN76" s="259"/>
      <c r="BO76" s="259"/>
      <c r="BP76" s="259"/>
      <c r="BQ76" s="256">
        <v>70</v>
      </c>
      <c r="BR76" s="261"/>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0"/>
    </row>
    <row r="77" spans="1:131" s="241" customFormat="1" ht="26.25" customHeight="1" x14ac:dyDescent="0.15">
      <c r="A77" s="255">
        <v>10</v>
      </c>
      <c r="B77" s="950"/>
      <c r="C77" s="951"/>
      <c r="D77" s="951"/>
      <c r="E77" s="951"/>
      <c r="F77" s="951"/>
      <c r="G77" s="951"/>
      <c r="H77" s="951"/>
      <c r="I77" s="951"/>
      <c r="J77" s="951"/>
      <c r="K77" s="951"/>
      <c r="L77" s="951"/>
      <c r="M77" s="951"/>
      <c r="N77" s="951"/>
      <c r="O77" s="951"/>
      <c r="P77" s="952"/>
      <c r="Q77" s="957"/>
      <c r="R77" s="958"/>
      <c r="S77" s="958"/>
      <c r="T77" s="958"/>
      <c r="U77" s="907"/>
      <c r="V77" s="959"/>
      <c r="W77" s="958"/>
      <c r="X77" s="958"/>
      <c r="Y77" s="958"/>
      <c r="Z77" s="907"/>
      <c r="AA77" s="959"/>
      <c r="AB77" s="958"/>
      <c r="AC77" s="958"/>
      <c r="AD77" s="958"/>
      <c r="AE77" s="907"/>
      <c r="AF77" s="959"/>
      <c r="AG77" s="958"/>
      <c r="AH77" s="958"/>
      <c r="AI77" s="958"/>
      <c r="AJ77" s="907"/>
      <c r="AK77" s="959"/>
      <c r="AL77" s="958"/>
      <c r="AM77" s="958"/>
      <c r="AN77" s="958"/>
      <c r="AO77" s="907"/>
      <c r="AP77" s="959"/>
      <c r="AQ77" s="958"/>
      <c r="AR77" s="958"/>
      <c r="AS77" s="958"/>
      <c r="AT77" s="907"/>
      <c r="AU77" s="959"/>
      <c r="AV77" s="958"/>
      <c r="AW77" s="958"/>
      <c r="AX77" s="958"/>
      <c r="AY77" s="907"/>
      <c r="AZ77" s="955"/>
      <c r="BA77" s="955"/>
      <c r="BB77" s="955"/>
      <c r="BC77" s="955"/>
      <c r="BD77" s="956"/>
      <c r="BE77" s="259"/>
      <c r="BF77" s="259"/>
      <c r="BG77" s="259"/>
      <c r="BH77" s="259"/>
      <c r="BI77" s="259"/>
      <c r="BJ77" s="259"/>
      <c r="BK77" s="259"/>
      <c r="BL77" s="259"/>
      <c r="BM77" s="259"/>
      <c r="BN77" s="259"/>
      <c r="BO77" s="259"/>
      <c r="BP77" s="259"/>
      <c r="BQ77" s="256">
        <v>71</v>
      </c>
      <c r="BR77" s="261"/>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0"/>
    </row>
    <row r="78" spans="1:131" s="241" customFormat="1" ht="26.25" customHeight="1" x14ac:dyDescent="0.15">
      <c r="A78" s="255">
        <v>11</v>
      </c>
      <c r="B78" s="950"/>
      <c r="C78" s="951"/>
      <c r="D78" s="951"/>
      <c r="E78" s="951"/>
      <c r="F78" s="951"/>
      <c r="G78" s="951"/>
      <c r="H78" s="951"/>
      <c r="I78" s="951"/>
      <c r="J78" s="951"/>
      <c r="K78" s="951"/>
      <c r="L78" s="951"/>
      <c r="M78" s="951"/>
      <c r="N78" s="951"/>
      <c r="O78" s="951"/>
      <c r="P78" s="952"/>
      <c r="Q78" s="953"/>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55"/>
      <c r="BA78" s="955"/>
      <c r="BB78" s="955"/>
      <c r="BC78" s="955"/>
      <c r="BD78" s="956"/>
      <c r="BE78" s="259"/>
      <c r="BF78" s="259"/>
      <c r="BG78" s="259"/>
      <c r="BH78" s="259"/>
      <c r="BI78" s="259"/>
      <c r="BJ78" s="262"/>
      <c r="BK78" s="262"/>
      <c r="BL78" s="262"/>
      <c r="BM78" s="262"/>
      <c r="BN78" s="262"/>
      <c r="BO78" s="259"/>
      <c r="BP78" s="259"/>
      <c r="BQ78" s="256">
        <v>72</v>
      </c>
      <c r="BR78" s="261"/>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0"/>
    </row>
    <row r="79" spans="1:131" s="241" customFormat="1" ht="26.25" customHeight="1" x14ac:dyDescent="0.15">
      <c r="A79" s="255">
        <v>12</v>
      </c>
      <c r="B79" s="950"/>
      <c r="C79" s="951"/>
      <c r="D79" s="951"/>
      <c r="E79" s="951"/>
      <c r="F79" s="951"/>
      <c r="G79" s="951"/>
      <c r="H79" s="951"/>
      <c r="I79" s="951"/>
      <c r="J79" s="951"/>
      <c r="K79" s="951"/>
      <c r="L79" s="951"/>
      <c r="M79" s="951"/>
      <c r="N79" s="951"/>
      <c r="O79" s="951"/>
      <c r="P79" s="952"/>
      <c r="Q79" s="953"/>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55"/>
      <c r="BA79" s="955"/>
      <c r="BB79" s="955"/>
      <c r="BC79" s="955"/>
      <c r="BD79" s="956"/>
      <c r="BE79" s="259"/>
      <c r="BF79" s="259"/>
      <c r="BG79" s="259"/>
      <c r="BH79" s="259"/>
      <c r="BI79" s="259"/>
      <c r="BJ79" s="262"/>
      <c r="BK79" s="262"/>
      <c r="BL79" s="262"/>
      <c r="BM79" s="262"/>
      <c r="BN79" s="262"/>
      <c r="BO79" s="259"/>
      <c r="BP79" s="259"/>
      <c r="BQ79" s="256">
        <v>73</v>
      </c>
      <c r="BR79" s="261"/>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0"/>
    </row>
    <row r="80" spans="1:131" s="241" customFormat="1" ht="26.25" customHeight="1" x14ac:dyDescent="0.15">
      <c r="A80" s="255">
        <v>13</v>
      </c>
      <c r="B80" s="950"/>
      <c r="C80" s="951"/>
      <c r="D80" s="951"/>
      <c r="E80" s="951"/>
      <c r="F80" s="951"/>
      <c r="G80" s="951"/>
      <c r="H80" s="951"/>
      <c r="I80" s="951"/>
      <c r="J80" s="951"/>
      <c r="K80" s="951"/>
      <c r="L80" s="951"/>
      <c r="M80" s="951"/>
      <c r="N80" s="951"/>
      <c r="O80" s="951"/>
      <c r="P80" s="952"/>
      <c r="Q80" s="953"/>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55"/>
      <c r="BA80" s="955"/>
      <c r="BB80" s="955"/>
      <c r="BC80" s="955"/>
      <c r="BD80" s="956"/>
      <c r="BE80" s="259"/>
      <c r="BF80" s="259"/>
      <c r="BG80" s="259"/>
      <c r="BH80" s="259"/>
      <c r="BI80" s="259"/>
      <c r="BJ80" s="259"/>
      <c r="BK80" s="259"/>
      <c r="BL80" s="259"/>
      <c r="BM80" s="259"/>
      <c r="BN80" s="259"/>
      <c r="BO80" s="259"/>
      <c r="BP80" s="259"/>
      <c r="BQ80" s="256">
        <v>74</v>
      </c>
      <c r="BR80" s="261"/>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0"/>
    </row>
    <row r="81" spans="1:131" s="241" customFormat="1" ht="26.25" customHeight="1" x14ac:dyDescent="0.15">
      <c r="A81" s="255">
        <v>14</v>
      </c>
      <c r="B81" s="950"/>
      <c r="C81" s="951"/>
      <c r="D81" s="951"/>
      <c r="E81" s="951"/>
      <c r="F81" s="951"/>
      <c r="G81" s="951"/>
      <c r="H81" s="951"/>
      <c r="I81" s="951"/>
      <c r="J81" s="951"/>
      <c r="K81" s="951"/>
      <c r="L81" s="951"/>
      <c r="M81" s="951"/>
      <c r="N81" s="951"/>
      <c r="O81" s="951"/>
      <c r="P81" s="952"/>
      <c r="Q81" s="953"/>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55"/>
      <c r="BA81" s="955"/>
      <c r="BB81" s="955"/>
      <c r="BC81" s="955"/>
      <c r="BD81" s="956"/>
      <c r="BE81" s="259"/>
      <c r="BF81" s="259"/>
      <c r="BG81" s="259"/>
      <c r="BH81" s="259"/>
      <c r="BI81" s="259"/>
      <c r="BJ81" s="259"/>
      <c r="BK81" s="259"/>
      <c r="BL81" s="259"/>
      <c r="BM81" s="259"/>
      <c r="BN81" s="259"/>
      <c r="BO81" s="259"/>
      <c r="BP81" s="259"/>
      <c r="BQ81" s="256">
        <v>75</v>
      </c>
      <c r="BR81" s="261"/>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0"/>
    </row>
    <row r="82" spans="1:131" s="241" customFormat="1" ht="26.25" customHeight="1" x14ac:dyDescent="0.15">
      <c r="A82" s="255">
        <v>15</v>
      </c>
      <c r="B82" s="950"/>
      <c r="C82" s="951"/>
      <c r="D82" s="951"/>
      <c r="E82" s="951"/>
      <c r="F82" s="951"/>
      <c r="G82" s="951"/>
      <c r="H82" s="951"/>
      <c r="I82" s="951"/>
      <c r="J82" s="951"/>
      <c r="K82" s="951"/>
      <c r="L82" s="951"/>
      <c r="M82" s="951"/>
      <c r="N82" s="951"/>
      <c r="O82" s="951"/>
      <c r="P82" s="952"/>
      <c r="Q82" s="953"/>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55"/>
      <c r="BA82" s="955"/>
      <c r="BB82" s="955"/>
      <c r="BC82" s="955"/>
      <c r="BD82" s="956"/>
      <c r="BE82" s="259"/>
      <c r="BF82" s="259"/>
      <c r="BG82" s="259"/>
      <c r="BH82" s="259"/>
      <c r="BI82" s="259"/>
      <c r="BJ82" s="259"/>
      <c r="BK82" s="259"/>
      <c r="BL82" s="259"/>
      <c r="BM82" s="259"/>
      <c r="BN82" s="259"/>
      <c r="BO82" s="259"/>
      <c r="BP82" s="259"/>
      <c r="BQ82" s="256">
        <v>76</v>
      </c>
      <c r="BR82" s="261"/>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0"/>
    </row>
    <row r="83" spans="1:131" s="241" customFormat="1" ht="26.25" customHeight="1" x14ac:dyDescent="0.15">
      <c r="A83" s="255">
        <v>16</v>
      </c>
      <c r="B83" s="950"/>
      <c r="C83" s="951"/>
      <c r="D83" s="951"/>
      <c r="E83" s="951"/>
      <c r="F83" s="951"/>
      <c r="G83" s="951"/>
      <c r="H83" s="951"/>
      <c r="I83" s="951"/>
      <c r="J83" s="951"/>
      <c r="K83" s="951"/>
      <c r="L83" s="951"/>
      <c r="M83" s="951"/>
      <c r="N83" s="951"/>
      <c r="O83" s="951"/>
      <c r="P83" s="952"/>
      <c r="Q83" s="953"/>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55"/>
      <c r="BA83" s="955"/>
      <c r="BB83" s="955"/>
      <c r="BC83" s="955"/>
      <c r="BD83" s="956"/>
      <c r="BE83" s="259"/>
      <c r="BF83" s="259"/>
      <c r="BG83" s="259"/>
      <c r="BH83" s="259"/>
      <c r="BI83" s="259"/>
      <c r="BJ83" s="259"/>
      <c r="BK83" s="259"/>
      <c r="BL83" s="259"/>
      <c r="BM83" s="259"/>
      <c r="BN83" s="259"/>
      <c r="BO83" s="259"/>
      <c r="BP83" s="259"/>
      <c r="BQ83" s="256">
        <v>77</v>
      </c>
      <c r="BR83" s="261"/>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0"/>
    </row>
    <row r="84" spans="1:131" s="241" customFormat="1" ht="26.25" customHeight="1" x14ac:dyDescent="0.15">
      <c r="A84" s="255">
        <v>17</v>
      </c>
      <c r="B84" s="950"/>
      <c r="C84" s="951"/>
      <c r="D84" s="951"/>
      <c r="E84" s="951"/>
      <c r="F84" s="951"/>
      <c r="G84" s="951"/>
      <c r="H84" s="951"/>
      <c r="I84" s="951"/>
      <c r="J84" s="951"/>
      <c r="K84" s="951"/>
      <c r="L84" s="951"/>
      <c r="M84" s="951"/>
      <c r="N84" s="951"/>
      <c r="O84" s="951"/>
      <c r="P84" s="952"/>
      <c r="Q84" s="953"/>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55"/>
      <c r="BA84" s="955"/>
      <c r="BB84" s="955"/>
      <c r="BC84" s="955"/>
      <c r="BD84" s="956"/>
      <c r="BE84" s="259"/>
      <c r="BF84" s="259"/>
      <c r="BG84" s="259"/>
      <c r="BH84" s="259"/>
      <c r="BI84" s="259"/>
      <c r="BJ84" s="259"/>
      <c r="BK84" s="259"/>
      <c r="BL84" s="259"/>
      <c r="BM84" s="259"/>
      <c r="BN84" s="259"/>
      <c r="BO84" s="259"/>
      <c r="BP84" s="259"/>
      <c r="BQ84" s="256">
        <v>78</v>
      </c>
      <c r="BR84" s="261"/>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0"/>
    </row>
    <row r="85" spans="1:131" s="241" customFormat="1" ht="26.25" customHeight="1" x14ac:dyDescent="0.15">
      <c r="A85" s="255">
        <v>18</v>
      </c>
      <c r="B85" s="950"/>
      <c r="C85" s="951"/>
      <c r="D85" s="951"/>
      <c r="E85" s="951"/>
      <c r="F85" s="951"/>
      <c r="G85" s="951"/>
      <c r="H85" s="951"/>
      <c r="I85" s="951"/>
      <c r="J85" s="951"/>
      <c r="K85" s="951"/>
      <c r="L85" s="951"/>
      <c r="M85" s="951"/>
      <c r="N85" s="951"/>
      <c r="O85" s="951"/>
      <c r="P85" s="952"/>
      <c r="Q85" s="953"/>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55"/>
      <c r="BA85" s="955"/>
      <c r="BB85" s="955"/>
      <c r="BC85" s="955"/>
      <c r="BD85" s="956"/>
      <c r="BE85" s="259"/>
      <c r="BF85" s="259"/>
      <c r="BG85" s="259"/>
      <c r="BH85" s="259"/>
      <c r="BI85" s="259"/>
      <c r="BJ85" s="259"/>
      <c r="BK85" s="259"/>
      <c r="BL85" s="259"/>
      <c r="BM85" s="259"/>
      <c r="BN85" s="259"/>
      <c r="BO85" s="259"/>
      <c r="BP85" s="259"/>
      <c r="BQ85" s="256">
        <v>79</v>
      </c>
      <c r="BR85" s="261"/>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0"/>
    </row>
    <row r="86" spans="1:131" s="241" customFormat="1" ht="26.25" customHeight="1" x14ac:dyDescent="0.15">
      <c r="A86" s="255">
        <v>19</v>
      </c>
      <c r="B86" s="950"/>
      <c r="C86" s="951"/>
      <c r="D86" s="951"/>
      <c r="E86" s="951"/>
      <c r="F86" s="951"/>
      <c r="G86" s="951"/>
      <c r="H86" s="951"/>
      <c r="I86" s="951"/>
      <c r="J86" s="951"/>
      <c r="K86" s="951"/>
      <c r="L86" s="951"/>
      <c r="M86" s="951"/>
      <c r="N86" s="951"/>
      <c r="O86" s="951"/>
      <c r="P86" s="952"/>
      <c r="Q86" s="953"/>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55"/>
      <c r="BA86" s="955"/>
      <c r="BB86" s="955"/>
      <c r="BC86" s="955"/>
      <c r="BD86" s="956"/>
      <c r="BE86" s="259"/>
      <c r="BF86" s="259"/>
      <c r="BG86" s="259"/>
      <c r="BH86" s="259"/>
      <c r="BI86" s="259"/>
      <c r="BJ86" s="259"/>
      <c r="BK86" s="259"/>
      <c r="BL86" s="259"/>
      <c r="BM86" s="259"/>
      <c r="BN86" s="259"/>
      <c r="BO86" s="259"/>
      <c r="BP86" s="259"/>
      <c r="BQ86" s="256">
        <v>80</v>
      </c>
      <c r="BR86" s="261"/>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0"/>
    </row>
    <row r="87" spans="1:131" s="241" customFormat="1" ht="26.25" customHeight="1" x14ac:dyDescent="0.15">
      <c r="A87" s="263">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59"/>
      <c r="BF87" s="259"/>
      <c r="BG87" s="259"/>
      <c r="BH87" s="259"/>
      <c r="BI87" s="259"/>
      <c r="BJ87" s="259"/>
      <c r="BK87" s="259"/>
      <c r="BL87" s="259"/>
      <c r="BM87" s="259"/>
      <c r="BN87" s="259"/>
      <c r="BO87" s="259"/>
      <c r="BP87" s="259"/>
      <c r="BQ87" s="256">
        <v>81</v>
      </c>
      <c r="BR87" s="261"/>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0"/>
    </row>
    <row r="88" spans="1:131" s="241" customFormat="1" ht="26.25" customHeight="1" thickBot="1" x14ac:dyDescent="0.2">
      <c r="A88" s="258" t="s">
        <v>384</v>
      </c>
      <c r="B88" s="867" t="s">
        <v>412</v>
      </c>
      <c r="C88" s="868"/>
      <c r="D88" s="868"/>
      <c r="E88" s="868"/>
      <c r="F88" s="868"/>
      <c r="G88" s="868"/>
      <c r="H88" s="868"/>
      <c r="I88" s="868"/>
      <c r="J88" s="868"/>
      <c r="K88" s="868"/>
      <c r="L88" s="868"/>
      <c r="M88" s="868"/>
      <c r="N88" s="868"/>
      <c r="O88" s="868"/>
      <c r="P88" s="869"/>
      <c r="Q88" s="915"/>
      <c r="R88" s="916"/>
      <c r="S88" s="916"/>
      <c r="T88" s="916"/>
      <c r="U88" s="916"/>
      <c r="V88" s="916"/>
      <c r="W88" s="916"/>
      <c r="X88" s="916"/>
      <c r="Y88" s="916"/>
      <c r="Z88" s="916"/>
      <c r="AA88" s="916"/>
      <c r="AB88" s="916"/>
      <c r="AC88" s="916"/>
      <c r="AD88" s="916"/>
      <c r="AE88" s="916"/>
      <c r="AF88" s="919">
        <f>AF68+AF69</f>
        <v>27474</v>
      </c>
      <c r="AG88" s="919"/>
      <c r="AH88" s="919"/>
      <c r="AI88" s="919"/>
      <c r="AJ88" s="919"/>
      <c r="AK88" s="916"/>
      <c r="AL88" s="916"/>
      <c r="AM88" s="916"/>
      <c r="AN88" s="916"/>
      <c r="AO88" s="916"/>
      <c r="AP88" s="919"/>
      <c r="AQ88" s="919"/>
      <c r="AR88" s="919"/>
      <c r="AS88" s="919"/>
      <c r="AT88" s="919"/>
      <c r="AU88" s="919"/>
      <c r="AV88" s="919"/>
      <c r="AW88" s="919"/>
      <c r="AX88" s="919"/>
      <c r="AY88" s="919"/>
      <c r="AZ88" s="924"/>
      <c r="BA88" s="924"/>
      <c r="BB88" s="924"/>
      <c r="BC88" s="924"/>
      <c r="BD88" s="925"/>
      <c r="BE88" s="259"/>
      <c r="BF88" s="259"/>
      <c r="BG88" s="259"/>
      <c r="BH88" s="259"/>
      <c r="BI88" s="259"/>
      <c r="BJ88" s="259"/>
      <c r="BK88" s="259"/>
      <c r="BL88" s="259"/>
      <c r="BM88" s="259"/>
      <c r="BN88" s="259"/>
      <c r="BO88" s="259"/>
      <c r="BP88" s="259"/>
      <c r="BQ88" s="256">
        <v>82</v>
      </c>
      <c r="BR88" s="261"/>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0"/>
    </row>
    <row r="89" spans="1:131" s="241" customFormat="1" ht="26.25" hidden="1" customHeight="1" x14ac:dyDescent="0.15">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0"/>
    </row>
    <row r="90" spans="1:131" s="241" customFormat="1" ht="26.25" hidden="1" customHeight="1" x14ac:dyDescent="0.15">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0"/>
    </row>
    <row r="91" spans="1:131" s="241" customFormat="1" ht="26.25" hidden="1" customHeight="1" x14ac:dyDescent="0.15">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0"/>
    </row>
    <row r="92" spans="1:131" s="241" customFormat="1" ht="26.25" hidden="1" customHeight="1" x14ac:dyDescent="0.15">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0"/>
    </row>
    <row r="93" spans="1:131" s="241" customFormat="1" ht="26.25" hidden="1" customHeight="1" x14ac:dyDescent="0.15">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0"/>
    </row>
    <row r="94" spans="1:131" s="241" customFormat="1" ht="26.25" hidden="1" customHeight="1" x14ac:dyDescent="0.15">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0"/>
    </row>
    <row r="95" spans="1:131" s="241" customFormat="1" ht="26.25" hidden="1" customHeight="1" x14ac:dyDescent="0.15">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0"/>
    </row>
    <row r="96" spans="1:131" s="241" customFormat="1" ht="26.25" hidden="1" customHeight="1" x14ac:dyDescent="0.15">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0"/>
    </row>
    <row r="97" spans="1:131" s="241" customFormat="1" ht="26.25" hidden="1" customHeight="1" x14ac:dyDescent="0.15">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0"/>
    </row>
    <row r="98" spans="1:131" s="241" customFormat="1" ht="26.25" hidden="1" customHeight="1" x14ac:dyDescent="0.15">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0"/>
    </row>
    <row r="99" spans="1:131" s="241" customFormat="1" ht="26.25" hidden="1" customHeight="1" x14ac:dyDescent="0.15">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0"/>
    </row>
    <row r="100" spans="1:131" s="241" customFormat="1" ht="26.25" hidden="1" customHeight="1" x14ac:dyDescent="0.15">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0"/>
    </row>
    <row r="101" spans="1:131" s="241" customFormat="1" ht="26.25" hidden="1" customHeight="1" x14ac:dyDescent="0.15">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0"/>
    </row>
    <row r="102" spans="1:131" s="241" customFormat="1" ht="26.25" customHeight="1" thickBot="1" x14ac:dyDescent="0.2">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384</v>
      </c>
      <c r="BR102" s="867" t="s">
        <v>413</v>
      </c>
      <c r="BS102" s="868"/>
      <c r="BT102" s="868"/>
      <c r="BU102" s="868"/>
      <c r="BV102" s="868"/>
      <c r="BW102" s="868"/>
      <c r="BX102" s="868"/>
      <c r="BY102" s="868"/>
      <c r="BZ102" s="868"/>
      <c r="CA102" s="868"/>
      <c r="CB102" s="868"/>
      <c r="CC102" s="868"/>
      <c r="CD102" s="868"/>
      <c r="CE102" s="868"/>
      <c r="CF102" s="868"/>
      <c r="CG102" s="869"/>
      <c r="CH102" s="967"/>
      <c r="CI102" s="968"/>
      <c r="CJ102" s="968"/>
      <c r="CK102" s="968"/>
      <c r="CL102" s="969"/>
      <c r="CM102" s="967"/>
      <c r="CN102" s="968"/>
      <c r="CO102" s="968"/>
      <c r="CP102" s="968"/>
      <c r="CQ102" s="969"/>
      <c r="CR102" s="970">
        <f>CR7+CR8</f>
        <v>49</v>
      </c>
      <c r="CS102" s="927"/>
      <c r="CT102" s="927"/>
      <c r="CU102" s="927"/>
      <c r="CV102" s="971"/>
      <c r="CW102" s="970" t="s">
        <v>568</v>
      </c>
      <c r="CX102" s="927"/>
      <c r="CY102" s="927"/>
      <c r="CZ102" s="927"/>
      <c r="DA102" s="971"/>
      <c r="DB102" s="970" t="s">
        <v>568</v>
      </c>
      <c r="DC102" s="927"/>
      <c r="DD102" s="927"/>
      <c r="DE102" s="927"/>
      <c r="DF102" s="971"/>
      <c r="DG102" s="970">
        <f>DG7</f>
        <v>246</v>
      </c>
      <c r="DH102" s="927"/>
      <c r="DI102" s="927"/>
      <c r="DJ102" s="927"/>
      <c r="DK102" s="971"/>
      <c r="DL102" s="970" t="s">
        <v>568</v>
      </c>
      <c r="DM102" s="927"/>
      <c r="DN102" s="927"/>
      <c r="DO102" s="927"/>
      <c r="DP102" s="971"/>
      <c r="DQ102" s="970" t="s">
        <v>568</v>
      </c>
      <c r="DR102" s="927"/>
      <c r="DS102" s="927"/>
      <c r="DT102" s="927"/>
      <c r="DU102" s="971"/>
      <c r="DV102" s="994"/>
      <c r="DW102" s="995"/>
      <c r="DX102" s="995"/>
      <c r="DY102" s="995"/>
      <c r="DZ102" s="996"/>
      <c r="EA102" s="240"/>
    </row>
    <row r="103" spans="1:131" s="241" customFormat="1" ht="26.25" customHeight="1" x14ac:dyDescent="0.15">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997" t="s">
        <v>414</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0"/>
    </row>
    <row r="104" spans="1:131" s="241" customFormat="1" ht="26.25" customHeight="1" x14ac:dyDescent="0.15">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998" t="s">
        <v>415</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0"/>
    </row>
    <row r="105" spans="1:131" s="241" customFormat="1" ht="11.25" customHeight="1" x14ac:dyDescent="0.15">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15">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
      <c r="A107" s="269" t="s">
        <v>416</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417</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15">
      <c r="A108" s="999" t="s">
        <v>418</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419</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0" customFormat="1" ht="26.25" customHeight="1" x14ac:dyDescent="0.15">
      <c r="A109" s="992" t="s">
        <v>420</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421</v>
      </c>
      <c r="AB109" s="973"/>
      <c r="AC109" s="973"/>
      <c r="AD109" s="973"/>
      <c r="AE109" s="974"/>
      <c r="AF109" s="972" t="s">
        <v>302</v>
      </c>
      <c r="AG109" s="973"/>
      <c r="AH109" s="973"/>
      <c r="AI109" s="973"/>
      <c r="AJ109" s="974"/>
      <c r="AK109" s="972" t="s">
        <v>301</v>
      </c>
      <c r="AL109" s="973"/>
      <c r="AM109" s="973"/>
      <c r="AN109" s="973"/>
      <c r="AO109" s="974"/>
      <c r="AP109" s="972" t="s">
        <v>422</v>
      </c>
      <c r="AQ109" s="973"/>
      <c r="AR109" s="973"/>
      <c r="AS109" s="973"/>
      <c r="AT109" s="975"/>
      <c r="AU109" s="992" t="s">
        <v>420</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421</v>
      </c>
      <c r="BR109" s="973"/>
      <c r="BS109" s="973"/>
      <c r="BT109" s="973"/>
      <c r="BU109" s="974"/>
      <c r="BV109" s="972" t="s">
        <v>302</v>
      </c>
      <c r="BW109" s="973"/>
      <c r="BX109" s="973"/>
      <c r="BY109" s="973"/>
      <c r="BZ109" s="974"/>
      <c r="CA109" s="972" t="s">
        <v>301</v>
      </c>
      <c r="CB109" s="973"/>
      <c r="CC109" s="973"/>
      <c r="CD109" s="973"/>
      <c r="CE109" s="974"/>
      <c r="CF109" s="993" t="s">
        <v>422</v>
      </c>
      <c r="CG109" s="993"/>
      <c r="CH109" s="993"/>
      <c r="CI109" s="993"/>
      <c r="CJ109" s="993"/>
      <c r="CK109" s="972" t="s">
        <v>423</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421</v>
      </c>
      <c r="DH109" s="973"/>
      <c r="DI109" s="973"/>
      <c r="DJ109" s="973"/>
      <c r="DK109" s="974"/>
      <c r="DL109" s="972" t="s">
        <v>302</v>
      </c>
      <c r="DM109" s="973"/>
      <c r="DN109" s="973"/>
      <c r="DO109" s="973"/>
      <c r="DP109" s="974"/>
      <c r="DQ109" s="972" t="s">
        <v>301</v>
      </c>
      <c r="DR109" s="973"/>
      <c r="DS109" s="973"/>
      <c r="DT109" s="973"/>
      <c r="DU109" s="974"/>
      <c r="DV109" s="972" t="s">
        <v>422</v>
      </c>
      <c r="DW109" s="973"/>
      <c r="DX109" s="973"/>
      <c r="DY109" s="973"/>
      <c r="DZ109" s="975"/>
    </row>
    <row r="110" spans="1:131" s="240" customFormat="1" ht="26.25" customHeight="1" x14ac:dyDescent="0.15">
      <c r="A110" s="976" t="s">
        <v>424</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3771633</v>
      </c>
      <c r="AB110" s="980"/>
      <c r="AC110" s="980"/>
      <c r="AD110" s="980"/>
      <c r="AE110" s="981"/>
      <c r="AF110" s="982">
        <v>3690527</v>
      </c>
      <c r="AG110" s="980"/>
      <c r="AH110" s="980"/>
      <c r="AI110" s="980"/>
      <c r="AJ110" s="981"/>
      <c r="AK110" s="982">
        <v>3493813</v>
      </c>
      <c r="AL110" s="980"/>
      <c r="AM110" s="980"/>
      <c r="AN110" s="980"/>
      <c r="AO110" s="981"/>
      <c r="AP110" s="983">
        <v>10.7</v>
      </c>
      <c r="AQ110" s="984"/>
      <c r="AR110" s="984"/>
      <c r="AS110" s="984"/>
      <c r="AT110" s="985"/>
      <c r="AU110" s="986" t="s">
        <v>73</v>
      </c>
      <c r="AV110" s="987"/>
      <c r="AW110" s="987"/>
      <c r="AX110" s="987"/>
      <c r="AY110" s="987"/>
      <c r="AZ110" s="1028" t="s">
        <v>425</v>
      </c>
      <c r="BA110" s="977"/>
      <c r="BB110" s="977"/>
      <c r="BC110" s="977"/>
      <c r="BD110" s="977"/>
      <c r="BE110" s="977"/>
      <c r="BF110" s="977"/>
      <c r="BG110" s="977"/>
      <c r="BH110" s="977"/>
      <c r="BI110" s="977"/>
      <c r="BJ110" s="977"/>
      <c r="BK110" s="977"/>
      <c r="BL110" s="977"/>
      <c r="BM110" s="977"/>
      <c r="BN110" s="977"/>
      <c r="BO110" s="977"/>
      <c r="BP110" s="978"/>
      <c r="BQ110" s="1014">
        <v>33610321</v>
      </c>
      <c r="BR110" s="1015"/>
      <c r="BS110" s="1015"/>
      <c r="BT110" s="1015"/>
      <c r="BU110" s="1015"/>
      <c r="BV110" s="1015">
        <v>32035390</v>
      </c>
      <c r="BW110" s="1015"/>
      <c r="BX110" s="1015"/>
      <c r="BY110" s="1015"/>
      <c r="BZ110" s="1015"/>
      <c r="CA110" s="1015">
        <v>30790481</v>
      </c>
      <c r="CB110" s="1015"/>
      <c r="CC110" s="1015"/>
      <c r="CD110" s="1015"/>
      <c r="CE110" s="1015"/>
      <c r="CF110" s="1029">
        <v>94.1</v>
      </c>
      <c r="CG110" s="1030"/>
      <c r="CH110" s="1030"/>
      <c r="CI110" s="1030"/>
      <c r="CJ110" s="1030"/>
      <c r="CK110" s="1031" t="s">
        <v>426</v>
      </c>
      <c r="CL110" s="1032"/>
      <c r="CM110" s="1011" t="s">
        <v>427</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v>8044137</v>
      </c>
      <c r="DH110" s="1015"/>
      <c r="DI110" s="1015"/>
      <c r="DJ110" s="1015"/>
      <c r="DK110" s="1015"/>
      <c r="DL110" s="1015" t="s">
        <v>428</v>
      </c>
      <c r="DM110" s="1015"/>
      <c r="DN110" s="1015"/>
      <c r="DO110" s="1015"/>
      <c r="DP110" s="1015"/>
      <c r="DQ110" s="1015" t="s">
        <v>429</v>
      </c>
      <c r="DR110" s="1015"/>
      <c r="DS110" s="1015"/>
      <c r="DT110" s="1015"/>
      <c r="DU110" s="1015"/>
      <c r="DV110" s="1016" t="s">
        <v>430</v>
      </c>
      <c r="DW110" s="1016"/>
      <c r="DX110" s="1016"/>
      <c r="DY110" s="1016"/>
      <c r="DZ110" s="1017"/>
    </row>
    <row r="111" spans="1:131" s="240" customFormat="1" ht="26.25" customHeight="1" x14ac:dyDescent="0.15">
      <c r="A111" s="1018" t="s">
        <v>431</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128</v>
      </c>
      <c r="AB111" s="1022"/>
      <c r="AC111" s="1022"/>
      <c r="AD111" s="1022"/>
      <c r="AE111" s="1023"/>
      <c r="AF111" s="1024" t="s">
        <v>128</v>
      </c>
      <c r="AG111" s="1022"/>
      <c r="AH111" s="1022"/>
      <c r="AI111" s="1022"/>
      <c r="AJ111" s="1023"/>
      <c r="AK111" s="1024" t="s">
        <v>128</v>
      </c>
      <c r="AL111" s="1022"/>
      <c r="AM111" s="1022"/>
      <c r="AN111" s="1022"/>
      <c r="AO111" s="1023"/>
      <c r="AP111" s="1025" t="s">
        <v>128</v>
      </c>
      <c r="AQ111" s="1026"/>
      <c r="AR111" s="1026"/>
      <c r="AS111" s="1026"/>
      <c r="AT111" s="1027"/>
      <c r="AU111" s="988"/>
      <c r="AV111" s="989"/>
      <c r="AW111" s="989"/>
      <c r="AX111" s="989"/>
      <c r="AY111" s="989"/>
      <c r="AZ111" s="1037" t="s">
        <v>432</v>
      </c>
      <c r="BA111" s="1038"/>
      <c r="BB111" s="1038"/>
      <c r="BC111" s="1038"/>
      <c r="BD111" s="1038"/>
      <c r="BE111" s="1038"/>
      <c r="BF111" s="1038"/>
      <c r="BG111" s="1038"/>
      <c r="BH111" s="1038"/>
      <c r="BI111" s="1038"/>
      <c r="BJ111" s="1038"/>
      <c r="BK111" s="1038"/>
      <c r="BL111" s="1038"/>
      <c r="BM111" s="1038"/>
      <c r="BN111" s="1038"/>
      <c r="BO111" s="1038"/>
      <c r="BP111" s="1039"/>
      <c r="BQ111" s="1007">
        <v>8920241</v>
      </c>
      <c r="BR111" s="1008"/>
      <c r="BS111" s="1008"/>
      <c r="BT111" s="1008"/>
      <c r="BU111" s="1008"/>
      <c r="BV111" s="1008">
        <v>1095148</v>
      </c>
      <c r="BW111" s="1008"/>
      <c r="BX111" s="1008"/>
      <c r="BY111" s="1008"/>
      <c r="BZ111" s="1008"/>
      <c r="CA111" s="1008">
        <v>496640</v>
      </c>
      <c r="CB111" s="1008"/>
      <c r="CC111" s="1008"/>
      <c r="CD111" s="1008"/>
      <c r="CE111" s="1008"/>
      <c r="CF111" s="1002">
        <v>1.5</v>
      </c>
      <c r="CG111" s="1003"/>
      <c r="CH111" s="1003"/>
      <c r="CI111" s="1003"/>
      <c r="CJ111" s="1003"/>
      <c r="CK111" s="1033"/>
      <c r="CL111" s="1034"/>
      <c r="CM111" s="1004" t="s">
        <v>433</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428</v>
      </c>
      <c r="DH111" s="1008"/>
      <c r="DI111" s="1008"/>
      <c r="DJ111" s="1008"/>
      <c r="DK111" s="1008"/>
      <c r="DL111" s="1008" t="s">
        <v>434</v>
      </c>
      <c r="DM111" s="1008"/>
      <c r="DN111" s="1008"/>
      <c r="DO111" s="1008"/>
      <c r="DP111" s="1008"/>
      <c r="DQ111" s="1008" t="s">
        <v>428</v>
      </c>
      <c r="DR111" s="1008"/>
      <c r="DS111" s="1008"/>
      <c r="DT111" s="1008"/>
      <c r="DU111" s="1008"/>
      <c r="DV111" s="1009" t="s">
        <v>428</v>
      </c>
      <c r="DW111" s="1009"/>
      <c r="DX111" s="1009"/>
      <c r="DY111" s="1009"/>
      <c r="DZ111" s="1010"/>
    </row>
    <row r="112" spans="1:131" s="240" customFormat="1" ht="26.25" customHeight="1" x14ac:dyDescent="0.15">
      <c r="A112" s="1040" t="s">
        <v>435</v>
      </c>
      <c r="B112" s="1041"/>
      <c r="C112" s="1038" t="s">
        <v>436</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128</v>
      </c>
      <c r="AB112" s="1047"/>
      <c r="AC112" s="1047"/>
      <c r="AD112" s="1047"/>
      <c r="AE112" s="1048"/>
      <c r="AF112" s="1049" t="s">
        <v>429</v>
      </c>
      <c r="AG112" s="1047"/>
      <c r="AH112" s="1047"/>
      <c r="AI112" s="1047"/>
      <c r="AJ112" s="1048"/>
      <c r="AK112" s="1049" t="s">
        <v>128</v>
      </c>
      <c r="AL112" s="1047"/>
      <c r="AM112" s="1047"/>
      <c r="AN112" s="1047"/>
      <c r="AO112" s="1048"/>
      <c r="AP112" s="1050" t="s">
        <v>128</v>
      </c>
      <c r="AQ112" s="1051"/>
      <c r="AR112" s="1051"/>
      <c r="AS112" s="1051"/>
      <c r="AT112" s="1052"/>
      <c r="AU112" s="988"/>
      <c r="AV112" s="989"/>
      <c r="AW112" s="989"/>
      <c r="AX112" s="989"/>
      <c r="AY112" s="989"/>
      <c r="AZ112" s="1037" t="s">
        <v>437</v>
      </c>
      <c r="BA112" s="1038"/>
      <c r="BB112" s="1038"/>
      <c r="BC112" s="1038"/>
      <c r="BD112" s="1038"/>
      <c r="BE112" s="1038"/>
      <c r="BF112" s="1038"/>
      <c r="BG112" s="1038"/>
      <c r="BH112" s="1038"/>
      <c r="BI112" s="1038"/>
      <c r="BJ112" s="1038"/>
      <c r="BK112" s="1038"/>
      <c r="BL112" s="1038"/>
      <c r="BM112" s="1038"/>
      <c r="BN112" s="1038"/>
      <c r="BO112" s="1038"/>
      <c r="BP112" s="1039"/>
      <c r="BQ112" s="1007">
        <v>22937020</v>
      </c>
      <c r="BR112" s="1008"/>
      <c r="BS112" s="1008"/>
      <c r="BT112" s="1008"/>
      <c r="BU112" s="1008"/>
      <c r="BV112" s="1008">
        <v>22174768</v>
      </c>
      <c r="BW112" s="1008"/>
      <c r="BX112" s="1008"/>
      <c r="BY112" s="1008"/>
      <c r="BZ112" s="1008"/>
      <c r="CA112" s="1008">
        <v>20535877</v>
      </c>
      <c r="CB112" s="1008"/>
      <c r="CC112" s="1008"/>
      <c r="CD112" s="1008"/>
      <c r="CE112" s="1008"/>
      <c r="CF112" s="1002">
        <v>62.8</v>
      </c>
      <c r="CG112" s="1003"/>
      <c r="CH112" s="1003"/>
      <c r="CI112" s="1003"/>
      <c r="CJ112" s="1003"/>
      <c r="CK112" s="1033"/>
      <c r="CL112" s="1034"/>
      <c r="CM112" s="1004" t="s">
        <v>438</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128</v>
      </c>
      <c r="DH112" s="1008"/>
      <c r="DI112" s="1008"/>
      <c r="DJ112" s="1008"/>
      <c r="DK112" s="1008"/>
      <c r="DL112" s="1008" t="s">
        <v>128</v>
      </c>
      <c r="DM112" s="1008"/>
      <c r="DN112" s="1008"/>
      <c r="DO112" s="1008"/>
      <c r="DP112" s="1008"/>
      <c r="DQ112" s="1008" t="s">
        <v>128</v>
      </c>
      <c r="DR112" s="1008"/>
      <c r="DS112" s="1008"/>
      <c r="DT112" s="1008"/>
      <c r="DU112" s="1008"/>
      <c r="DV112" s="1009" t="s">
        <v>434</v>
      </c>
      <c r="DW112" s="1009"/>
      <c r="DX112" s="1009"/>
      <c r="DY112" s="1009"/>
      <c r="DZ112" s="1010"/>
    </row>
    <row r="113" spans="1:130" s="240" customFormat="1" ht="26.25" customHeight="1" x14ac:dyDescent="0.15">
      <c r="A113" s="1042"/>
      <c r="B113" s="1043"/>
      <c r="C113" s="1038" t="s">
        <v>439</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2093734</v>
      </c>
      <c r="AB113" s="1022"/>
      <c r="AC113" s="1022"/>
      <c r="AD113" s="1022"/>
      <c r="AE113" s="1023"/>
      <c r="AF113" s="1024">
        <v>2253793</v>
      </c>
      <c r="AG113" s="1022"/>
      <c r="AH113" s="1022"/>
      <c r="AI113" s="1022"/>
      <c r="AJ113" s="1023"/>
      <c r="AK113" s="1024">
        <v>2312591</v>
      </c>
      <c r="AL113" s="1022"/>
      <c r="AM113" s="1022"/>
      <c r="AN113" s="1022"/>
      <c r="AO113" s="1023"/>
      <c r="AP113" s="1025">
        <v>7.1</v>
      </c>
      <c r="AQ113" s="1026"/>
      <c r="AR113" s="1026"/>
      <c r="AS113" s="1026"/>
      <c r="AT113" s="1027"/>
      <c r="AU113" s="988"/>
      <c r="AV113" s="989"/>
      <c r="AW113" s="989"/>
      <c r="AX113" s="989"/>
      <c r="AY113" s="989"/>
      <c r="AZ113" s="1037" t="s">
        <v>440</v>
      </c>
      <c r="BA113" s="1038"/>
      <c r="BB113" s="1038"/>
      <c r="BC113" s="1038"/>
      <c r="BD113" s="1038"/>
      <c r="BE113" s="1038"/>
      <c r="BF113" s="1038"/>
      <c r="BG113" s="1038"/>
      <c r="BH113" s="1038"/>
      <c r="BI113" s="1038"/>
      <c r="BJ113" s="1038"/>
      <c r="BK113" s="1038"/>
      <c r="BL113" s="1038"/>
      <c r="BM113" s="1038"/>
      <c r="BN113" s="1038"/>
      <c r="BO113" s="1038"/>
      <c r="BP113" s="1039"/>
      <c r="BQ113" s="1007">
        <v>540340</v>
      </c>
      <c r="BR113" s="1008"/>
      <c r="BS113" s="1008"/>
      <c r="BT113" s="1008"/>
      <c r="BU113" s="1008"/>
      <c r="BV113" s="1008">
        <v>537737</v>
      </c>
      <c r="BW113" s="1008"/>
      <c r="BX113" s="1008"/>
      <c r="BY113" s="1008"/>
      <c r="BZ113" s="1008"/>
      <c r="CA113" s="1008">
        <v>511876</v>
      </c>
      <c r="CB113" s="1008"/>
      <c r="CC113" s="1008"/>
      <c r="CD113" s="1008"/>
      <c r="CE113" s="1008"/>
      <c r="CF113" s="1002">
        <v>1.6</v>
      </c>
      <c r="CG113" s="1003"/>
      <c r="CH113" s="1003"/>
      <c r="CI113" s="1003"/>
      <c r="CJ113" s="1003"/>
      <c r="CK113" s="1033"/>
      <c r="CL113" s="1034"/>
      <c r="CM113" s="1004" t="s">
        <v>441</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t="s">
        <v>430</v>
      </c>
      <c r="DH113" s="1047"/>
      <c r="DI113" s="1047"/>
      <c r="DJ113" s="1047"/>
      <c r="DK113" s="1048"/>
      <c r="DL113" s="1049" t="s">
        <v>430</v>
      </c>
      <c r="DM113" s="1047"/>
      <c r="DN113" s="1047"/>
      <c r="DO113" s="1047"/>
      <c r="DP113" s="1048"/>
      <c r="DQ113" s="1049" t="s">
        <v>430</v>
      </c>
      <c r="DR113" s="1047"/>
      <c r="DS113" s="1047"/>
      <c r="DT113" s="1047"/>
      <c r="DU113" s="1048"/>
      <c r="DV113" s="1050" t="s">
        <v>434</v>
      </c>
      <c r="DW113" s="1051"/>
      <c r="DX113" s="1051"/>
      <c r="DY113" s="1051"/>
      <c r="DZ113" s="1052"/>
    </row>
    <row r="114" spans="1:130" s="240" customFormat="1" ht="26.25" customHeight="1" x14ac:dyDescent="0.15">
      <c r="A114" s="1042"/>
      <c r="B114" s="1043"/>
      <c r="C114" s="1038" t="s">
        <v>442</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v>31225</v>
      </c>
      <c r="AB114" s="1047"/>
      <c r="AC114" s="1047"/>
      <c r="AD114" s="1047"/>
      <c r="AE114" s="1048"/>
      <c r="AF114" s="1049">
        <v>34065</v>
      </c>
      <c r="AG114" s="1047"/>
      <c r="AH114" s="1047"/>
      <c r="AI114" s="1047"/>
      <c r="AJ114" s="1048"/>
      <c r="AK114" s="1049">
        <v>35097</v>
      </c>
      <c r="AL114" s="1047"/>
      <c r="AM114" s="1047"/>
      <c r="AN114" s="1047"/>
      <c r="AO114" s="1048"/>
      <c r="AP114" s="1050">
        <v>0.1</v>
      </c>
      <c r="AQ114" s="1051"/>
      <c r="AR114" s="1051"/>
      <c r="AS114" s="1051"/>
      <c r="AT114" s="1052"/>
      <c r="AU114" s="988"/>
      <c r="AV114" s="989"/>
      <c r="AW114" s="989"/>
      <c r="AX114" s="989"/>
      <c r="AY114" s="989"/>
      <c r="AZ114" s="1037" t="s">
        <v>443</v>
      </c>
      <c r="BA114" s="1038"/>
      <c r="BB114" s="1038"/>
      <c r="BC114" s="1038"/>
      <c r="BD114" s="1038"/>
      <c r="BE114" s="1038"/>
      <c r="BF114" s="1038"/>
      <c r="BG114" s="1038"/>
      <c r="BH114" s="1038"/>
      <c r="BI114" s="1038"/>
      <c r="BJ114" s="1038"/>
      <c r="BK114" s="1038"/>
      <c r="BL114" s="1038"/>
      <c r="BM114" s="1038"/>
      <c r="BN114" s="1038"/>
      <c r="BO114" s="1038"/>
      <c r="BP114" s="1039"/>
      <c r="BQ114" s="1007">
        <v>9374381</v>
      </c>
      <c r="BR114" s="1008"/>
      <c r="BS114" s="1008"/>
      <c r="BT114" s="1008"/>
      <c r="BU114" s="1008"/>
      <c r="BV114" s="1008">
        <v>9106398</v>
      </c>
      <c r="BW114" s="1008"/>
      <c r="BX114" s="1008"/>
      <c r="BY114" s="1008"/>
      <c r="BZ114" s="1008"/>
      <c r="CA114" s="1008">
        <v>8518670</v>
      </c>
      <c r="CB114" s="1008"/>
      <c r="CC114" s="1008"/>
      <c r="CD114" s="1008"/>
      <c r="CE114" s="1008"/>
      <c r="CF114" s="1002">
        <v>26</v>
      </c>
      <c r="CG114" s="1003"/>
      <c r="CH114" s="1003"/>
      <c r="CI114" s="1003"/>
      <c r="CJ114" s="1003"/>
      <c r="CK114" s="1033"/>
      <c r="CL114" s="1034"/>
      <c r="CM114" s="1004" t="s">
        <v>444</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128</v>
      </c>
      <c r="DH114" s="1047"/>
      <c r="DI114" s="1047"/>
      <c r="DJ114" s="1047"/>
      <c r="DK114" s="1048"/>
      <c r="DL114" s="1049" t="s">
        <v>428</v>
      </c>
      <c r="DM114" s="1047"/>
      <c r="DN114" s="1047"/>
      <c r="DO114" s="1047"/>
      <c r="DP114" s="1048"/>
      <c r="DQ114" s="1049" t="s">
        <v>128</v>
      </c>
      <c r="DR114" s="1047"/>
      <c r="DS114" s="1047"/>
      <c r="DT114" s="1047"/>
      <c r="DU114" s="1048"/>
      <c r="DV114" s="1050" t="s">
        <v>428</v>
      </c>
      <c r="DW114" s="1051"/>
      <c r="DX114" s="1051"/>
      <c r="DY114" s="1051"/>
      <c r="DZ114" s="1052"/>
    </row>
    <row r="115" spans="1:130" s="240" customFormat="1" ht="26.25" customHeight="1" x14ac:dyDescent="0.15">
      <c r="A115" s="1042"/>
      <c r="B115" s="1043"/>
      <c r="C115" s="1038" t="s">
        <v>445</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v>29036</v>
      </c>
      <c r="AB115" s="1022"/>
      <c r="AC115" s="1022"/>
      <c r="AD115" s="1022"/>
      <c r="AE115" s="1023"/>
      <c r="AF115" s="1024">
        <v>15976</v>
      </c>
      <c r="AG115" s="1022"/>
      <c r="AH115" s="1022"/>
      <c r="AI115" s="1022"/>
      <c r="AJ115" s="1023"/>
      <c r="AK115" s="1024">
        <v>9630</v>
      </c>
      <c r="AL115" s="1022"/>
      <c r="AM115" s="1022"/>
      <c r="AN115" s="1022"/>
      <c r="AO115" s="1023"/>
      <c r="AP115" s="1025">
        <v>0</v>
      </c>
      <c r="AQ115" s="1026"/>
      <c r="AR115" s="1026"/>
      <c r="AS115" s="1026"/>
      <c r="AT115" s="1027"/>
      <c r="AU115" s="988"/>
      <c r="AV115" s="989"/>
      <c r="AW115" s="989"/>
      <c r="AX115" s="989"/>
      <c r="AY115" s="989"/>
      <c r="AZ115" s="1037" t="s">
        <v>446</v>
      </c>
      <c r="BA115" s="1038"/>
      <c r="BB115" s="1038"/>
      <c r="BC115" s="1038"/>
      <c r="BD115" s="1038"/>
      <c r="BE115" s="1038"/>
      <c r="BF115" s="1038"/>
      <c r="BG115" s="1038"/>
      <c r="BH115" s="1038"/>
      <c r="BI115" s="1038"/>
      <c r="BJ115" s="1038"/>
      <c r="BK115" s="1038"/>
      <c r="BL115" s="1038"/>
      <c r="BM115" s="1038"/>
      <c r="BN115" s="1038"/>
      <c r="BO115" s="1038"/>
      <c r="BP115" s="1039"/>
      <c r="BQ115" s="1007" t="s">
        <v>128</v>
      </c>
      <c r="BR115" s="1008"/>
      <c r="BS115" s="1008"/>
      <c r="BT115" s="1008"/>
      <c r="BU115" s="1008"/>
      <c r="BV115" s="1008" t="s">
        <v>128</v>
      </c>
      <c r="BW115" s="1008"/>
      <c r="BX115" s="1008"/>
      <c r="BY115" s="1008"/>
      <c r="BZ115" s="1008"/>
      <c r="CA115" s="1008" t="s">
        <v>434</v>
      </c>
      <c r="CB115" s="1008"/>
      <c r="CC115" s="1008"/>
      <c r="CD115" s="1008"/>
      <c r="CE115" s="1008"/>
      <c r="CF115" s="1002" t="s">
        <v>128</v>
      </c>
      <c r="CG115" s="1003"/>
      <c r="CH115" s="1003"/>
      <c r="CI115" s="1003"/>
      <c r="CJ115" s="1003"/>
      <c r="CK115" s="1033"/>
      <c r="CL115" s="1034"/>
      <c r="CM115" s="1037" t="s">
        <v>447</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v>847417</v>
      </c>
      <c r="DH115" s="1047"/>
      <c r="DI115" s="1047"/>
      <c r="DJ115" s="1047"/>
      <c r="DK115" s="1048"/>
      <c r="DL115" s="1049">
        <v>1081317</v>
      </c>
      <c r="DM115" s="1047"/>
      <c r="DN115" s="1047"/>
      <c r="DO115" s="1047"/>
      <c r="DP115" s="1048"/>
      <c r="DQ115" s="1049">
        <v>491931</v>
      </c>
      <c r="DR115" s="1047"/>
      <c r="DS115" s="1047"/>
      <c r="DT115" s="1047"/>
      <c r="DU115" s="1048"/>
      <c r="DV115" s="1050">
        <v>1.5</v>
      </c>
      <c r="DW115" s="1051"/>
      <c r="DX115" s="1051"/>
      <c r="DY115" s="1051"/>
      <c r="DZ115" s="1052"/>
    </row>
    <row r="116" spans="1:130" s="240" customFormat="1" ht="26.25" customHeight="1" x14ac:dyDescent="0.15">
      <c r="A116" s="1044"/>
      <c r="B116" s="1045"/>
      <c r="C116" s="1053" t="s">
        <v>448</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t="s">
        <v>128</v>
      </c>
      <c r="AB116" s="1047"/>
      <c r="AC116" s="1047"/>
      <c r="AD116" s="1047"/>
      <c r="AE116" s="1048"/>
      <c r="AF116" s="1049" t="s">
        <v>434</v>
      </c>
      <c r="AG116" s="1047"/>
      <c r="AH116" s="1047"/>
      <c r="AI116" s="1047"/>
      <c r="AJ116" s="1048"/>
      <c r="AK116" s="1049" t="s">
        <v>428</v>
      </c>
      <c r="AL116" s="1047"/>
      <c r="AM116" s="1047"/>
      <c r="AN116" s="1047"/>
      <c r="AO116" s="1048"/>
      <c r="AP116" s="1050" t="s">
        <v>428</v>
      </c>
      <c r="AQ116" s="1051"/>
      <c r="AR116" s="1051"/>
      <c r="AS116" s="1051"/>
      <c r="AT116" s="1052"/>
      <c r="AU116" s="988"/>
      <c r="AV116" s="989"/>
      <c r="AW116" s="989"/>
      <c r="AX116" s="989"/>
      <c r="AY116" s="989"/>
      <c r="AZ116" s="1055" t="s">
        <v>449</v>
      </c>
      <c r="BA116" s="1056"/>
      <c r="BB116" s="1056"/>
      <c r="BC116" s="1056"/>
      <c r="BD116" s="1056"/>
      <c r="BE116" s="1056"/>
      <c r="BF116" s="1056"/>
      <c r="BG116" s="1056"/>
      <c r="BH116" s="1056"/>
      <c r="BI116" s="1056"/>
      <c r="BJ116" s="1056"/>
      <c r="BK116" s="1056"/>
      <c r="BL116" s="1056"/>
      <c r="BM116" s="1056"/>
      <c r="BN116" s="1056"/>
      <c r="BO116" s="1056"/>
      <c r="BP116" s="1057"/>
      <c r="BQ116" s="1007" t="s">
        <v>430</v>
      </c>
      <c r="BR116" s="1008"/>
      <c r="BS116" s="1008"/>
      <c r="BT116" s="1008"/>
      <c r="BU116" s="1008"/>
      <c r="BV116" s="1008" t="s">
        <v>128</v>
      </c>
      <c r="BW116" s="1008"/>
      <c r="BX116" s="1008"/>
      <c r="BY116" s="1008"/>
      <c r="BZ116" s="1008"/>
      <c r="CA116" s="1008" t="s">
        <v>434</v>
      </c>
      <c r="CB116" s="1008"/>
      <c r="CC116" s="1008"/>
      <c r="CD116" s="1008"/>
      <c r="CE116" s="1008"/>
      <c r="CF116" s="1002" t="s">
        <v>434</v>
      </c>
      <c r="CG116" s="1003"/>
      <c r="CH116" s="1003"/>
      <c r="CI116" s="1003"/>
      <c r="CJ116" s="1003"/>
      <c r="CK116" s="1033"/>
      <c r="CL116" s="1034"/>
      <c r="CM116" s="1004" t="s">
        <v>450</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t="s">
        <v>128</v>
      </c>
      <c r="DH116" s="1047"/>
      <c r="DI116" s="1047"/>
      <c r="DJ116" s="1047"/>
      <c r="DK116" s="1048"/>
      <c r="DL116" s="1049" t="s">
        <v>128</v>
      </c>
      <c r="DM116" s="1047"/>
      <c r="DN116" s="1047"/>
      <c r="DO116" s="1047"/>
      <c r="DP116" s="1048"/>
      <c r="DQ116" s="1049" t="s">
        <v>128</v>
      </c>
      <c r="DR116" s="1047"/>
      <c r="DS116" s="1047"/>
      <c r="DT116" s="1047"/>
      <c r="DU116" s="1048"/>
      <c r="DV116" s="1050" t="s">
        <v>434</v>
      </c>
      <c r="DW116" s="1051"/>
      <c r="DX116" s="1051"/>
      <c r="DY116" s="1051"/>
      <c r="DZ116" s="1052"/>
    </row>
    <row r="117" spans="1:130" s="240" customFormat="1" ht="26.25" customHeight="1" x14ac:dyDescent="0.15">
      <c r="A117" s="992" t="s">
        <v>184</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3" t="s">
        <v>451</v>
      </c>
      <c r="Z117" s="974"/>
      <c r="AA117" s="1064">
        <v>5925628</v>
      </c>
      <c r="AB117" s="1065"/>
      <c r="AC117" s="1065"/>
      <c r="AD117" s="1065"/>
      <c r="AE117" s="1066"/>
      <c r="AF117" s="1067">
        <v>5994361</v>
      </c>
      <c r="AG117" s="1065"/>
      <c r="AH117" s="1065"/>
      <c r="AI117" s="1065"/>
      <c r="AJ117" s="1066"/>
      <c r="AK117" s="1067">
        <v>5851131</v>
      </c>
      <c r="AL117" s="1065"/>
      <c r="AM117" s="1065"/>
      <c r="AN117" s="1065"/>
      <c r="AO117" s="1066"/>
      <c r="AP117" s="1068"/>
      <c r="AQ117" s="1069"/>
      <c r="AR117" s="1069"/>
      <c r="AS117" s="1069"/>
      <c r="AT117" s="1070"/>
      <c r="AU117" s="988"/>
      <c r="AV117" s="989"/>
      <c r="AW117" s="989"/>
      <c r="AX117" s="989"/>
      <c r="AY117" s="989"/>
      <c r="AZ117" s="1055" t="s">
        <v>452</v>
      </c>
      <c r="BA117" s="1056"/>
      <c r="BB117" s="1056"/>
      <c r="BC117" s="1056"/>
      <c r="BD117" s="1056"/>
      <c r="BE117" s="1056"/>
      <c r="BF117" s="1056"/>
      <c r="BG117" s="1056"/>
      <c r="BH117" s="1056"/>
      <c r="BI117" s="1056"/>
      <c r="BJ117" s="1056"/>
      <c r="BK117" s="1056"/>
      <c r="BL117" s="1056"/>
      <c r="BM117" s="1056"/>
      <c r="BN117" s="1056"/>
      <c r="BO117" s="1056"/>
      <c r="BP117" s="1057"/>
      <c r="BQ117" s="1007" t="s">
        <v>128</v>
      </c>
      <c r="BR117" s="1008"/>
      <c r="BS117" s="1008"/>
      <c r="BT117" s="1008"/>
      <c r="BU117" s="1008"/>
      <c r="BV117" s="1008" t="s">
        <v>428</v>
      </c>
      <c r="BW117" s="1008"/>
      <c r="BX117" s="1008"/>
      <c r="BY117" s="1008"/>
      <c r="BZ117" s="1008"/>
      <c r="CA117" s="1008" t="s">
        <v>429</v>
      </c>
      <c r="CB117" s="1008"/>
      <c r="CC117" s="1008"/>
      <c r="CD117" s="1008"/>
      <c r="CE117" s="1008"/>
      <c r="CF117" s="1002" t="s">
        <v>128</v>
      </c>
      <c r="CG117" s="1003"/>
      <c r="CH117" s="1003"/>
      <c r="CI117" s="1003"/>
      <c r="CJ117" s="1003"/>
      <c r="CK117" s="1033"/>
      <c r="CL117" s="1034"/>
      <c r="CM117" s="1004" t="s">
        <v>453</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428</v>
      </c>
      <c r="DH117" s="1047"/>
      <c r="DI117" s="1047"/>
      <c r="DJ117" s="1047"/>
      <c r="DK117" s="1048"/>
      <c r="DL117" s="1049" t="s">
        <v>430</v>
      </c>
      <c r="DM117" s="1047"/>
      <c r="DN117" s="1047"/>
      <c r="DO117" s="1047"/>
      <c r="DP117" s="1048"/>
      <c r="DQ117" s="1049" t="s">
        <v>428</v>
      </c>
      <c r="DR117" s="1047"/>
      <c r="DS117" s="1047"/>
      <c r="DT117" s="1047"/>
      <c r="DU117" s="1048"/>
      <c r="DV117" s="1050" t="s">
        <v>128</v>
      </c>
      <c r="DW117" s="1051"/>
      <c r="DX117" s="1051"/>
      <c r="DY117" s="1051"/>
      <c r="DZ117" s="1052"/>
    </row>
    <row r="118" spans="1:130" s="240" customFormat="1" ht="26.25" customHeight="1" x14ac:dyDescent="0.15">
      <c r="A118" s="992" t="s">
        <v>423</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421</v>
      </c>
      <c r="AB118" s="973"/>
      <c r="AC118" s="973"/>
      <c r="AD118" s="973"/>
      <c r="AE118" s="974"/>
      <c r="AF118" s="972" t="s">
        <v>302</v>
      </c>
      <c r="AG118" s="973"/>
      <c r="AH118" s="973"/>
      <c r="AI118" s="973"/>
      <c r="AJ118" s="974"/>
      <c r="AK118" s="972" t="s">
        <v>301</v>
      </c>
      <c r="AL118" s="973"/>
      <c r="AM118" s="973"/>
      <c r="AN118" s="973"/>
      <c r="AO118" s="974"/>
      <c r="AP118" s="1059" t="s">
        <v>422</v>
      </c>
      <c r="AQ118" s="1060"/>
      <c r="AR118" s="1060"/>
      <c r="AS118" s="1060"/>
      <c r="AT118" s="1061"/>
      <c r="AU118" s="988"/>
      <c r="AV118" s="989"/>
      <c r="AW118" s="989"/>
      <c r="AX118" s="989"/>
      <c r="AY118" s="989"/>
      <c r="AZ118" s="1062" t="s">
        <v>454</v>
      </c>
      <c r="BA118" s="1053"/>
      <c r="BB118" s="1053"/>
      <c r="BC118" s="1053"/>
      <c r="BD118" s="1053"/>
      <c r="BE118" s="1053"/>
      <c r="BF118" s="1053"/>
      <c r="BG118" s="1053"/>
      <c r="BH118" s="1053"/>
      <c r="BI118" s="1053"/>
      <c r="BJ118" s="1053"/>
      <c r="BK118" s="1053"/>
      <c r="BL118" s="1053"/>
      <c r="BM118" s="1053"/>
      <c r="BN118" s="1053"/>
      <c r="BO118" s="1053"/>
      <c r="BP118" s="1054"/>
      <c r="BQ118" s="1085" t="s">
        <v>128</v>
      </c>
      <c r="BR118" s="1086"/>
      <c r="BS118" s="1086"/>
      <c r="BT118" s="1086"/>
      <c r="BU118" s="1086"/>
      <c r="BV118" s="1086" t="s">
        <v>128</v>
      </c>
      <c r="BW118" s="1086"/>
      <c r="BX118" s="1086"/>
      <c r="BY118" s="1086"/>
      <c r="BZ118" s="1086"/>
      <c r="CA118" s="1086" t="s">
        <v>428</v>
      </c>
      <c r="CB118" s="1086"/>
      <c r="CC118" s="1086"/>
      <c r="CD118" s="1086"/>
      <c r="CE118" s="1086"/>
      <c r="CF118" s="1002" t="s">
        <v>128</v>
      </c>
      <c r="CG118" s="1003"/>
      <c r="CH118" s="1003"/>
      <c r="CI118" s="1003"/>
      <c r="CJ118" s="1003"/>
      <c r="CK118" s="1033"/>
      <c r="CL118" s="1034"/>
      <c r="CM118" s="1004" t="s">
        <v>455</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v>28687</v>
      </c>
      <c r="DH118" s="1047"/>
      <c r="DI118" s="1047"/>
      <c r="DJ118" s="1047"/>
      <c r="DK118" s="1048"/>
      <c r="DL118" s="1049">
        <v>13831</v>
      </c>
      <c r="DM118" s="1047"/>
      <c r="DN118" s="1047"/>
      <c r="DO118" s="1047"/>
      <c r="DP118" s="1048"/>
      <c r="DQ118" s="1049">
        <v>4709</v>
      </c>
      <c r="DR118" s="1047"/>
      <c r="DS118" s="1047"/>
      <c r="DT118" s="1047"/>
      <c r="DU118" s="1048"/>
      <c r="DV118" s="1050">
        <v>0</v>
      </c>
      <c r="DW118" s="1051"/>
      <c r="DX118" s="1051"/>
      <c r="DY118" s="1051"/>
      <c r="DZ118" s="1052"/>
    </row>
    <row r="119" spans="1:130" s="240" customFormat="1" ht="26.25" customHeight="1" x14ac:dyDescent="0.15">
      <c r="A119" s="1146" t="s">
        <v>426</v>
      </c>
      <c r="B119" s="1032"/>
      <c r="C119" s="1011" t="s">
        <v>427</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79" t="s">
        <v>428</v>
      </c>
      <c r="AB119" s="980"/>
      <c r="AC119" s="980"/>
      <c r="AD119" s="980"/>
      <c r="AE119" s="981"/>
      <c r="AF119" s="982" t="s">
        <v>128</v>
      </c>
      <c r="AG119" s="980"/>
      <c r="AH119" s="980"/>
      <c r="AI119" s="980"/>
      <c r="AJ119" s="981"/>
      <c r="AK119" s="982" t="s">
        <v>128</v>
      </c>
      <c r="AL119" s="980"/>
      <c r="AM119" s="980"/>
      <c r="AN119" s="980"/>
      <c r="AO119" s="981"/>
      <c r="AP119" s="983" t="s">
        <v>428</v>
      </c>
      <c r="AQ119" s="984"/>
      <c r="AR119" s="984"/>
      <c r="AS119" s="984"/>
      <c r="AT119" s="985"/>
      <c r="AU119" s="990"/>
      <c r="AV119" s="991"/>
      <c r="AW119" s="991"/>
      <c r="AX119" s="991"/>
      <c r="AY119" s="991"/>
      <c r="AZ119" s="271" t="s">
        <v>184</v>
      </c>
      <c r="BA119" s="271"/>
      <c r="BB119" s="271"/>
      <c r="BC119" s="271"/>
      <c r="BD119" s="271"/>
      <c r="BE119" s="271"/>
      <c r="BF119" s="271"/>
      <c r="BG119" s="271"/>
      <c r="BH119" s="271"/>
      <c r="BI119" s="271"/>
      <c r="BJ119" s="271"/>
      <c r="BK119" s="271"/>
      <c r="BL119" s="271"/>
      <c r="BM119" s="271"/>
      <c r="BN119" s="271"/>
      <c r="BO119" s="1063" t="s">
        <v>456</v>
      </c>
      <c r="BP119" s="1094"/>
      <c r="BQ119" s="1085">
        <v>75382303</v>
      </c>
      <c r="BR119" s="1086"/>
      <c r="BS119" s="1086"/>
      <c r="BT119" s="1086"/>
      <c r="BU119" s="1086"/>
      <c r="BV119" s="1086">
        <v>64949441</v>
      </c>
      <c r="BW119" s="1086"/>
      <c r="BX119" s="1086"/>
      <c r="BY119" s="1086"/>
      <c r="BZ119" s="1086"/>
      <c r="CA119" s="1086">
        <v>60853544</v>
      </c>
      <c r="CB119" s="1086"/>
      <c r="CC119" s="1086"/>
      <c r="CD119" s="1086"/>
      <c r="CE119" s="1086"/>
      <c r="CF119" s="1087"/>
      <c r="CG119" s="1088"/>
      <c r="CH119" s="1088"/>
      <c r="CI119" s="1088"/>
      <c r="CJ119" s="1089"/>
      <c r="CK119" s="1035"/>
      <c r="CL119" s="1036"/>
      <c r="CM119" s="1090" t="s">
        <v>457</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t="s">
        <v>128</v>
      </c>
      <c r="DH119" s="1072"/>
      <c r="DI119" s="1072"/>
      <c r="DJ119" s="1072"/>
      <c r="DK119" s="1073"/>
      <c r="DL119" s="1071" t="s">
        <v>128</v>
      </c>
      <c r="DM119" s="1072"/>
      <c r="DN119" s="1072"/>
      <c r="DO119" s="1072"/>
      <c r="DP119" s="1073"/>
      <c r="DQ119" s="1071" t="s">
        <v>128</v>
      </c>
      <c r="DR119" s="1072"/>
      <c r="DS119" s="1072"/>
      <c r="DT119" s="1072"/>
      <c r="DU119" s="1073"/>
      <c r="DV119" s="1074" t="s">
        <v>428</v>
      </c>
      <c r="DW119" s="1075"/>
      <c r="DX119" s="1075"/>
      <c r="DY119" s="1075"/>
      <c r="DZ119" s="1076"/>
    </row>
    <row r="120" spans="1:130" s="240" customFormat="1" ht="26.25" customHeight="1" x14ac:dyDescent="0.15">
      <c r="A120" s="1147"/>
      <c r="B120" s="1034"/>
      <c r="C120" s="1004" t="s">
        <v>433</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128</v>
      </c>
      <c r="AB120" s="1047"/>
      <c r="AC120" s="1047"/>
      <c r="AD120" s="1047"/>
      <c r="AE120" s="1048"/>
      <c r="AF120" s="1049" t="s">
        <v>128</v>
      </c>
      <c r="AG120" s="1047"/>
      <c r="AH120" s="1047"/>
      <c r="AI120" s="1047"/>
      <c r="AJ120" s="1048"/>
      <c r="AK120" s="1049" t="s">
        <v>430</v>
      </c>
      <c r="AL120" s="1047"/>
      <c r="AM120" s="1047"/>
      <c r="AN120" s="1047"/>
      <c r="AO120" s="1048"/>
      <c r="AP120" s="1050" t="s">
        <v>430</v>
      </c>
      <c r="AQ120" s="1051"/>
      <c r="AR120" s="1051"/>
      <c r="AS120" s="1051"/>
      <c r="AT120" s="1052"/>
      <c r="AU120" s="1077" t="s">
        <v>458</v>
      </c>
      <c r="AV120" s="1078"/>
      <c r="AW120" s="1078"/>
      <c r="AX120" s="1078"/>
      <c r="AY120" s="1079"/>
      <c r="AZ120" s="1028" t="s">
        <v>459</v>
      </c>
      <c r="BA120" s="977"/>
      <c r="BB120" s="977"/>
      <c r="BC120" s="977"/>
      <c r="BD120" s="977"/>
      <c r="BE120" s="977"/>
      <c r="BF120" s="977"/>
      <c r="BG120" s="977"/>
      <c r="BH120" s="977"/>
      <c r="BI120" s="977"/>
      <c r="BJ120" s="977"/>
      <c r="BK120" s="977"/>
      <c r="BL120" s="977"/>
      <c r="BM120" s="977"/>
      <c r="BN120" s="977"/>
      <c r="BO120" s="977"/>
      <c r="BP120" s="978"/>
      <c r="BQ120" s="1014">
        <v>8473411</v>
      </c>
      <c r="BR120" s="1015"/>
      <c r="BS120" s="1015"/>
      <c r="BT120" s="1015"/>
      <c r="BU120" s="1015"/>
      <c r="BV120" s="1015">
        <v>8677882</v>
      </c>
      <c r="BW120" s="1015"/>
      <c r="BX120" s="1015"/>
      <c r="BY120" s="1015"/>
      <c r="BZ120" s="1015"/>
      <c r="CA120" s="1015">
        <v>9657121</v>
      </c>
      <c r="CB120" s="1015"/>
      <c r="CC120" s="1015"/>
      <c r="CD120" s="1015"/>
      <c r="CE120" s="1015"/>
      <c r="CF120" s="1029">
        <v>29.5</v>
      </c>
      <c r="CG120" s="1030"/>
      <c r="CH120" s="1030"/>
      <c r="CI120" s="1030"/>
      <c r="CJ120" s="1030"/>
      <c r="CK120" s="1095" t="s">
        <v>460</v>
      </c>
      <c r="CL120" s="1096"/>
      <c r="CM120" s="1096"/>
      <c r="CN120" s="1096"/>
      <c r="CO120" s="1097"/>
      <c r="CP120" s="1103" t="s">
        <v>403</v>
      </c>
      <c r="CQ120" s="1104"/>
      <c r="CR120" s="1104"/>
      <c r="CS120" s="1104"/>
      <c r="CT120" s="1104"/>
      <c r="CU120" s="1104"/>
      <c r="CV120" s="1104"/>
      <c r="CW120" s="1104"/>
      <c r="CX120" s="1104"/>
      <c r="CY120" s="1104"/>
      <c r="CZ120" s="1104"/>
      <c r="DA120" s="1104"/>
      <c r="DB120" s="1104"/>
      <c r="DC120" s="1104"/>
      <c r="DD120" s="1104"/>
      <c r="DE120" s="1104"/>
      <c r="DF120" s="1105"/>
      <c r="DG120" s="1014">
        <v>18031139</v>
      </c>
      <c r="DH120" s="1015"/>
      <c r="DI120" s="1015"/>
      <c r="DJ120" s="1015"/>
      <c r="DK120" s="1015"/>
      <c r="DL120" s="1015">
        <v>17645219</v>
      </c>
      <c r="DM120" s="1015"/>
      <c r="DN120" s="1015"/>
      <c r="DO120" s="1015"/>
      <c r="DP120" s="1015"/>
      <c r="DQ120" s="1015">
        <v>16641187</v>
      </c>
      <c r="DR120" s="1015"/>
      <c r="DS120" s="1015"/>
      <c r="DT120" s="1015"/>
      <c r="DU120" s="1015"/>
      <c r="DV120" s="1016">
        <v>50.8</v>
      </c>
      <c r="DW120" s="1016"/>
      <c r="DX120" s="1016"/>
      <c r="DY120" s="1016"/>
      <c r="DZ120" s="1017"/>
    </row>
    <row r="121" spans="1:130" s="240" customFormat="1" ht="26.25" customHeight="1" x14ac:dyDescent="0.15">
      <c r="A121" s="1147"/>
      <c r="B121" s="1034"/>
      <c r="C121" s="1055" t="s">
        <v>461</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t="s">
        <v>428</v>
      </c>
      <c r="AB121" s="1047"/>
      <c r="AC121" s="1047"/>
      <c r="AD121" s="1047"/>
      <c r="AE121" s="1048"/>
      <c r="AF121" s="1049" t="s">
        <v>128</v>
      </c>
      <c r="AG121" s="1047"/>
      <c r="AH121" s="1047"/>
      <c r="AI121" s="1047"/>
      <c r="AJ121" s="1048"/>
      <c r="AK121" s="1049" t="s">
        <v>128</v>
      </c>
      <c r="AL121" s="1047"/>
      <c r="AM121" s="1047"/>
      <c r="AN121" s="1047"/>
      <c r="AO121" s="1048"/>
      <c r="AP121" s="1050" t="s">
        <v>128</v>
      </c>
      <c r="AQ121" s="1051"/>
      <c r="AR121" s="1051"/>
      <c r="AS121" s="1051"/>
      <c r="AT121" s="1052"/>
      <c r="AU121" s="1080"/>
      <c r="AV121" s="1081"/>
      <c r="AW121" s="1081"/>
      <c r="AX121" s="1081"/>
      <c r="AY121" s="1082"/>
      <c r="AZ121" s="1037" t="s">
        <v>462</v>
      </c>
      <c r="BA121" s="1038"/>
      <c r="BB121" s="1038"/>
      <c r="BC121" s="1038"/>
      <c r="BD121" s="1038"/>
      <c r="BE121" s="1038"/>
      <c r="BF121" s="1038"/>
      <c r="BG121" s="1038"/>
      <c r="BH121" s="1038"/>
      <c r="BI121" s="1038"/>
      <c r="BJ121" s="1038"/>
      <c r="BK121" s="1038"/>
      <c r="BL121" s="1038"/>
      <c r="BM121" s="1038"/>
      <c r="BN121" s="1038"/>
      <c r="BO121" s="1038"/>
      <c r="BP121" s="1039"/>
      <c r="BQ121" s="1007">
        <v>16740365</v>
      </c>
      <c r="BR121" s="1008"/>
      <c r="BS121" s="1008"/>
      <c r="BT121" s="1008"/>
      <c r="BU121" s="1008"/>
      <c r="BV121" s="1008">
        <v>16653303</v>
      </c>
      <c r="BW121" s="1008"/>
      <c r="BX121" s="1008"/>
      <c r="BY121" s="1008"/>
      <c r="BZ121" s="1008"/>
      <c r="CA121" s="1008">
        <v>16451556</v>
      </c>
      <c r="CB121" s="1008"/>
      <c r="CC121" s="1008"/>
      <c r="CD121" s="1008"/>
      <c r="CE121" s="1008"/>
      <c r="CF121" s="1002">
        <v>50.3</v>
      </c>
      <c r="CG121" s="1003"/>
      <c r="CH121" s="1003"/>
      <c r="CI121" s="1003"/>
      <c r="CJ121" s="1003"/>
      <c r="CK121" s="1098"/>
      <c r="CL121" s="1099"/>
      <c r="CM121" s="1099"/>
      <c r="CN121" s="1099"/>
      <c r="CO121" s="1100"/>
      <c r="CP121" s="1108" t="s">
        <v>463</v>
      </c>
      <c r="CQ121" s="1109"/>
      <c r="CR121" s="1109"/>
      <c r="CS121" s="1109"/>
      <c r="CT121" s="1109"/>
      <c r="CU121" s="1109"/>
      <c r="CV121" s="1109"/>
      <c r="CW121" s="1109"/>
      <c r="CX121" s="1109"/>
      <c r="CY121" s="1109"/>
      <c r="CZ121" s="1109"/>
      <c r="DA121" s="1109"/>
      <c r="DB121" s="1109"/>
      <c r="DC121" s="1109"/>
      <c r="DD121" s="1109"/>
      <c r="DE121" s="1109"/>
      <c r="DF121" s="1110"/>
      <c r="DG121" s="1007">
        <v>2952584</v>
      </c>
      <c r="DH121" s="1008"/>
      <c r="DI121" s="1008"/>
      <c r="DJ121" s="1008"/>
      <c r="DK121" s="1008"/>
      <c r="DL121" s="1008">
        <v>2750318</v>
      </c>
      <c r="DM121" s="1008"/>
      <c r="DN121" s="1008"/>
      <c r="DO121" s="1008"/>
      <c r="DP121" s="1008"/>
      <c r="DQ121" s="1008">
        <v>2617775</v>
      </c>
      <c r="DR121" s="1008"/>
      <c r="DS121" s="1008"/>
      <c r="DT121" s="1008"/>
      <c r="DU121" s="1008"/>
      <c r="DV121" s="1009">
        <v>8</v>
      </c>
      <c r="DW121" s="1009"/>
      <c r="DX121" s="1009"/>
      <c r="DY121" s="1009"/>
      <c r="DZ121" s="1010"/>
    </row>
    <row r="122" spans="1:130" s="240" customFormat="1" ht="26.25" customHeight="1" x14ac:dyDescent="0.15">
      <c r="A122" s="1147"/>
      <c r="B122" s="1034"/>
      <c r="C122" s="1004" t="s">
        <v>444</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429</v>
      </c>
      <c r="AB122" s="1047"/>
      <c r="AC122" s="1047"/>
      <c r="AD122" s="1047"/>
      <c r="AE122" s="1048"/>
      <c r="AF122" s="1049" t="s">
        <v>128</v>
      </c>
      <c r="AG122" s="1047"/>
      <c r="AH122" s="1047"/>
      <c r="AI122" s="1047"/>
      <c r="AJ122" s="1048"/>
      <c r="AK122" s="1049" t="s">
        <v>428</v>
      </c>
      <c r="AL122" s="1047"/>
      <c r="AM122" s="1047"/>
      <c r="AN122" s="1047"/>
      <c r="AO122" s="1048"/>
      <c r="AP122" s="1050" t="s">
        <v>429</v>
      </c>
      <c r="AQ122" s="1051"/>
      <c r="AR122" s="1051"/>
      <c r="AS122" s="1051"/>
      <c r="AT122" s="1052"/>
      <c r="AU122" s="1080"/>
      <c r="AV122" s="1081"/>
      <c r="AW122" s="1081"/>
      <c r="AX122" s="1081"/>
      <c r="AY122" s="1082"/>
      <c r="AZ122" s="1062" t="s">
        <v>464</v>
      </c>
      <c r="BA122" s="1053"/>
      <c r="BB122" s="1053"/>
      <c r="BC122" s="1053"/>
      <c r="BD122" s="1053"/>
      <c r="BE122" s="1053"/>
      <c r="BF122" s="1053"/>
      <c r="BG122" s="1053"/>
      <c r="BH122" s="1053"/>
      <c r="BI122" s="1053"/>
      <c r="BJ122" s="1053"/>
      <c r="BK122" s="1053"/>
      <c r="BL122" s="1053"/>
      <c r="BM122" s="1053"/>
      <c r="BN122" s="1053"/>
      <c r="BO122" s="1053"/>
      <c r="BP122" s="1054"/>
      <c r="BQ122" s="1085">
        <v>39557900</v>
      </c>
      <c r="BR122" s="1086"/>
      <c r="BS122" s="1086"/>
      <c r="BT122" s="1086"/>
      <c r="BU122" s="1086"/>
      <c r="BV122" s="1086">
        <v>37703472</v>
      </c>
      <c r="BW122" s="1086"/>
      <c r="BX122" s="1086"/>
      <c r="BY122" s="1086"/>
      <c r="BZ122" s="1086"/>
      <c r="CA122" s="1086">
        <v>36424794</v>
      </c>
      <c r="CB122" s="1086"/>
      <c r="CC122" s="1086"/>
      <c r="CD122" s="1086"/>
      <c r="CE122" s="1086"/>
      <c r="CF122" s="1106">
        <v>111.3</v>
      </c>
      <c r="CG122" s="1107"/>
      <c r="CH122" s="1107"/>
      <c r="CI122" s="1107"/>
      <c r="CJ122" s="1107"/>
      <c r="CK122" s="1098"/>
      <c r="CL122" s="1099"/>
      <c r="CM122" s="1099"/>
      <c r="CN122" s="1099"/>
      <c r="CO122" s="1100"/>
      <c r="CP122" s="1108" t="s">
        <v>465</v>
      </c>
      <c r="CQ122" s="1109"/>
      <c r="CR122" s="1109"/>
      <c r="CS122" s="1109"/>
      <c r="CT122" s="1109"/>
      <c r="CU122" s="1109"/>
      <c r="CV122" s="1109"/>
      <c r="CW122" s="1109"/>
      <c r="CX122" s="1109"/>
      <c r="CY122" s="1109"/>
      <c r="CZ122" s="1109"/>
      <c r="DA122" s="1109"/>
      <c r="DB122" s="1109"/>
      <c r="DC122" s="1109"/>
      <c r="DD122" s="1109"/>
      <c r="DE122" s="1109"/>
      <c r="DF122" s="1110"/>
      <c r="DG122" s="1007">
        <v>1950841</v>
      </c>
      <c r="DH122" s="1008"/>
      <c r="DI122" s="1008"/>
      <c r="DJ122" s="1008"/>
      <c r="DK122" s="1008"/>
      <c r="DL122" s="1008">
        <v>1777768</v>
      </c>
      <c r="DM122" s="1008"/>
      <c r="DN122" s="1008"/>
      <c r="DO122" s="1008"/>
      <c r="DP122" s="1008"/>
      <c r="DQ122" s="1008">
        <v>1275650</v>
      </c>
      <c r="DR122" s="1008"/>
      <c r="DS122" s="1008"/>
      <c r="DT122" s="1008"/>
      <c r="DU122" s="1008"/>
      <c r="DV122" s="1009">
        <v>3.9</v>
      </c>
      <c r="DW122" s="1009"/>
      <c r="DX122" s="1009"/>
      <c r="DY122" s="1009"/>
      <c r="DZ122" s="1010"/>
    </row>
    <row r="123" spans="1:130" s="240" customFormat="1" ht="26.25" customHeight="1" x14ac:dyDescent="0.15">
      <c r="A123" s="1147"/>
      <c r="B123" s="1034"/>
      <c r="C123" s="1004" t="s">
        <v>450</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t="s">
        <v>428</v>
      </c>
      <c r="AB123" s="1047"/>
      <c r="AC123" s="1047"/>
      <c r="AD123" s="1047"/>
      <c r="AE123" s="1048"/>
      <c r="AF123" s="1049" t="s">
        <v>128</v>
      </c>
      <c r="AG123" s="1047"/>
      <c r="AH123" s="1047"/>
      <c r="AI123" s="1047"/>
      <c r="AJ123" s="1048"/>
      <c r="AK123" s="1049" t="s">
        <v>128</v>
      </c>
      <c r="AL123" s="1047"/>
      <c r="AM123" s="1047"/>
      <c r="AN123" s="1047"/>
      <c r="AO123" s="1048"/>
      <c r="AP123" s="1050" t="s">
        <v>128</v>
      </c>
      <c r="AQ123" s="1051"/>
      <c r="AR123" s="1051"/>
      <c r="AS123" s="1051"/>
      <c r="AT123" s="1052"/>
      <c r="AU123" s="1083"/>
      <c r="AV123" s="1084"/>
      <c r="AW123" s="1084"/>
      <c r="AX123" s="1084"/>
      <c r="AY123" s="1084"/>
      <c r="AZ123" s="271" t="s">
        <v>184</v>
      </c>
      <c r="BA123" s="271"/>
      <c r="BB123" s="271"/>
      <c r="BC123" s="271"/>
      <c r="BD123" s="271"/>
      <c r="BE123" s="271"/>
      <c r="BF123" s="271"/>
      <c r="BG123" s="271"/>
      <c r="BH123" s="271"/>
      <c r="BI123" s="271"/>
      <c r="BJ123" s="271"/>
      <c r="BK123" s="271"/>
      <c r="BL123" s="271"/>
      <c r="BM123" s="271"/>
      <c r="BN123" s="271"/>
      <c r="BO123" s="1063" t="s">
        <v>466</v>
      </c>
      <c r="BP123" s="1094"/>
      <c r="BQ123" s="1153">
        <v>64771676</v>
      </c>
      <c r="BR123" s="1154"/>
      <c r="BS123" s="1154"/>
      <c r="BT123" s="1154"/>
      <c r="BU123" s="1154"/>
      <c r="BV123" s="1154">
        <v>63034657</v>
      </c>
      <c r="BW123" s="1154"/>
      <c r="BX123" s="1154"/>
      <c r="BY123" s="1154"/>
      <c r="BZ123" s="1154"/>
      <c r="CA123" s="1154">
        <v>62533471</v>
      </c>
      <c r="CB123" s="1154"/>
      <c r="CC123" s="1154"/>
      <c r="CD123" s="1154"/>
      <c r="CE123" s="1154"/>
      <c r="CF123" s="1087"/>
      <c r="CG123" s="1088"/>
      <c r="CH123" s="1088"/>
      <c r="CI123" s="1088"/>
      <c r="CJ123" s="1089"/>
      <c r="CK123" s="1098"/>
      <c r="CL123" s="1099"/>
      <c r="CM123" s="1099"/>
      <c r="CN123" s="1099"/>
      <c r="CO123" s="1100"/>
      <c r="CP123" s="1108" t="s">
        <v>467</v>
      </c>
      <c r="CQ123" s="1109"/>
      <c r="CR123" s="1109"/>
      <c r="CS123" s="1109"/>
      <c r="CT123" s="1109"/>
      <c r="CU123" s="1109"/>
      <c r="CV123" s="1109"/>
      <c r="CW123" s="1109"/>
      <c r="CX123" s="1109"/>
      <c r="CY123" s="1109"/>
      <c r="CZ123" s="1109"/>
      <c r="DA123" s="1109"/>
      <c r="DB123" s="1109"/>
      <c r="DC123" s="1109"/>
      <c r="DD123" s="1109"/>
      <c r="DE123" s="1109"/>
      <c r="DF123" s="1110"/>
      <c r="DG123" s="1046">
        <v>2456</v>
      </c>
      <c r="DH123" s="1047"/>
      <c r="DI123" s="1047"/>
      <c r="DJ123" s="1047"/>
      <c r="DK123" s="1048"/>
      <c r="DL123" s="1049">
        <v>1463</v>
      </c>
      <c r="DM123" s="1047"/>
      <c r="DN123" s="1047"/>
      <c r="DO123" s="1047"/>
      <c r="DP123" s="1048"/>
      <c r="DQ123" s="1049">
        <v>1265</v>
      </c>
      <c r="DR123" s="1047"/>
      <c r="DS123" s="1047"/>
      <c r="DT123" s="1047"/>
      <c r="DU123" s="1048"/>
      <c r="DV123" s="1050">
        <v>0</v>
      </c>
      <c r="DW123" s="1051"/>
      <c r="DX123" s="1051"/>
      <c r="DY123" s="1051"/>
      <c r="DZ123" s="1052"/>
    </row>
    <row r="124" spans="1:130" s="240" customFormat="1" ht="26.25" customHeight="1" thickBot="1" x14ac:dyDescent="0.2">
      <c r="A124" s="1147"/>
      <c r="B124" s="1034"/>
      <c r="C124" s="1004" t="s">
        <v>453</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128</v>
      </c>
      <c r="AB124" s="1047"/>
      <c r="AC124" s="1047"/>
      <c r="AD124" s="1047"/>
      <c r="AE124" s="1048"/>
      <c r="AF124" s="1049" t="s">
        <v>429</v>
      </c>
      <c r="AG124" s="1047"/>
      <c r="AH124" s="1047"/>
      <c r="AI124" s="1047"/>
      <c r="AJ124" s="1048"/>
      <c r="AK124" s="1049" t="s">
        <v>429</v>
      </c>
      <c r="AL124" s="1047"/>
      <c r="AM124" s="1047"/>
      <c r="AN124" s="1047"/>
      <c r="AO124" s="1048"/>
      <c r="AP124" s="1050" t="s">
        <v>428</v>
      </c>
      <c r="AQ124" s="1051"/>
      <c r="AR124" s="1051"/>
      <c r="AS124" s="1051"/>
      <c r="AT124" s="1052"/>
      <c r="AU124" s="1149" t="s">
        <v>468</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v>32.6</v>
      </c>
      <c r="BR124" s="1116"/>
      <c r="BS124" s="1116"/>
      <c r="BT124" s="1116"/>
      <c r="BU124" s="1116"/>
      <c r="BV124" s="1116">
        <v>5.7</v>
      </c>
      <c r="BW124" s="1116"/>
      <c r="BX124" s="1116"/>
      <c r="BY124" s="1116"/>
      <c r="BZ124" s="1116"/>
      <c r="CA124" s="1116" t="s">
        <v>128</v>
      </c>
      <c r="CB124" s="1116"/>
      <c r="CC124" s="1116"/>
      <c r="CD124" s="1116"/>
      <c r="CE124" s="1116"/>
      <c r="CF124" s="1117"/>
      <c r="CG124" s="1118"/>
      <c r="CH124" s="1118"/>
      <c r="CI124" s="1118"/>
      <c r="CJ124" s="1119"/>
      <c r="CK124" s="1101"/>
      <c r="CL124" s="1101"/>
      <c r="CM124" s="1101"/>
      <c r="CN124" s="1101"/>
      <c r="CO124" s="1102"/>
      <c r="CP124" s="1108" t="s">
        <v>469</v>
      </c>
      <c r="CQ124" s="1109"/>
      <c r="CR124" s="1109"/>
      <c r="CS124" s="1109"/>
      <c r="CT124" s="1109"/>
      <c r="CU124" s="1109"/>
      <c r="CV124" s="1109"/>
      <c r="CW124" s="1109"/>
      <c r="CX124" s="1109"/>
      <c r="CY124" s="1109"/>
      <c r="CZ124" s="1109"/>
      <c r="DA124" s="1109"/>
      <c r="DB124" s="1109"/>
      <c r="DC124" s="1109"/>
      <c r="DD124" s="1109"/>
      <c r="DE124" s="1109"/>
      <c r="DF124" s="1110"/>
      <c r="DG124" s="1093" t="s">
        <v>128</v>
      </c>
      <c r="DH124" s="1072"/>
      <c r="DI124" s="1072"/>
      <c r="DJ124" s="1072"/>
      <c r="DK124" s="1073"/>
      <c r="DL124" s="1071" t="s">
        <v>128</v>
      </c>
      <c r="DM124" s="1072"/>
      <c r="DN124" s="1072"/>
      <c r="DO124" s="1072"/>
      <c r="DP124" s="1073"/>
      <c r="DQ124" s="1071" t="s">
        <v>128</v>
      </c>
      <c r="DR124" s="1072"/>
      <c r="DS124" s="1072"/>
      <c r="DT124" s="1072"/>
      <c r="DU124" s="1073"/>
      <c r="DV124" s="1074" t="s">
        <v>429</v>
      </c>
      <c r="DW124" s="1075"/>
      <c r="DX124" s="1075"/>
      <c r="DY124" s="1075"/>
      <c r="DZ124" s="1076"/>
    </row>
    <row r="125" spans="1:130" s="240" customFormat="1" ht="26.25" customHeight="1" x14ac:dyDescent="0.15">
      <c r="A125" s="1147"/>
      <c r="B125" s="1034"/>
      <c r="C125" s="1004" t="s">
        <v>455</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429</v>
      </c>
      <c r="AB125" s="1047"/>
      <c r="AC125" s="1047"/>
      <c r="AD125" s="1047"/>
      <c r="AE125" s="1048"/>
      <c r="AF125" s="1049" t="s">
        <v>128</v>
      </c>
      <c r="AG125" s="1047"/>
      <c r="AH125" s="1047"/>
      <c r="AI125" s="1047"/>
      <c r="AJ125" s="1048"/>
      <c r="AK125" s="1049" t="s">
        <v>128</v>
      </c>
      <c r="AL125" s="1047"/>
      <c r="AM125" s="1047"/>
      <c r="AN125" s="1047"/>
      <c r="AO125" s="1048"/>
      <c r="AP125" s="1050" t="s">
        <v>128</v>
      </c>
      <c r="AQ125" s="1051"/>
      <c r="AR125" s="1051"/>
      <c r="AS125" s="1051"/>
      <c r="AT125" s="1052"/>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1111" t="s">
        <v>470</v>
      </c>
      <c r="CL125" s="1096"/>
      <c r="CM125" s="1096"/>
      <c r="CN125" s="1096"/>
      <c r="CO125" s="1097"/>
      <c r="CP125" s="1028" t="s">
        <v>471</v>
      </c>
      <c r="CQ125" s="977"/>
      <c r="CR125" s="977"/>
      <c r="CS125" s="977"/>
      <c r="CT125" s="977"/>
      <c r="CU125" s="977"/>
      <c r="CV125" s="977"/>
      <c r="CW125" s="977"/>
      <c r="CX125" s="977"/>
      <c r="CY125" s="977"/>
      <c r="CZ125" s="977"/>
      <c r="DA125" s="977"/>
      <c r="DB125" s="977"/>
      <c r="DC125" s="977"/>
      <c r="DD125" s="977"/>
      <c r="DE125" s="977"/>
      <c r="DF125" s="978"/>
      <c r="DG125" s="1014" t="s">
        <v>428</v>
      </c>
      <c r="DH125" s="1015"/>
      <c r="DI125" s="1015"/>
      <c r="DJ125" s="1015"/>
      <c r="DK125" s="1015"/>
      <c r="DL125" s="1015" t="s">
        <v>429</v>
      </c>
      <c r="DM125" s="1015"/>
      <c r="DN125" s="1015"/>
      <c r="DO125" s="1015"/>
      <c r="DP125" s="1015"/>
      <c r="DQ125" s="1015" t="s">
        <v>429</v>
      </c>
      <c r="DR125" s="1015"/>
      <c r="DS125" s="1015"/>
      <c r="DT125" s="1015"/>
      <c r="DU125" s="1015"/>
      <c r="DV125" s="1016" t="s">
        <v>429</v>
      </c>
      <c r="DW125" s="1016"/>
      <c r="DX125" s="1016"/>
      <c r="DY125" s="1016"/>
      <c r="DZ125" s="1017"/>
    </row>
    <row r="126" spans="1:130" s="240" customFormat="1" ht="26.25" customHeight="1" thickBot="1" x14ac:dyDescent="0.2">
      <c r="A126" s="1147"/>
      <c r="B126" s="1034"/>
      <c r="C126" s="1004" t="s">
        <v>457</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t="s">
        <v>429</v>
      </c>
      <c r="AB126" s="1047"/>
      <c r="AC126" s="1047"/>
      <c r="AD126" s="1047"/>
      <c r="AE126" s="1048"/>
      <c r="AF126" s="1049" t="s">
        <v>429</v>
      </c>
      <c r="AG126" s="1047"/>
      <c r="AH126" s="1047"/>
      <c r="AI126" s="1047"/>
      <c r="AJ126" s="1048"/>
      <c r="AK126" s="1049" t="s">
        <v>128</v>
      </c>
      <c r="AL126" s="1047"/>
      <c r="AM126" s="1047"/>
      <c r="AN126" s="1047"/>
      <c r="AO126" s="1048"/>
      <c r="AP126" s="1050" t="s">
        <v>128</v>
      </c>
      <c r="AQ126" s="1051"/>
      <c r="AR126" s="1051"/>
      <c r="AS126" s="1051"/>
      <c r="AT126" s="1052"/>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1112"/>
      <c r="CL126" s="1099"/>
      <c r="CM126" s="1099"/>
      <c r="CN126" s="1099"/>
      <c r="CO126" s="1100"/>
      <c r="CP126" s="1037" t="s">
        <v>472</v>
      </c>
      <c r="CQ126" s="1038"/>
      <c r="CR126" s="1038"/>
      <c r="CS126" s="1038"/>
      <c r="CT126" s="1038"/>
      <c r="CU126" s="1038"/>
      <c r="CV126" s="1038"/>
      <c r="CW126" s="1038"/>
      <c r="CX126" s="1038"/>
      <c r="CY126" s="1038"/>
      <c r="CZ126" s="1038"/>
      <c r="DA126" s="1038"/>
      <c r="DB126" s="1038"/>
      <c r="DC126" s="1038"/>
      <c r="DD126" s="1038"/>
      <c r="DE126" s="1038"/>
      <c r="DF126" s="1039"/>
      <c r="DG126" s="1007" t="s">
        <v>128</v>
      </c>
      <c r="DH126" s="1008"/>
      <c r="DI126" s="1008"/>
      <c r="DJ126" s="1008"/>
      <c r="DK126" s="1008"/>
      <c r="DL126" s="1008" t="s">
        <v>128</v>
      </c>
      <c r="DM126" s="1008"/>
      <c r="DN126" s="1008"/>
      <c r="DO126" s="1008"/>
      <c r="DP126" s="1008"/>
      <c r="DQ126" s="1008" t="s">
        <v>128</v>
      </c>
      <c r="DR126" s="1008"/>
      <c r="DS126" s="1008"/>
      <c r="DT126" s="1008"/>
      <c r="DU126" s="1008"/>
      <c r="DV126" s="1009" t="s">
        <v>128</v>
      </c>
      <c r="DW126" s="1009"/>
      <c r="DX126" s="1009"/>
      <c r="DY126" s="1009"/>
      <c r="DZ126" s="1010"/>
    </row>
    <row r="127" spans="1:130" s="240" customFormat="1" ht="26.25" customHeight="1" x14ac:dyDescent="0.15">
      <c r="A127" s="1148"/>
      <c r="B127" s="1036"/>
      <c r="C127" s="1090" t="s">
        <v>473</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v>29036</v>
      </c>
      <c r="AB127" s="1047"/>
      <c r="AC127" s="1047"/>
      <c r="AD127" s="1047"/>
      <c r="AE127" s="1048"/>
      <c r="AF127" s="1049">
        <v>15976</v>
      </c>
      <c r="AG127" s="1047"/>
      <c r="AH127" s="1047"/>
      <c r="AI127" s="1047"/>
      <c r="AJ127" s="1048"/>
      <c r="AK127" s="1049">
        <v>9630</v>
      </c>
      <c r="AL127" s="1047"/>
      <c r="AM127" s="1047"/>
      <c r="AN127" s="1047"/>
      <c r="AO127" s="1048"/>
      <c r="AP127" s="1050">
        <v>0</v>
      </c>
      <c r="AQ127" s="1051"/>
      <c r="AR127" s="1051"/>
      <c r="AS127" s="1051"/>
      <c r="AT127" s="1052"/>
      <c r="AU127" s="276"/>
      <c r="AV127" s="276"/>
      <c r="AW127" s="276"/>
      <c r="AX127" s="1120" t="s">
        <v>474</v>
      </c>
      <c r="AY127" s="1121"/>
      <c r="AZ127" s="1121"/>
      <c r="BA127" s="1121"/>
      <c r="BB127" s="1121"/>
      <c r="BC127" s="1121"/>
      <c r="BD127" s="1121"/>
      <c r="BE127" s="1122"/>
      <c r="BF127" s="1123" t="s">
        <v>475</v>
      </c>
      <c r="BG127" s="1121"/>
      <c r="BH127" s="1121"/>
      <c r="BI127" s="1121"/>
      <c r="BJ127" s="1121"/>
      <c r="BK127" s="1121"/>
      <c r="BL127" s="1122"/>
      <c r="BM127" s="1123" t="s">
        <v>476</v>
      </c>
      <c r="BN127" s="1121"/>
      <c r="BO127" s="1121"/>
      <c r="BP127" s="1121"/>
      <c r="BQ127" s="1121"/>
      <c r="BR127" s="1121"/>
      <c r="BS127" s="1122"/>
      <c r="BT127" s="1123" t="s">
        <v>477</v>
      </c>
      <c r="BU127" s="1121"/>
      <c r="BV127" s="1121"/>
      <c r="BW127" s="1121"/>
      <c r="BX127" s="1121"/>
      <c r="BY127" s="1121"/>
      <c r="BZ127" s="1145"/>
      <c r="CA127" s="276"/>
      <c r="CB127" s="276"/>
      <c r="CC127" s="276"/>
      <c r="CD127" s="277"/>
      <c r="CE127" s="277"/>
      <c r="CF127" s="277"/>
      <c r="CG127" s="274"/>
      <c r="CH127" s="274"/>
      <c r="CI127" s="274"/>
      <c r="CJ127" s="275"/>
      <c r="CK127" s="1112"/>
      <c r="CL127" s="1099"/>
      <c r="CM127" s="1099"/>
      <c r="CN127" s="1099"/>
      <c r="CO127" s="1100"/>
      <c r="CP127" s="1037" t="s">
        <v>478</v>
      </c>
      <c r="CQ127" s="1038"/>
      <c r="CR127" s="1038"/>
      <c r="CS127" s="1038"/>
      <c r="CT127" s="1038"/>
      <c r="CU127" s="1038"/>
      <c r="CV127" s="1038"/>
      <c r="CW127" s="1038"/>
      <c r="CX127" s="1038"/>
      <c r="CY127" s="1038"/>
      <c r="CZ127" s="1038"/>
      <c r="DA127" s="1038"/>
      <c r="DB127" s="1038"/>
      <c r="DC127" s="1038"/>
      <c r="DD127" s="1038"/>
      <c r="DE127" s="1038"/>
      <c r="DF127" s="1039"/>
      <c r="DG127" s="1007" t="s">
        <v>128</v>
      </c>
      <c r="DH127" s="1008"/>
      <c r="DI127" s="1008"/>
      <c r="DJ127" s="1008"/>
      <c r="DK127" s="1008"/>
      <c r="DL127" s="1008" t="s">
        <v>128</v>
      </c>
      <c r="DM127" s="1008"/>
      <c r="DN127" s="1008"/>
      <c r="DO127" s="1008"/>
      <c r="DP127" s="1008"/>
      <c r="DQ127" s="1008" t="s">
        <v>128</v>
      </c>
      <c r="DR127" s="1008"/>
      <c r="DS127" s="1008"/>
      <c r="DT127" s="1008"/>
      <c r="DU127" s="1008"/>
      <c r="DV127" s="1009" t="s">
        <v>428</v>
      </c>
      <c r="DW127" s="1009"/>
      <c r="DX127" s="1009"/>
      <c r="DY127" s="1009"/>
      <c r="DZ127" s="1010"/>
    </row>
    <row r="128" spans="1:130" s="240" customFormat="1" ht="26.25" customHeight="1" thickBot="1" x14ac:dyDescent="0.2">
      <c r="A128" s="1131" t="s">
        <v>479</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480</v>
      </c>
      <c r="X128" s="1133"/>
      <c r="Y128" s="1133"/>
      <c r="Z128" s="1134"/>
      <c r="AA128" s="1135">
        <v>1480686</v>
      </c>
      <c r="AB128" s="1136"/>
      <c r="AC128" s="1136"/>
      <c r="AD128" s="1136"/>
      <c r="AE128" s="1137"/>
      <c r="AF128" s="1138">
        <v>1506248</v>
      </c>
      <c r="AG128" s="1136"/>
      <c r="AH128" s="1136"/>
      <c r="AI128" s="1136"/>
      <c r="AJ128" s="1137"/>
      <c r="AK128" s="1138">
        <v>1397404</v>
      </c>
      <c r="AL128" s="1136"/>
      <c r="AM128" s="1136"/>
      <c r="AN128" s="1136"/>
      <c r="AO128" s="1137"/>
      <c r="AP128" s="1139"/>
      <c r="AQ128" s="1140"/>
      <c r="AR128" s="1140"/>
      <c r="AS128" s="1140"/>
      <c r="AT128" s="1141"/>
      <c r="AU128" s="276"/>
      <c r="AV128" s="276"/>
      <c r="AW128" s="276"/>
      <c r="AX128" s="976" t="s">
        <v>481</v>
      </c>
      <c r="AY128" s="977"/>
      <c r="AZ128" s="977"/>
      <c r="BA128" s="977"/>
      <c r="BB128" s="977"/>
      <c r="BC128" s="977"/>
      <c r="BD128" s="977"/>
      <c r="BE128" s="978"/>
      <c r="BF128" s="1142" t="s">
        <v>128</v>
      </c>
      <c r="BG128" s="1143"/>
      <c r="BH128" s="1143"/>
      <c r="BI128" s="1143"/>
      <c r="BJ128" s="1143"/>
      <c r="BK128" s="1143"/>
      <c r="BL128" s="1144"/>
      <c r="BM128" s="1142">
        <v>11.56</v>
      </c>
      <c r="BN128" s="1143"/>
      <c r="BO128" s="1143"/>
      <c r="BP128" s="1143"/>
      <c r="BQ128" s="1143"/>
      <c r="BR128" s="1143"/>
      <c r="BS128" s="1144"/>
      <c r="BT128" s="1142">
        <v>20</v>
      </c>
      <c r="BU128" s="1143"/>
      <c r="BV128" s="1143"/>
      <c r="BW128" s="1143"/>
      <c r="BX128" s="1143"/>
      <c r="BY128" s="1143"/>
      <c r="BZ128" s="1167"/>
      <c r="CA128" s="277"/>
      <c r="CB128" s="277"/>
      <c r="CC128" s="277"/>
      <c r="CD128" s="277"/>
      <c r="CE128" s="277"/>
      <c r="CF128" s="277"/>
      <c r="CG128" s="274"/>
      <c r="CH128" s="274"/>
      <c r="CI128" s="274"/>
      <c r="CJ128" s="275"/>
      <c r="CK128" s="1113"/>
      <c r="CL128" s="1114"/>
      <c r="CM128" s="1114"/>
      <c r="CN128" s="1114"/>
      <c r="CO128" s="1115"/>
      <c r="CP128" s="1124" t="s">
        <v>482</v>
      </c>
      <c r="CQ128" s="1125"/>
      <c r="CR128" s="1125"/>
      <c r="CS128" s="1125"/>
      <c r="CT128" s="1125"/>
      <c r="CU128" s="1125"/>
      <c r="CV128" s="1125"/>
      <c r="CW128" s="1125"/>
      <c r="CX128" s="1125"/>
      <c r="CY128" s="1125"/>
      <c r="CZ128" s="1125"/>
      <c r="DA128" s="1125"/>
      <c r="DB128" s="1125"/>
      <c r="DC128" s="1125"/>
      <c r="DD128" s="1125"/>
      <c r="DE128" s="1125"/>
      <c r="DF128" s="1126"/>
      <c r="DG128" s="1127" t="s">
        <v>128</v>
      </c>
      <c r="DH128" s="1128"/>
      <c r="DI128" s="1128"/>
      <c r="DJ128" s="1128"/>
      <c r="DK128" s="1128"/>
      <c r="DL128" s="1128" t="s">
        <v>128</v>
      </c>
      <c r="DM128" s="1128"/>
      <c r="DN128" s="1128"/>
      <c r="DO128" s="1128"/>
      <c r="DP128" s="1128"/>
      <c r="DQ128" s="1128" t="s">
        <v>128</v>
      </c>
      <c r="DR128" s="1128"/>
      <c r="DS128" s="1128"/>
      <c r="DT128" s="1128"/>
      <c r="DU128" s="1128"/>
      <c r="DV128" s="1129" t="s">
        <v>128</v>
      </c>
      <c r="DW128" s="1129"/>
      <c r="DX128" s="1129"/>
      <c r="DY128" s="1129"/>
      <c r="DZ128" s="1130"/>
    </row>
    <row r="129" spans="1:131" s="240" customFormat="1" ht="26.25" customHeight="1" x14ac:dyDescent="0.15">
      <c r="A129" s="1018" t="s">
        <v>107</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483</v>
      </c>
      <c r="X129" s="1162"/>
      <c r="Y129" s="1162"/>
      <c r="Z129" s="1163"/>
      <c r="AA129" s="1046">
        <v>36244627</v>
      </c>
      <c r="AB129" s="1047"/>
      <c r="AC129" s="1047"/>
      <c r="AD129" s="1047"/>
      <c r="AE129" s="1048"/>
      <c r="AF129" s="1049">
        <v>36775023</v>
      </c>
      <c r="AG129" s="1047"/>
      <c r="AH129" s="1047"/>
      <c r="AI129" s="1047"/>
      <c r="AJ129" s="1048"/>
      <c r="AK129" s="1049">
        <v>36343969</v>
      </c>
      <c r="AL129" s="1047"/>
      <c r="AM129" s="1047"/>
      <c r="AN129" s="1047"/>
      <c r="AO129" s="1048"/>
      <c r="AP129" s="1164"/>
      <c r="AQ129" s="1165"/>
      <c r="AR129" s="1165"/>
      <c r="AS129" s="1165"/>
      <c r="AT129" s="1166"/>
      <c r="AU129" s="278"/>
      <c r="AV129" s="278"/>
      <c r="AW129" s="278"/>
      <c r="AX129" s="1155" t="s">
        <v>484</v>
      </c>
      <c r="AY129" s="1038"/>
      <c r="AZ129" s="1038"/>
      <c r="BA129" s="1038"/>
      <c r="BB129" s="1038"/>
      <c r="BC129" s="1038"/>
      <c r="BD129" s="1038"/>
      <c r="BE129" s="1039"/>
      <c r="BF129" s="1156" t="s">
        <v>128</v>
      </c>
      <c r="BG129" s="1157"/>
      <c r="BH129" s="1157"/>
      <c r="BI129" s="1157"/>
      <c r="BJ129" s="1157"/>
      <c r="BK129" s="1157"/>
      <c r="BL129" s="1158"/>
      <c r="BM129" s="1156">
        <v>16.559999999999999</v>
      </c>
      <c r="BN129" s="1157"/>
      <c r="BO129" s="1157"/>
      <c r="BP129" s="1157"/>
      <c r="BQ129" s="1157"/>
      <c r="BR129" s="1157"/>
      <c r="BS129" s="1158"/>
      <c r="BT129" s="1156">
        <v>30</v>
      </c>
      <c r="BU129" s="1159"/>
      <c r="BV129" s="1159"/>
      <c r="BW129" s="1159"/>
      <c r="BX129" s="1159"/>
      <c r="BY129" s="1159"/>
      <c r="BZ129" s="1160"/>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15">
      <c r="A130" s="1018" t="s">
        <v>485</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486</v>
      </c>
      <c r="X130" s="1162"/>
      <c r="Y130" s="1162"/>
      <c r="Z130" s="1163"/>
      <c r="AA130" s="1046">
        <v>3702748</v>
      </c>
      <c r="AB130" s="1047"/>
      <c r="AC130" s="1047"/>
      <c r="AD130" s="1047"/>
      <c r="AE130" s="1048"/>
      <c r="AF130" s="1049">
        <v>3699163</v>
      </c>
      <c r="AG130" s="1047"/>
      <c r="AH130" s="1047"/>
      <c r="AI130" s="1047"/>
      <c r="AJ130" s="1048"/>
      <c r="AK130" s="1049">
        <v>3617570</v>
      </c>
      <c r="AL130" s="1047"/>
      <c r="AM130" s="1047"/>
      <c r="AN130" s="1047"/>
      <c r="AO130" s="1048"/>
      <c r="AP130" s="1164"/>
      <c r="AQ130" s="1165"/>
      <c r="AR130" s="1165"/>
      <c r="AS130" s="1165"/>
      <c r="AT130" s="1166"/>
      <c r="AU130" s="278"/>
      <c r="AV130" s="278"/>
      <c r="AW130" s="278"/>
      <c r="AX130" s="1155" t="s">
        <v>487</v>
      </c>
      <c r="AY130" s="1038"/>
      <c r="AZ130" s="1038"/>
      <c r="BA130" s="1038"/>
      <c r="BB130" s="1038"/>
      <c r="BC130" s="1038"/>
      <c r="BD130" s="1038"/>
      <c r="BE130" s="1039"/>
      <c r="BF130" s="1192">
        <v>2.4</v>
      </c>
      <c r="BG130" s="1193"/>
      <c r="BH130" s="1193"/>
      <c r="BI130" s="1193"/>
      <c r="BJ130" s="1193"/>
      <c r="BK130" s="1193"/>
      <c r="BL130" s="1194"/>
      <c r="BM130" s="1192">
        <v>25</v>
      </c>
      <c r="BN130" s="1193"/>
      <c r="BO130" s="1193"/>
      <c r="BP130" s="1193"/>
      <c r="BQ130" s="1193"/>
      <c r="BR130" s="1193"/>
      <c r="BS130" s="1194"/>
      <c r="BT130" s="1192">
        <v>35</v>
      </c>
      <c r="BU130" s="1195"/>
      <c r="BV130" s="1195"/>
      <c r="BW130" s="1195"/>
      <c r="BX130" s="1195"/>
      <c r="BY130" s="1195"/>
      <c r="BZ130" s="1196"/>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488</v>
      </c>
      <c r="X131" s="1200"/>
      <c r="Y131" s="1200"/>
      <c r="Z131" s="1201"/>
      <c r="AA131" s="1093">
        <v>32541879</v>
      </c>
      <c r="AB131" s="1072"/>
      <c r="AC131" s="1072"/>
      <c r="AD131" s="1072"/>
      <c r="AE131" s="1073"/>
      <c r="AF131" s="1071">
        <v>33075860</v>
      </c>
      <c r="AG131" s="1072"/>
      <c r="AH131" s="1072"/>
      <c r="AI131" s="1072"/>
      <c r="AJ131" s="1073"/>
      <c r="AK131" s="1071">
        <v>32726399</v>
      </c>
      <c r="AL131" s="1072"/>
      <c r="AM131" s="1072"/>
      <c r="AN131" s="1072"/>
      <c r="AO131" s="1073"/>
      <c r="AP131" s="1202"/>
      <c r="AQ131" s="1203"/>
      <c r="AR131" s="1203"/>
      <c r="AS131" s="1203"/>
      <c r="AT131" s="1204"/>
      <c r="AU131" s="278"/>
      <c r="AV131" s="278"/>
      <c r="AW131" s="278"/>
      <c r="AX131" s="1174" t="s">
        <v>489</v>
      </c>
      <c r="AY131" s="1125"/>
      <c r="AZ131" s="1125"/>
      <c r="BA131" s="1125"/>
      <c r="BB131" s="1125"/>
      <c r="BC131" s="1125"/>
      <c r="BD131" s="1125"/>
      <c r="BE131" s="1126"/>
      <c r="BF131" s="1175" t="s">
        <v>128</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15">
      <c r="A132" s="1181" t="s">
        <v>490</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491</v>
      </c>
      <c r="W132" s="1185"/>
      <c r="X132" s="1185"/>
      <c r="Y132" s="1185"/>
      <c r="Z132" s="1186"/>
      <c r="AA132" s="1187">
        <v>2.2807349260000001</v>
      </c>
      <c r="AB132" s="1188"/>
      <c r="AC132" s="1188"/>
      <c r="AD132" s="1188"/>
      <c r="AE132" s="1189"/>
      <c r="AF132" s="1190">
        <v>2.3852743360000002</v>
      </c>
      <c r="AG132" s="1188"/>
      <c r="AH132" s="1188"/>
      <c r="AI132" s="1188"/>
      <c r="AJ132" s="1189"/>
      <c r="AK132" s="1190">
        <v>2.5549923780000001</v>
      </c>
      <c r="AL132" s="1188"/>
      <c r="AM132" s="1188"/>
      <c r="AN132" s="1188"/>
      <c r="AO132" s="1189"/>
      <c r="AP132" s="1087"/>
      <c r="AQ132" s="1088"/>
      <c r="AR132" s="1088"/>
      <c r="AS132" s="1088"/>
      <c r="AT132" s="1191"/>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492</v>
      </c>
      <c r="W133" s="1168"/>
      <c r="X133" s="1168"/>
      <c r="Y133" s="1168"/>
      <c r="Z133" s="1169"/>
      <c r="AA133" s="1170">
        <v>2.9</v>
      </c>
      <c r="AB133" s="1171"/>
      <c r="AC133" s="1171"/>
      <c r="AD133" s="1171"/>
      <c r="AE133" s="1172"/>
      <c r="AF133" s="1170">
        <v>2.5</v>
      </c>
      <c r="AG133" s="1171"/>
      <c r="AH133" s="1171"/>
      <c r="AI133" s="1171"/>
      <c r="AJ133" s="1172"/>
      <c r="AK133" s="1170">
        <v>2.4</v>
      </c>
      <c r="AL133" s="1171"/>
      <c r="AM133" s="1171"/>
      <c r="AN133" s="1171"/>
      <c r="AO133" s="1172"/>
      <c r="AP133" s="1117"/>
      <c r="AQ133" s="1118"/>
      <c r="AR133" s="1118"/>
      <c r="AS133" s="1118"/>
      <c r="AT133" s="1173"/>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15">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25" hidden="1" x14ac:dyDescent="0.15">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15"/>
  </sheetData>
  <sheetProtection algorithmName="SHA-512" hashValue="mqPa56trcGb4GLCAIxyV2fX8brO5E7qk1b53U6WAlkLT/roj6sfuPon3xGpVirqOUHpMDHK+VHOEFqK4e6/aQA==" saltValue="tT879ByHuZ7VdK4J0Trv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5" customWidth="1"/>
    <col min="121" max="121" width="0" style="284" hidden="1" customWidth="1"/>
    <col min="122" max="16384" width="9" style="284" hidden="1"/>
  </cols>
  <sheetData>
    <row r="1" spans="1:120"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4"/>
    </row>
    <row r="17" spans="119:120" x14ac:dyDescent="0.15">
      <c r="DP17" s="284"/>
    </row>
    <row r="18" spans="119:120" x14ac:dyDescent="0.15"/>
    <row r="19" spans="119:120" x14ac:dyDescent="0.15"/>
    <row r="20" spans="119:120" x14ac:dyDescent="0.15">
      <c r="DO20" s="284"/>
      <c r="DP20" s="284"/>
    </row>
    <row r="21" spans="119:120" x14ac:dyDescent="0.15">
      <c r="DP21" s="284"/>
    </row>
    <row r="22" spans="119:120" x14ac:dyDescent="0.15"/>
    <row r="23" spans="119:120" x14ac:dyDescent="0.15">
      <c r="DO23" s="284"/>
      <c r="DP23" s="284"/>
    </row>
    <row r="24" spans="119:120" x14ac:dyDescent="0.15">
      <c r="DP24" s="284"/>
    </row>
    <row r="25" spans="119:120" x14ac:dyDescent="0.15">
      <c r="DP25" s="284"/>
    </row>
    <row r="26" spans="119:120" x14ac:dyDescent="0.15">
      <c r="DO26" s="284"/>
      <c r="DP26" s="284"/>
    </row>
    <row r="27" spans="119:120" x14ac:dyDescent="0.15"/>
    <row r="28" spans="119:120" x14ac:dyDescent="0.15">
      <c r="DO28" s="284"/>
      <c r="DP28" s="284"/>
    </row>
    <row r="29" spans="119:120" x14ac:dyDescent="0.15">
      <c r="DP29" s="284"/>
    </row>
    <row r="30" spans="119:120" x14ac:dyDescent="0.15"/>
    <row r="31" spans="119:120" x14ac:dyDescent="0.15">
      <c r="DO31" s="284"/>
      <c r="DP31" s="284"/>
    </row>
    <row r="32" spans="119:120" x14ac:dyDescent="0.15"/>
    <row r="33" spans="98:120" x14ac:dyDescent="0.15">
      <c r="DO33" s="284"/>
      <c r="DP33" s="284"/>
    </row>
    <row r="34" spans="98:120" x14ac:dyDescent="0.15">
      <c r="DM34" s="284"/>
    </row>
    <row r="35" spans="98:120" x14ac:dyDescent="0.15">
      <c r="CT35" s="284"/>
      <c r="CU35" s="284"/>
      <c r="CV35" s="284"/>
      <c r="CY35" s="284"/>
      <c r="CZ35" s="284"/>
      <c r="DA35" s="284"/>
      <c r="DD35" s="284"/>
      <c r="DE35" s="284"/>
      <c r="DF35" s="284"/>
      <c r="DI35" s="284"/>
      <c r="DJ35" s="284"/>
      <c r="DK35" s="284"/>
      <c r="DM35" s="284"/>
      <c r="DN35" s="284"/>
      <c r="DO35" s="284"/>
      <c r="DP35" s="284"/>
    </row>
    <row r="36" spans="98:120" x14ac:dyDescent="0.15"/>
    <row r="37" spans="98:120" x14ac:dyDescent="0.15">
      <c r="CW37" s="284"/>
      <c r="DB37" s="284"/>
      <c r="DG37" s="284"/>
      <c r="DL37" s="284"/>
      <c r="DP37" s="284"/>
    </row>
    <row r="38" spans="98:120" x14ac:dyDescent="0.15">
      <c r="CT38" s="284"/>
      <c r="CU38" s="284"/>
      <c r="CV38" s="284"/>
      <c r="CW38" s="284"/>
      <c r="CY38" s="284"/>
      <c r="CZ38" s="284"/>
      <c r="DA38" s="284"/>
      <c r="DB38" s="284"/>
      <c r="DD38" s="284"/>
      <c r="DE38" s="284"/>
      <c r="DF38" s="284"/>
      <c r="DG38" s="284"/>
      <c r="DI38" s="284"/>
      <c r="DJ38" s="284"/>
      <c r="DK38" s="284"/>
      <c r="DL38" s="284"/>
      <c r="DN38" s="284"/>
      <c r="DO38" s="284"/>
      <c r="DP38" s="28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4"/>
      <c r="DO49" s="284"/>
      <c r="DP49" s="28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4"/>
      <c r="CS63" s="284"/>
      <c r="CX63" s="284"/>
      <c r="DC63" s="284"/>
      <c r="DH63" s="284"/>
    </row>
    <row r="64" spans="22:120" x14ac:dyDescent="0.15">
      <c r="V64" s="284"/>
    </row>
    <row r="65" spans="15:120" x14ac:dyDescent="0.15">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x14ac:dyDescent="0.15">
      <c r="Q66" s="284"/>
      <c r="S66" s="284"/>
      <c r="U66" s="284"/>
      <c r="DM66" s="284"/>
    </row>
    <row r="67" spans="15:120" x14ac:dyDescent="0.15">
      <c r="O67" s="284"/>
      <c r="P67" s="284"/>
      <c r="R67" s="284"/>
      <c r="T67" s="284"/>
      <c r="Y67" s="284"/>
      <c r="CT67" s="284"/>
      <c r="CV67" s="284"/>
      <c r="CW67" s="284"/>
      <c r="CY67" s="284"/>
      <c r="DA67" s="284"/>
      <c r="DB67" s="284"/>
      <c r="DD67" s="284"/>
      <c r="DF67" s="284"/>
      <c r="DG67" s="284"/>
      <c r="DI67" s="284"/>
      <c r="DK67" s="284"/>
      <c r="DL67" s="284"/>
      <c r="DN67" s="284"/>
      <c r="DO67" s="284"/>
      <c r="DP67" s="284"/>
    </row>
    <row r="68" spans="15:120" x14ac:dyDescent="0.15"/>
    <row r="69" spans="15:120" x14ac:dyDescent="0.15"/>
    <row r="70" spans="15:120" x14ac:dyDescent="0.15"/>
    <row r="71" spans="15:120" x14ac:dyDescent="0.15"/>
    <row r="72" spans="15:120" x14ac:dyDescent="0.15">
      <c r="DP72" s="284"/>
    </row>
    <row r="73" spans="15:120" x14ac:dyDescent="0.15">
      <c r="DP73" s="28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4"/>
      <c r="CX96" s="284"/>
      <c r="DC96" s="284"/>
      <c r="DH96" s="284"/>
    </row>
    <row r="97" spans="24:120" x14ac:dyDescent="0.15">
      <c r="CS97" s="284"/>
      <c r="CX97" s="284"/>
      <c r="DC97" s="284"/>
      <c r="DH97" s="284"/>
      <c r="DP97" s="285" t="s">
        <v>493</v>
      </c>
    </row>
    <row r="98" spans="24:120" hidden="1" x14ac:dyDescent="0.15">
      <c r="CS98" s="284"/>
      <c r="CX98" s="284"/>
      <c r="DC98" s="284"/>
      <c r="DH98" s="284"/>
    </row>
    <row r="99" spans="24:120" hidden="1" x14ac:dyDescent="0.15">
      <c r="CS99" s="284"/>
      <c r="CX99" s="284"/>
      <c r="DC99" s="284"/>
      <c r="DH99" s="284"/>
    </row>
    <row r="100" spans="24:120" hidden="1" x14ac:dyDescent="0.15"/>
    <row r="101" spans="24:120" ht="12" hidden="1" customHeight="1" x14ac:dyDescent="0.15">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15">
      <c r="CU102" s="284"/>
      <c r="CZ102" s="284"/>
      <c r="DE102" s="284"/>
      <c r="DJ102" s="284"/>
      <c r="DM102" s="284"/>
    </row>
    <row r="103" spans="24:120" hidden="1" x14ac:dyDescent="0.15">
      <c r="CT103" s="284"/>
      <c r="CV103" s="284"/>
      <c r="CW103" s="284"/>
      <c r="CY103" s="284"/>
      <c r="DA103" s="284"/>
      <c r="DB103" s="284"/>
      <c r="DD103" s="284"/>
      <c r="DF103" s="284"/>
      <c r="DG103" s="284"/>
      <c r="DI103" s="284"/>
      <c r="DK103" s="284"/>
      <c r="DL103" s="284"/>
      <c r="DM103" s="284"/>
      <c r="DN103" s="284"/>
      <c r="DO103" s="284"/>
      <c r="DP103" s="284"/>
    </row>
    <row r="104" spans="24:120" hidden="1" x14ac:dyDescent="0.15">
      <c r="CV104" s="284"/>
      <c r="CW104" s="284"/>
      <c r="DA104" s="284"/>
      <c r="DB104" s="284"/>
      <c r="DF104" s="284"/>
      <c r="DG104" s="284"/>
      <c r="DK104" s="284"/>
      <c r="DL104" s="284"/>
      <c r="DN104" s="284"/>
      <c r="DO104" s="284"/>
      <c r="DP104" s="284"/>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ZT5FmEtfaQ40v3cUVNhY6ZKPy7InEAOinHJThVYiPjo1iodfhWrkyerJkiepmSSpmcb0/4eSGQGU/6kGjZ90Q==" saltValue="N4azVK2zh8IeeEsQNlXD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5" customWidth="1"/>
    <col min="117" max="16384" width="9" style="284" hidden="1"/>
  </cols>
  <sheetData>
    <row r="1" spans="2:116"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x14ac:dyDescent="0.15"/>
    <row r="3" spans="2:116" x14ac:dyDescent="0.15"/>
    <row r="4" spans="2:116" x14ac:dyDescent="0.15">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x14ac:dyDescent="0.15">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x14ac:dyDescent="0.15"/>
    <row r="20" spans="9:116" x14ac:dyDescent="0.15"/>
    <row r="21" spans="9:116" x14ac:dyDescent="0.15">
      <c r="DL21" s="284"/>
    </row>
    <row r="22" spans="9:116" x14ac:dyDescent="0.15">
      <c r="DI22" s="284"/>
      <c r="DJ22" s="284"/>
      <c r="DK22" s="284"/>
      <c r="DL22" s="284"/>
    </row>
    <row r="23" spans="9:116" x14ac:dyDescent="0.15">
      <c r="CY23" s="284"/>
      <c r="CZ23" s="284"/>
      <c r="DA23" s="284"/>
      <c r="DB23" s="284"/>
      <c r="DC23" s="284"/>
      <c r="DD23" s="284"/>
      <c r="DE23" s="284"/>
      <c r="DF23" s="284"/>
      <c r="DG23" s="284"/>
      <c r="DH23" s="284"/>
      <c r="DI23" s="284"/>
      <c r="DJ23" s="284"/>
      <c r="DK23" s="284"/>
      <c r="DL23" s="28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4"/>
      <c r="DA35" s="284"/>
      <c r="DB35" s="284"/>
      <c r="DC35" s="284"/>
      <c r="DD35" s="284"/>
      <c r="DE35" s="284"/>
      <c r="DF35" s="284"/>
      <c r="DG35" s="284"/>
      <c r="DH35" s="284"/>
      <c r="DI35" s="284"/>
      <c r="DJ35" s="284"/>
      <c r="DK35" s="284"/>
      <c r="DL35" s="284"/>
    </row>
    <row r="36" spans="15:116" x14ac:dyDescent="0.15"/>
    <row r="37" spans="15:116" x14ac:dyDescent="0.15">
      <c r="DL37" s="284"/>
    </row>
    <row r="38" spans="15:116" x14ac:dyDescent="0.15">
      <c r="DI38" s="284"/>
      <c r="DJ38" s="284"/>
      <c r="DK38" s="284"/>
      <c r="DL38" s="284"/>
    </row>
    <row r="39" spans="15:116" x14ac:dyDescent="0.15"/>
    <row r="40" spans="15:116" x14ac:dyDescent="0.15"/>
    <row r="41" spans="15:116" x14ac:dyDescent="0.15"/>
    <row r="42" spans="15:116" x14ac:dyDescent="0.15"/>
    <row r="43" spans="15:116" x14ac:dyDescent="0.15">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x14ac:dyDescent="0.15">
      <c r="DL44" s="284"/>
    </row>
    <row r="45" spans="15:116" x14ac:dyDescent="0.15"/>
    <row r="46" spans="15:116" x14ac:dyDescent="0.15">
      <c r="DA46" s="284"/>
      <c r="DB46" s="284"/>
      <c r="DC46" s="284"/>
      <c r="DD46" s="284"/>
      <c r="DE46" s="284"/>
      <c r="DF46" s="284"/>
      <c r="DG46" s="284"/>
      <c r="DH46" s="284"/>
      <c r="DI46" s="284"/>
      <c r="DJ46" s="284"/>
      <c r="DK46" s="284"/>
      <c r="DL46" s="284"/>
    </row>
    <row r="47" spans="15:116" x14ac:dyDescent="0.15"/>
    <row r="48" spans="15:116" x14ac:dyDescent="0.15"/>
    <row r="49" spans="104:116" x14ac:dyDescent="0.15"/>
    <row r="50" spans="104:116" x14ac:dyDescent="0.15">
      <c r="CZ50" s="284"/>
      <c r="DA50" s="284"/>
      <c r="DB50" s="284"/>
      <c r="DC50" s="284"/>
      <c r="DD50" s="284"/>
      <c r="DE50" s="284"/>
      <c r="DF50" s="284"/>
      <c r="DG50" s="284"/>
      <c r="DH50" s="284"/>
      <c r="DI50" s="284"/>
      <c r="DJ50" s="284"/>
      <c r="DK50" s="284"/>
      <c r="DL50" s="284"/>
    </row>
    <row r="51" spans="104:116" x14ac:dyDescent="0.15"/>
    <row r="52" spans="104:116" x14ac:dyDescent="0.15"/>
    <row r="53" spans="104:116" x14ac:dyDescent="0.15">
      <c r="DL53" s="28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4"/>
      <c r="DD67" s="284"/>
      <c r="DE67" s="284"/>
      <c r="DF67" s="284"/>
      <c r="DG67" s="284"/>
      <c r="DH67" s="284"/>
      <c r="DI67" s="284"/>
      <c r="DJ67" s="284"/>
      <c r="DK67" s="284"/>
      <c r="DL67" s="28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qLx6pz0HEVGznqSWmcyVabPmjZIOtvaLX19PAGETr5P56Aw2TpaNQU9qkEqKALcT3C/6EfICsbvskHXcf/zSQ==" saltValue="Fry3kOJVwhdjsyVEtetFn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6" customWidth="1"/>
    <col min="37" max="44" width="17" style="286" customWidth="1"/>
    <col min="45" max="45" width="6.125" style="293" customWidth="1"/>
    <col min="46" max="46" width="3" style="291" customWidth="1"/>
    <col min="47" max="47" width="19.125" style="286" hidden="1" customWidth="1"/>
    <col min="48" max="52" width="12.625" style="286" hidden="1" customWidth="1"/>
    <col min="53" max="16384" width="8.625" style="286" hidden="1"/>
  </cols>
  <sheetData>
    <row r="1" spans="1:46" x14ac:dyDescent="0.15">
      <c r="AS1" s="287"/>
      <c r="AT1" s="287"/>
    </row>
    <row r="2" spans="1:46" x14ac:dyDescent="0.15">
      <c r="AS2" s="287"/>
      <c r="AT2" s="287"/>
    </row>
    <row r="3" spans="1:46" x14ac:dyDescent="0.15">
      <c r="AS3" s="287"/>
      <c r="AT3" s="287"/>
    </row>
    <row r="4" spans="1:46" x14ac:dyDescent="0.15">
      <c r="AS4" s="287"/>
      <c r="AT4" s="287"/>
    </row>
    <row r="5" spans="1:46" ht="17.25" x14ac:dyDescent="0.15">
      <c r="A5" s="288" t="s">
        <v>494</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x14ac:dyDescent="0.15">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495</v>
      </c>
      <c r="AL6" s="292"/>
      <c r="AM6" s="292"/>
      <c r="AN6" s="292"/>
      <c r="AO6" s="287"/>
      <c r="AP6" s="287"/>
      <c r="AQ6" s="287"/>
      <c r="AR6" s="287"/>
    </row>
    <row r="7" spans="1:46" x14ac:dyDescent="0.15">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208" t="s">
        <v>496</v>
      </c>
      <c r="AP7" s="297"/>
      <c r="AQ7" s="298" t="s">
        <v>497</v>
      </c>
      <c r="AR7" s="299"/>
    </row>
    <row r="8" spans="1:46" x14ac:dyDescent="0.15">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209"/>
      <c r="AP8" s="303" t="s">
        <v>498</v>
      </c>
      <c r="AQ8" s="304" t="s">
        <v>499</v>
      </c>
      <c r="AR8" s="305" t="s">
        <v>500</v>
      </c>
    </row>
    <row r="9" spans="1:46" x14ac:dyDescent="0.15">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210" t="s">
        <v>501</v>
      </c>
      <c r="AL9" s="1211"/>
      <c r="AM9" s="1211"/>
      <c r="AN9" s="1212"/>
      <c r="AO9" s="306">
        <v>9634178</v>
      </c>
      <c r="AP9" s="306">
        <v>55922</v>
      </c>
      <c r="AQ9" s="307">
        <v>59710</v>
      </c>
      <c r="AR9" s="308">
        <v>-6.3</v>
      </c>
    </row>
    <row r="10" spans="1:46" x14ac:dyDescent="0.15">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210" t="s">
        <v>502</v>
      </c>
      <c r="AL10" s="1211"/>
      <c r="AM10" s="1211"/>
      <c r="AN10" s="1212"/>
      <c r="AO10" s="309">
        <v>1387706</v>
      </c>
      <c r="AP10" s="309">
        <v>8055</v>
      </c>
      <c r="AQ10" s="310">
        <v>4086</v>
      </c>
      <c r="AR10" s="311">
        <v>97.1</v>
      </c>
    </row>
    <row r="11" spans="1:46" ht="13.5" customHeight="1" x14ac:dyDescent="0.15">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210" t="s">
        <v>503</v>
      </c>
      <c r="AL11" s="1211"/>
      <c r="AM11" s="1211"/>
      <c r="AN11" s="1212"/>
      <c r="AO11" s="309">
        <v>112</v>
      </c>
      <c r="AP11" s="309">
        <v>1</v>
      </c>
      <c r="AQ11" s="310">
        <v>2450</v>
      </c>
      <c r="AR11" s="311">
        <v>-100</v>
      </c>
    </row>
    <row r="12" spans="1:46" ht="13.5" customHeight="1" x14ac:dyDescent="0.15">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210" t="s">
        <v>504</v>
      </c>
      <c r="AL12" s="1211"/>
      <c r="AM12" s="1211"/>
      <c r="AN12" s="1212"/>
      <c r="AO12" s="309">
        <v>111202</v>
      </c>
      <c r="AP12" s="309">
        <v>645</v>
      </c>
      <c r="AQ12" s="310">
        <v>384</v>
      </c>
      <c r="AR12" s="311">
        <v>68</v>
      </c>
    </row>
    <row r="13" spans="1:46" ht="13.5" customHeight="1" x14ac:dyDescent="0.15">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210" t="s">
        <v>505</v>
      </c>
      <c r="AL13" s="1211"/>
      <c r="AM13" s="1211"/>
      <c r="AN13" s="1212"/>
      <c r="AO13" s="309" t="s">
        <v>506</v>
      </c>
      <c r="AP13" s="309" t="s">
        <v>506</v>
      </c>
      <c r="AQ13" s="310" t="s">
        <v>506</v>
      </c>
      <c r="AR13" s="311" t="s">
        <v>506</v>
      </c>
    </row>
    <row r="14" spans="1:46" ht="13.5" customHeight="1" x14ac:dyDescent="0.15">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210" t="s">
        <v>507</v>
      </c>
      <c r="AL14" s="1211"/>
      <c r="AM14" s="1211"/>
      <c r="AN14" s="1212"/>
      <c r="AO14" s="309">
        <v>326959</v>
      </c>
      <c r="AP14" s="309">
        <v>1898</v>
      </c>
      <c r="AQ14" s="310">
        <v>1976</v>
      </c>
      <c r="AR14" s="311">
        <v>-3.9</v>
      </c>
    </row>
    <row r="15" spans="1:46" ht="13.5" customHeight="1" x14ac:dyDescent="0.15">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210" t="s">
        <v>508</v>
      </c>
      <c r="AL15" s="1211"/>
      <c r="AM15" s="1211"/>
      <c r="AN15" s="1212"/>
      <c r="AO15" s="309">
        <v>418853</v>
      </c>
      <c r="AP15" s="309">
        <v>2431</v>
      </c>
      <c r="AQ15" s="310">
        <v>1605</v>
      </c>
      <c r="AR15" s="311">
        <v>51.5</v>
      </c>
    </row>
    <row r="16" spans="1:46" x14ac:dyDescent="0.15">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213" t="s">
        <v>509</v>
      </c>
      <c r="AL16" s="1214"/>
      <c r="AM16" s="1214"/>
      <c r="AN16" s="1215"/>
      <c r="AO16" s="309">
        <v>-1062194</v>
      </c>
      <c r="AP16" s="309">
        <v>-6166</v>
      </c>
      <c r="AQ16" s="310">
        <v>-5358</v>
      </c>
      <c r="AR16" s="311">
        <v>15.1</v>
      </c>
    </row>
    <row r="17" spans="1:46" x14ac:dyDescent="0.15">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213" t="s">
        <v>184</v>
      </c>
      <c r="AL17" s="1214"/>
      <c r="AM17" s="1214"/>
      <c r="AN17" s="1215"/>
      <c r="AO17" s="309">
        <v>10816816</v>
      </c>
      <c r="AP17" s="309">
        <v>62787</v>
      </c>
      <c r="AQ17" s="310">
        <v>64852</v>
      </c>
      <c r="AR17" s="311">
        <v>-3.2</v>
      </c>
    </row>
    <row r="18" spans="1:46" x14ac:dyDescent="0.15">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x14ac:dyDescent="0.15">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510</v>
      </c>
      <c r="AL19" s="287"/>
      <c r="AM19" s="287"/>
      <c r="AN19" s="287"/>
      <c r="AO19" s="287"/>
      <c r="AP19" s="287"/>
      <c r="AQ19" s="287"/>
      <c r="AR19" s="287"/>
    </row>
    <row r="20" spans="1:46" x14ac:dyDescent="0.15">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511</v>
      </c>
      <c r="AP20" s="317" t="s">
        <v>512</v>
      </c>
      <c r="AQ20" s="318" t="s">
        <v>513</v>
      </c>
      <c r="AR20" s="319"/>
    </row>
    <row r="21" spans="1:46" s="325" customFormat="1" x14ac:dyDescent="0.15">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205" t="s">
        <v>514</v>
      </c>
      <c r="AL21" s="1206"/>
      <c r="AM21" s="1206"/>
      <c r="AN21" s="1207"/>
      <c r="AO21" s="321">
        <v>6.77</v>
      </c>
      <c r="AP21" s="322">
        <v>6.62</v>
      </c>
      <c r="AQ21" s="323">
        <v>0.15</v>
      </c>
      <c r="AR21" s="292"/>
      <c r="AS21" s="324"/>
      <c r="AT21" s="320"/>
    </row>
    <row r="22" spans="1:46" s="325" customFormat="1" x14ac:dyDescent="0.15">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205" t="s">
        <v>515</v>
      </c>
      <c r="AL22" s="1206"/>
      <c r="AM22" s="1206"/>
      <c r="AN22" s="1207"/>
      <c r="AO22" s="326">
        <v>99.6</v>
      </c>
      <c r="AP22" s="327">
        <v>99.3</v>
      </c>
      <c r="AQ22" s="328">
        <v>0.3</v>
      </c>
      <c r="AR22" s="312"/>
      <c r="AS22" s="324"/>
      <c r="AT22" s="320"/>
    </row>
    <row r="23" spans="1:46" s="325" customFormat="1" x14ac:dyDescent="0.15">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x14ac:dyDescent="0.15">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x14ac:dyDescent="0.15">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x14ac:dyDescent="0.15">
      <c r="A26" s="292" t="s">
        <v>516</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x14ac:dyDescent="0.15">
      <c r="A27" s="333"/>
      <c r="AO27" s="287"/>
      <c r="AP27" s="287"/>
      <c r="AQ27" s="287"/>
      <c r="AR27" s="287"/>
      <c r="AS27" s="287"/>
      <c r="AT27" s="287"/>
    </row>
    <row r="28" spans="1:46" ht="17.25" x14ac:dyDescent="0.15">
      <c r="A28" s="288" t="s">
        <v>517</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x14ac:dyDescent="0.15">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518</v>
      </c>
      <c r="AL29" s="292"/>
      <c r="AM29" s="292"/>
      <c r="AN29" s="292"/>
      <c r="AO29" s="287"/>
      <c r="AP29" s="287"/>
      <c r="AQ29" s="287"/>
      <c r="AR29" s="287"/>
      <c r="AS29" s="335"/>
    </row>
    <row r="30" spans="1:46" x14ac:dyDescent="0.15">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208" t="s">
        <v>496</v>
      </c>
      <c r="AP30" s="297"/>
      <c r="AQ30" s="298" t="s">
        <v>497</v>
      </c>
      <c r="AR30" s="299"/>
    </row>
    <row r="31" spans="1:46" x14ac:dyDescent="0.15">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209"/>
      <c r="AP31" s="303" t="s">
        <v>498</v>
      </c>
      <c r="AQ31" s="304" t="s">
        <v>499</v>
      </c>
      <c r="AR31" s="305" t="s">
        <v>500</v>
      </c>
    </row>
    <row r="32" spans="1:46" ht="27" customHeight="1" x14ac:dyDescent="0.15">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221" t="s">
        <v>519</v>
      </c>
      <c r="AL32" s="1222"/>
      <c r="AM32" s="1222"/>
      <c r="AN32" s="1223"/>
      <c r="AO32" s="336">
        <v>3493813</v>
      </c>
      <c r="AP32" s="336">
        <v>20280</v>
      </c>
      <c r="AQ32" s="337">
        <v>36009</v>
      </c>
      <c r="AR32" s="338">
        <v>-43.7</v>
      </c>
    </row>
    <row r="33" spans="1:46" ht="13.5" customHeight="1" x14ac:dyDescent="0.15">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221" t="s">
        <v>520</v>
      </c>
      <c r="AL33" s="1222"/>
      <c r="AM33" s="1222"/>
      <c r="AN33" s="1223"/>
      <c r="AO33" s="336" t="s">
        <v>506</v>
      </c>
      <c r="AP33" s="336" t="s">
        <v>506</v>
      </c>
      <c r="AQ33" s="337" t="s">
        <v>506</v>
      </c>
      <c r="AR33" s="338" t="s">
        <v>506</v>
      </c>
    </row>
    <row r="34" spans="1:46" ht="27" customHeight="1" x14ac:dyDescent="0.15">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221" t="s">
        <v>521</v>
      </c>
      <c r="AL34" s="1222"/>
      <c r="AM34" s="1222"/>
      <c r="AN34" s="1223"/>
      <c r="AO34" s="336" t="s">
        <v>506</v>
      </c>
      <c r="AP34" s="336" t="s">
        <v>506</v>
      </c>
      <c r="AQ34" s="337">
        <v>32</v>
      </c>
      <c r="AR34" s="338" t="s">
        <v>506</v>
      </c>
    </row>
    <row r="35" spans="1:46" ht="27" customHeight="1" x14ac:dyDescent="0.15">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221" t="s">
        <v>522</v>
      </c>
      <c r="AL35" s="1222"/>
      <c r="AM35" s="1222"/>
      <c r="AN35" s="1223"/>
      <c r="AO35" s="336">
        <v>2312591</v>
      </c>
      <c r="AP35" s="336">
        <v>13424</v>
      </c>
      <c r="AQ35" s="337">
        <v>11361</v>
      </c>
      <c r="AR35" s="338">
        <v>18.2</v>
      </c>
    </row>
    <row r="36" spans="1:46" ht="27" customHeight="1" x14ac:dyDescent="0.15">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221" t="s">
        <v>523</v>
      </c>
      <c r="AL36" s="1222"/>
      <c r="AM36" s="1222"/>
      <c r="AN36" s="1223"/>
      <c r="AO36" s="336">
        <v>35097</v>
      </c>
      <c r="AP36" s="336">
        <v>204</v>
      </c>
      <c r="AQ36" s="337">
        <v>521</v>
      </c>
      <c r="AR36" s="338">
        <v>-60.8</v>
      </c>
    </row>
    <row r="37" spans="1:46" ht="13.5" customHeight="1" x14ac:dyDescent="0.15">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221" t="s">
        <v>524</v>
      </c>
      <c r="AL37" s="1222"/>
      <c r="AM37" s="1222"/>
      <c r="AN37" s="1223"/>
      <c r="AO37" s="336">
        <v>9630</v>
      </c>
      <c r="AP37" s="336">
        <v>56</v>
      </c>
      <c r="AQ37" s="337">
        <v>742</v>
      </c>
      <c r="AR37" s="338">
        <v>-92.5</v>
      </c>
    </row>
    <row r="38" spans="1:46" ht="27" customHeight="1" x14ac:dyDescent="0.15">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224" t="s">
        <v>525</v>
      </c>
      <c r="AL38" s="1225"/>
      <c r="AM38" s="1225"/>
      <c r="AN38" s="1226"/>
      <c r="AO38" s="339" t="s">
        <v>506</v>
      </c>
      <c r="AP38" s="339" t="s">
        <v>506</v>
      </c>
      <c r="AQ38" s="340">
        <v>1</v>
      </c>
      <c r="AR38" s="328" t="s">
        <v>506</v>
      </c>
      <c r="AS38" s="335"/>
    </row>
    <row r="39" spans="1:46" x14ac:dyDescent="0.15">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224" t="s">
        <v>526</v>
      </c>
      <c r="AL39" s="1225"/>
      <c r="AM39" s="1225"/>
      <c r="AN39" s="1226"/>
      <c r="AO39" s="336">
        <v>-1397404</v>
      </c>
      <c r="AP39" s="336">
        <v>-8111</v>
      </c>
      <c r="AQ39" s="337">
        <v>-6512</v>
      </c>
      <c r="AR39" s="338">
        <v>24.6</v>
      </c>
      <c r="AS39" s="335"/>
    </row>
    <row r="40" spans="1:46" ht="27" customHeight="1" x14ac:dyDescent="0.15">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221" t="s">
        <v>527</v>
      </c>
      <c r="AL40" s="1222"/>
      <c r="AM40" s="1222"/>
      <c r="AN40" s="1223"/>
      <c r="AO40" s="336">
        <v>-3617570</v>
      </c>
      <c r="AP40" s="336">
        <v>-20998</v>
      </c>
      <c r="AQ40" s="337">
        <v>-33153</v>
      </c>
      <c r="AR40" s="338">
        <v>-36.700000000000003</v>
      </c>
      <c r="AS40" s="335"/>
    </row>
    <row r="41" spans="1:46" x14ac:dyDescent="0.15">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227" t="s">
        <v>296</v>
      </c>
      <c r="AL41" s="1228"/>
      <c r="AM41" s="1228"/>
      <c r="AN41" s="1229"/>
      <c r="AO41" s="336">
        <v>836157</v>
      </c>
      <c r="AP41" s="336">
        <v>4854</v>
      </c>
      <c r="AQ41" s="337">
        <v>9001</v>
      </c>
      <c r="AR41" s="338">
        <v>-46.1</v>
      </c>
      <c r="AS41" s="335"/>
    </row>
    <row r="42" spans="1:46" x14ac:dyDescent="0.15">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528</v>
      </c>
      <c r="AL42" s="287"/>
      <c r="AM42" s="287"/>
      <c r="AN42" s="287"/>
      <c r="AO42" s="287"/>
      <c r="AP42" s="287"/>
      <c r="AQ42" s="312"/>
      <c r="AR42" s="312"/>
      <c r="AS42" s="335"/>
    </row>
    <row r="43" spans="1:46" x14ac:dyDescent="0.15">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x14ac:dyDescent="0.15">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x14ac:dyDescent="0.15">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x14ac:dyDescent="0.15">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15">
      <c r="A47" s="345" t="s">
        <v>529</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x14ac:dyDescent="0.15">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530</v>
      </c>
      <c r="AL48" s="346"/>
      <c r="AM48" s="346"/>
      <c r="AN48" s="346"/>
      <c r="AO48" s="346"/>
      <c r="AP48" s="346"/>
      <c r="AQ48" s="347"/>
      <c r="AR48" s="346"/>
    </row>
    <row r="49" spans="1:44" ht="13.5" customHeight="1" x14ac:dyDescent="0.15">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216" t="s">
        <v>496</v>
      </c>
      <c r="AN49" s="1218" t="s">
        <v>531</v>
      </c>
      <c r="AO49" s="1219"/>
      <c r="AP49" s="1219"/>
      <c r="AQ49" s="1219"/>
      <c r="AR49" s="1220"/>
    </row>
    <row r="50" spans="1:44" x14ac:dyDescent="0.15">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217"/>
      <c r="AN50" s="352" t="s">
        <v>532</v>
      </c>
      <c r="AO50" s="353" t="s">
        <v>533</v>
      </c>
      <c r="AP50" s="354" t="s">
        <v>534</v>
      </c>
      <c r="AQ50" s="355" t="s">
        <v>535</v>
      </c>
      <c r="AR50" s="356" t="s">
        <v>536</v>
      </c>
    </row>
    <row r="51" spans="1:44" x14ac:dyDescent="0.15">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537</v>
      </c>
      <c r="AL51" s="349"/>
      <c r="AM51" s="357">
        <v>5072581</v>
      </c>
      <c r="AN51" s="358">
        <v>29811</v>
      </c>
      <c r="AO51" s="359">
        <v>-3.8</v>
      </c>
      <c r="AP51" s="360">
        <v>44972</v>
      </c>
      <c r="AQ51" s="361">
        <v>18.2</v>
      </c>
      <c r="AR51" s="362">
        <v>-22</v>
      </c>
    </row>
    <row r="52" spans="1:44" x14ac:dyDescent="0.15">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538</v>
      </c>
      <c r="AM52" s="365">
        <v>3617523</v>
      </c>
      <c r="AN52" s="366">
        <v>21260</v>
      </c>
      <c r="AO52" s="367">
        <v>1.3</v>
      </c>
      <c r="AP52" s="368">
        <v>26410</v>
      </c>
      <c r="AQ52" s="369">
        <v>22.6</v>
      </c>
      <c r="AR52" s="370">
        <v>-21.3</v>
      </c>
    </row>
    <row r="53" spans="1:44" x14ac:dyDescent="0.15">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539</v>
      </c>
      <c r="AL53" s="349"/>
      <c r="AM53" s="357">
        <v>4946249</v>
      </c>
      <c r="AN53" s="358">
        <v>28970</v>
      </c>
      <c r="AO53" s="359">
        <v>-2.8</v>
      </c>
      <c r="AP53" s="360">
        <v>52496</v>
      </c>
      <c r="AQ53" s="361">
        <v>16.7</v>
      </c>
      <c r="AR53" s="362">
        <v>-19.5</v>
      </c>
    </row>
    <row r="54" spans="1:44" x14ac:dyDescent="0.15">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538</v>
      </c>
      <c r="AM54" s="365">
        <v>3649052</v>
      </c>
      <c r="AN54" s="366">
        <v>21373</v>
      </c>
      <c r="AO54" s="367">
        <v>0.5</v>
      </c>
      <c r="AP54" s="368">
        <v>29467</v>
      </c>
      <c r="AQ54" s="369">
        <v>11.6</v>
      </c>
      <c r="AR54" s="370">
        <v>-11.1</v>
      </c>
    </row>
    <row r="55" spans="1:44" x14ac:dyDescent="0.15">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540</v>
      </c>
      <c r="AL55" s="349"/>
      <c r="AM55" s="357">
        <v>4344871</v>
      </c>
      <c r="AN55" s="358">
        <v>25377</v>
      </c>
      <c r="AO55" s="359">
        <v>-12.4</v>
      </c>
      <c r="AP55" s="360">
        <v>52619</v>
      </c>
      <c r="AQ55" s="361">
        <v>0.2</v>
      </c>
      <c r="AR55" s="362">
        <v>-12.6</v>
      </c>
    </row>
    <row r="56" spans="1:44" x14ac:dyDescent="0.15">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538</v>
      </c>
      <c r="AM56" s="365">
        <v>3479475</v>
      </c>
      <c r="AN56" s="366">
        <v>20323</v>
      </c>
      <c r="AO56" s="367">
        <v>-4.9000000000000004</v>
      </c>
      <c r="AP56" s="368">
        <v>31149</v>
      </c>
      <c r="AQ56" s="369">
        <v>5.7</v>
      </c>
      <c r="AR56" s="370">
        <v>-10.6</v>
      </c>
    </row>
    <row r="57" spans="1:44" x14ac:dyDescent="0.15">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541</v>
      </c>
      <c r="AL57" s="349"/>
      <c r="AM57" s="357">
        <v>5726676</v>
      </c>
      <c r="AN57" s="358">
        <v>33314</v>
      </c>
      <c r="AO57" s="359">
        <v>31.3</v>
      </c>
      <c r="AP57" s="360">
        <v>51875</v>
      </c>
      <c r="AQ57" s="361">
        <v>-1.4</v>
      </c>
      <c r="AR57" s="362">
        <v>32.700000000000003</v>
      </c>
    </row>
    <row r="58" spans="1:44" x14ac:dyDescent="0.15">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538</v>
      </c>
      <c r="AM58" s="365">
        <v>4408489</v>
      </c>
      <c r="AN58" s="366">
        <v>25646</v>
      </c>
      <c r="AO58" s="367">
        <v>26.2</v>
      </c>
      <c r="AP58" s="368">
        <v>29372</v>
      </c>
      <c r="AQ58" s="369">
        <v>-5.7</v>
      </c>
      <c r="AR58" s="370">
        <v>31.9</v>
      </c>
    </row>
    <row r="59" spans="1:44" x14ac:dyDescent="0.15">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542</v>
      </c>
      <c r="AL59" s="349"/>
      <c r="AM59" s="357">
        <v>6484585</v>
      </c>
      <c r="AN59" s="358">
        <v>37640</v>
      </c>
      <c r="AO59" s="359">
        <v>13</v>
      </c>
      <c r="AP59" s="360">
        <v>48064</v>
      </c>
      <c r="AQ59" s="361">
        <v>-7.3</v>
      </c>
      <c r="AR59" s="362">
        <v>20.3</v>
      </c>
    </row>
    <row r="60" spans="1:44" x14ac:dyDescent="0.15">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538</v>
      </c>
      <c r="AM60" s="365">
        <v>5840411</v>
      </c>
      <c r="AN60" s="366">
        <v>33901</v>
      </c>
      <c r="AO60" s="367">
        <v>32.200000000000003</v>
      </c>
      <c r="AP60" s="368">
        <v>30373</v>
      </c>
      <c r="AQ60" s="369">
        <v>3.4</v>
      </c>
      <c r="AR60" s="370">
        <v>28.8</v>
      </c>
    </row>
    <row r="61" spans="1:44" x14ac:dyDescent="0.15">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543</v>
      </c>
      <c r="AL61" s="371"/>
      <c r="AM61" s="372">
        <v>5314992</v>
      </c>
      <c r="AN61" s="373">
        <v>31022</v>
      </c>
      <c r="AO61" s="374">
        <v>5.0999999999999996</v>
      </c>
      <c r="AP61" s="375">
        <v>50005</v>
      </c>
      <c r="AQ61" s="376">
        <v>5.3</v>
      </c>
      <c r="AR61" s="362">
        <v>-0.2</v>
      </c>
    </row>
    <row r="62" spans="1:44" x14ac:dyDescent="0.15">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538</v>
      </c>
      <c r="AM62" s="365">
        <v>4198990</v>
      </c>
      <c r="AN62" s="366">
        <v>24501</v>
      </c>
      <c r="AO62" s="367">
        <v>11.1</v>
      </c>
      <c r="AP62" s="368">
        <v>29354</v>
      </c>
      <c r="AQ62" s="369">
        <v>7.5</v>
      </c>
      <c r="AR62" s="370">
        <v>3.6</v>
      </c>
    </row>
    <row r="63" spans="1:44" x14ac:dyDescent="0.15">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x14ac:dyDescent="0.15">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x14ac:dyDescent="0.15">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x14ac:dyDescent="0.15">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15">
      <c r="AK67" s="287"/>
      <c r="AL67" s="287"/>
      <c r="AM67" s="287"/>
      <c r="AN67" s="287"/>
      <c r="AO67" s="287"/>
      <c r="AP67" s="287"/>
      <c r="AQ67" s="287"/>
      <c r="AR67" s="287"/>
      <c r="AS67" s="287"/>
      <c r="AT67" s="287"/>
    </row>
    <row r="68" spans="1:46" ht="13.5" hidden="1" customHeight="1" x14ac:dyDescent="0.15">
      <c r="AK68" s="287"/>
      <c r="AL68" s="287"/>
      <c r="AM68" s="287"/>
      <c r="AN68" s="287"/>
      <c r="AO68" s="287"/>
      <c r="AP68" s="287"/>
      <c r="AQ68" s="287"/>
      <c r="AR68" s="287"/>
    </row>
    <row r="69" spans="1:46" ht="13.5" hidden="1" customHeight="1" x14ac:dyDescent="0.15">
      <c r="AK69" s="287"/>
      <c r="AL69" s="287"/>
      <c r="AM69" s="287"/>
      <c r="AN69" s="287"/>
      <c r="AO69" s="287"/>
      <c r="AP69" s="287"/>
      <c r="AQ69" s="287"/>
      <c r="AR69" s="287"/>
    </row>
    <row r="70" spans="1:46" hidden="1" x14ac:dyDescent="0.15">
      <c r="AK70" s="287"/>
      <c r="AL70" s="287"/>
      <c r="AM70" s="287"/>
      <c r="AN70" s="287"/>
      <c r="AO70" s="287"/>
      <c r="AP70" s="287"/>
      <c r="AQ70" s="287"/>
      <c r="AR70" s="287"/>
    </row>
    <row r="71" spans="1:46" hidden="1" x14ac:dyDescent="0.15">
      <c r="AK71" s="287"/>
      <c r="AL71" s="287"/>
      <c r="AM71" s="287"/>
      <c r="AN71" s="287"/>
      <c r="AO71" s="287"/>
      <c r="AP71" s="287"/>
      <c r="AQ71" s="287"/>
      <c r="AR71" s="287"/>
    </row>
    <row r="72" spans="1:46" hidden="1" x14ac:dyDescent="0.15">
      <c r="AK72" s="287"/>
      <c r="AL72" s="287"/>
      <c r="AM72" s="287"/>
      <c r="AN72" s="287"/>
      <c r="AO72" s="287"/>
      <c r="AP72" s="287"/>
      <c r="AQ72" s="287"/>
      <c r="AR72" s="287"/>
    </row>
    <row r="73" spans="1:46" hidden="1" x14ac:dyDescent="0.15">
      <c r="AK73" s="287"/>
      <c r="AL73" s="287"/>
      <c r="AM73" s="287"/>
      <c r="AN73" s="287"/>
      <c r="AO73" s="287"/>
      <c r="AP73" s="287"/>
      <c r="AQ73" s="287"/>
      <c r="AR73" s="287"/>
    </row>
    <row r="74" spans="1:46" hidden="1" x14ac:dyDescent="0.15"/>
  </sheetData>
  <sheetProtection algorithmName="SHA-512" hashValue="rA6gl9TtdSHUS0aiDhCamjJQ1EXi+4y456r7d4JZ63V0maMfxjU9fu0QgvJaTEP2mQbMuL5aP47LhOmhnEplzg==" saltValue="47S+OHfW0/q4Wf2edgcZ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5" customWidth="1"/>
    <col min="126" max="16384" width="9" style="284" hidden="1"/>
  </cols>
  <sheetData>
    <row r="1" spans="2:125"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x14ac:dyDescent="0.15">
      <c r="B2" s="284"/>
      <c r="DG2" s="284"/>
    </row>
    <row r="3" spans="2:125" x14ac:dyDescent="0.15">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x14ac:dyDescent="0.15"/>
    <row r="5" spans="2:125" x14ac:dyDescent="0.15"/>
    <row r="6" spans="2:125" x14ac:dyDescent="0.15"/>
    <row r="7" spans="2:125" x14ac:dyDescent="0.15"/>
    <row r="8" spans="2:125" x14ac:dyDescent="0.15"/>
    <row r="9" spans="2:125" x14ac:dyDescent="0.15">
      <c r="DU9" s="28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4"/>
    </row>
    <row r="18" spans="125:125" x14ac:dyDescent="0.15"/>
    <row r="19" spans="125:125" x14ac:dyDescent="0.15"/>
    <row r="20" spans="125:125" x14ac:dyDescent="0.15">
      <c r="DU20" s="284"/>
    </row>
    <row r="21" spans="125:125" x14ac:dyDescent="0.15">
      <c r="DU21" s="28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4"/>
    </row>
    <row r="29" spans="125:125" x14ac:dyDescent="0.15"/>
    <row r="30" spans="125:125" x14ac:dyDescent="0.15"/>
    <row r="31" spans="125:125" x14ac:dyDescent="0.15"/>
    <row r="32" spans="125:125" x14ac:dyDescent="0.15"/>
    <row r="33" spans="2:125" x14ac:dyDescent="0.15">
      <c r="B33" s="284"/>
      <c r="G33" s="284"/>
      <c r="I33" s="284"/>
    </row>
    <row r="34" spans="2:125" x14ac:dyDescent="0.15">
      <c r="C34" s="284"/>
      <c r="P34" s="284"/>
      <c r="DE34" s="284"/>
      <c r="DH34" s="284"/>
    </row>
    <row r="35" spans="2:125" x14ac:dyDescent="0.15">
      <c r="D35" s="284"/>
      <c r="E35" s="284"/>
      <c r="DG35" s="284"/>
      <c r="DJ35" s="284"/>
      <c r="DP35" s="284"/>
      <c r="DQ35" s="284"/>
      <c r="DR35" s="284"/>
      <c r="DS35" s="284"/>
      <c r="DT35" s="284"/>
      <c r="DU35" s="284"/>
    </row>
    <row r="36" spans="2:125" x14ac:dyDescent="0.15">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x14ac:dyDescent="0.15">
      <c r="DU37" s="284"/>
    </row>
    <row r="38" spans="2:125" x14ac:dyDescent="0.15">
      <c r="DT38" s="284"/>
      <c r="DU38" s="284"/>
    </row>
    <row r="39" spans="2:125" x14ac:dyDescent="0.15"/>
    <row r="40" spans="2:125" x14ac:dyDescent="0.15">
      <c r="DH40" s="284"/>
    </row>
    <row r="41" spans="2:125" x14ac:dyDescent="0.15">
      <c r="DE41" s="284"/>
    </row>
    <row r="42" spans="2:125" x14ac:dyDescent="0.15">
      <c r="DG42" s="284"/>
      <c r="DJ42" s="284"/>
    </row>
    <row r="43" spans="2:125" x14ac:dyDescent="0.15">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x14ac:dyDescent="0.15">
      <c r="DU44" s="284"/>
    </row>
    <row r="45" spans="2:125" x14ac:dyDescent="0.15"/>
    <row r="46" spans="2:125" x14ac:dyDescent="0.15"/>
    <row r="47" spans="2:125" x14ac:dyDescent="0.15"/>
    <row r="48" spans="2:125" x14ac:dyDescent="0.15">
      <c r="DT48" s="284"/>
      <c r="DU48" s="284"/>
    </row>
    <row r="49" spans="120:125" x14ac:dyDescent="0.15">
      <c r="DU49" s="284"/>
    </row>
    <row r="50" spans="120:125" x14ac:dyDescent="0.15">
      <c r="DU50" s="284"/>
    </row>
    <row r="51" spans="120:125" x14ac:dyDescent="0.15">
      <c r="DP51" s="284"/>
      <c r="DQ51" s="284"/>
      <c r="DR51" s="284"/>
      <c r="DS51" s="284"/>
      <c r="DT51" s="284"/>
      <c r="DU51" s="284"/>
    </row>
    <row r="52" spans="120:125" x14ac:dyDescent="0.15"/>
    <row r="53" spans="120:125" x14ac:dyDescent="0.15"/>
    <row r="54" spans="120:125" x14ac:dyDescent="0.15">
      <c r="DU54" s="284"/>
    </row>
    <row r="55" spans="120:125" x14ac:dyDescent="0.15"/>
    <row r="56" spans="120:125" x14ac:dyDescent="0.15"/>
    <row r="57" spans="120:125" x14ac:dyDescent="0.15"/>
    <row r="58" spans="120:125" x14ac:dyDescent="0.15">
      <c r="DU58" s="284"/>
    </row>
    <row r="59" spans="120:125" x14ac:dyDescent="0.15"/>
    <row r="60" spans="120:125" x14ac:dyDescent="0.15"/>
    <row r="61" spans="120:125" x14ac:dyDescent="0.15"/>
    <row r="62" spans="120:125" x14ac:dyDescent="0.15"/>
    <row r="63" spans="120:125" x14ac:dyDescent="0.15">
      <c r="DU63" s="284"/>
    </row>
    <row r="64" spans="120:125" x14ac:dyDescent="0.15">
      <c r="DT64" s="284"/>
      <c r="DU64" s="284"/>
    </row>
    <row r="65" spans="123:125" x14ac:dyDescent="0.15"/>
    <row r="66" spans="123:125" x14ac:dyDescent="0.15"/>
    <row r="67" spans="123:125" x14ac:dyDescent="0.15"/>
    <row r="68" spans="123:125" x14ac:dyDescent="0.15"/>
    <row r="69" spans="123:125" x14ac:dyDescent="0.15">
      <c r="DS69" s="284"/>
      <c r="DT69" s="284"/>
      <c r="DU69" s="28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4"/>
    </row>
    <row r="83" spans="116:125" x14ac:dyDescent="0.15">
      <c r="DM83" s="284"/>
      <c r="DN83" s="284"/>
      <c r="DO83" s="284"/>
      <c r="DP83" s="284"/>
      <c r="DQ83" s="284"/>
      <c r="DR83" s="284"/>
      <c r="DS83" s="284"/>
      <c r="DT83" s="284"/>
      <c r="DU83" s="284"/>
    </row>
    <row r="84" spans="116:125" x14ac:dyDescent="0.15"/>
    <row r="85" spans="116:125" x14ac:dyDescent="0.15"/>
    <row r="86" spans="116:125" x14ac:dyDescent="0.15"/>
    <row r="87" spans="116:125" x14ac:dyDescent="0.15"/>
    <row r="88" spans="116:125" x14ac:dyDescent="0.15">
      <c r="DU88" s="28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4"/>
      <c r="DT94" s="284"/>
      <c r="DU94" s="284"/>
    </row>
    <row r="95" spans="116:125" ht="13.5" customHeight="1" x14ac:dyDescent="0.15">
      <c r="DU95" s="28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4"/>
    </row>
    <row r="102" spans="124:125" ht="13.5" customHeight="1" x14ac:dyDescent="0.15"/>
    <row r="103" spans="124:125" ht="13.5" customHeight="1" x14ac:dyDescent="0.15"/>
    <row r="104" spans="124:125" ht="13.5" customHeight="1" x14ac:dyDescent="0.15">
      <c r="DT104" s="284"/>
      <c r="DU104" s="28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4"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4"/>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BB8Csm+o317e+YWlsjn2O642ppBGfgUBeg9kBPpSGVGVBAKDyMnHk6P+jf6ngJzpxI8Pm5yLpTe2WF45akHKQ==" saltValue="G1jVI7nZ06rlvglqsjfww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5" customWidth="1"/>
    <col min="126" max="142" width="0" style="284" hidden="1" customWidth="1"/>
    <col min="143" max="16384" width="9" style="284" hidden="1"/>
  </cols>
  <sheetData>
    <row r="1" spans="1:125" ht="13.5" customHeight="1"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x14ac:dyDescent="0.15">
      <c r="B2" s="284"/>
      <c r="T2" s="284"/>
    </row>
    <row r="3" spans="1:125"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4"/>
      <c r="G33" s="284"/>
      <c r="I33" s="284"/>
    </row>
    <row r="34" spans="2:125" x14ac:dyDescent="0.15">
      <c r="C34" s="284"/>
      <c r="P34" s="284"/>
      <c r="R34" s="284"/>
      <c r="U34" s="284"/>
    </row>
    <row r="35" spans="2:125" x14ac:dyDescent="0.15">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x14ac:dyDescent="0.15">
      <c r="F36" s="284"/>
      <c r="H36" s="284"/>
      <c r="J36" s="284"/>
      <c r="K36" s="284"/>
      <c r="L36" s="284"/>
      <c r="M36" s="284"/>
      <c r="N36" s="284"/>
      <c r="O36" s="284"/>
      <c r="Q36" s="284"/>
      <c r="S36" s="284"/>
      <c r="V36" s="284"/>
    </row>
    <row r="37" spans="2:125" x14ac:dyDescent="0.15"/>
    <row r="38" spans="2:125" x14ac:dyDescent="0.15"/>
    <row r="39" spans="2:125" x14ac:dyDescent="0.15"/>
    <row r="40" spans="2:125" x14ac:dyDescent="0.15">
      <c r="U40" s="284"/>
    </row>
    <row r="41" spans="2:125" x14ac:dyDescent="0.15">
      <c r="R41" s="284"/>
    </row>
    <row r="42" spans="2:125" x14ac:dyDescent="0.15">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x14ac:dyDescent="0.15">
      <c r="Q43" s="284"/>
      <c r="S43" s="284"/>
      <c r="V43" s="28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oCvOkP/SOAdU6R8EUJ1Blo5KAFhYQnrItNqIqcYOxbGetvCDEyPPcWGPw1CgMh2KIR/ZBXoOXZZYjEnvXRUUw==" saltValue="y1gFfEebdipQk3kM0g5W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0" t="s">
        <v>3</v>
      </c>
      <c r="D47" s="1230"/>
      <c r="E47" s="1231"/>
      <c r="F47" s="11">
        <v>16.71</v>
      </c>
      <c r="G47" s="12">
        <v>16.23</v>
      </c>
      <c r="H47" s="12">
        <v>18.07</v>
      </c>
      <c r="I47" s="12">
        <v>17.829999999999998</v>
      </c>
      <c r="J47" s="13">
        <v>18.059999999999999</v>
      </c>
    </row>
    <row r="48" spans="2:10" ht="57.75" customHeight="1" x14ac:dyDescent="0.15">
      <c r="B48" s="14"/>
      <c r="C48" s="1232" t="s">
        <v>4</v>
      </c>
      <c r="D48" s="1232"/>
      <c r="E48" s="1233"/>
      <c r="F48" s="15">
        <v>6.69</v>
      </c>
      <c r="G48" s="16">
        <v>5.72</v>
      </c>
      <c r="H48" s="16">
        <v>5.38</v>
      </c>
      <c r="I48" s="16">
        <v>6.13</v>
      </c>
      <c r="J48" s="17">
        <v>7.27</v>
      </c>
    </row>
    <row r="49" spans="2:10" ht="57.75" customHeight="1" thickBot="1" x14ac:dyDescent="0.2">
      <c r="B49" s="18"/>
      <c r="C49" s="1234" t="s">
        <v>5</v>
      </c>
      <c r="D49" s="1234"/>
      <c r="E49" s="1235"/>
      <c r="F49" s="19">
        <v>0.54</v>
      </c>
      <c r="G49" s="20" t="s">
        <v>552</v>
      </c>
      <c r="H49" s="20">
        <v>1.38</v>
      </c>
      <c r="I49" s="20">
        <v>0.85</v>
      </c>
      <c r="J49" s="21">
        <v>1.0900000000000001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yOlhF75B4Cxys/zR+SWVLADCF8HeagOsg3/1qTI7y829zGxsmGhZXRZNYvs5qpTOGZs/TFEqVL01vaQgjDJbg==" saltValue="4ns+9AkH8JGEiSsB/uot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2020-09-30T04:31:22Z</cp:lastPrinted>
  <dcterms:created xsi:type="dcterms:W3CDTF">2020-02-10T04:19:43Z</dcterms:created>
  <dcterms:modified xsi:type="dcterms:W3CDTF">2020-09-30T04:32:10Z</dcterms:modified>
</cp:coreProperties>
</file>