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53　東栄町\"/>
    </mc:Choice>
  </mc:AlternateContent>
  <xr:revisionPtr revIDLastSave="0" documentId="13_ncr:1_{BBDCF629-2E66-4A12-A110-D0D24B54E5C9}" xr6:coauthVersionLast="47" xr6:coauthVersionMax="47" xr10:uidLastSave="{00000000-0000-0000-0000-000000000000}"/>
  <workbookProtection workbookAlgorithmName="SHA-512" workbookHashValue="qZQeu/QFyMrYpSlViHnj4s0N4Ryavs0NWgDeLISedSd8hzocl/RsUVBJ7tIx4gj+HRfvACztDO4ovFQ1f6JL+Q==" workbookSaltValue="Jd9Wn8CanQIarkEZ9f04Cg==" workbookSpinCount="100000" lockStructure="1"/>
  <bookViews>
    <workbookView xWindow="-98" yWindow="-98" windowWidth="17115" windowHeight="108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AT8" i="4" s="1"/>
  <c r="S6" i="5"/>
  <c r="AL8" i="4" s="1"/>
  <c r="R6" i="5"/>
  <c r="Q6" i="5"/>
  <c r="W10" i="4" s="1"/>
  <c r="P6" i="5"/>
  <c r="P10" i="4" s="1"/>
  <c r="O6" i="5"/>
  <c r="I10" i="4" s="1"/>
  <c r="N6" i="5"/>
  <c r="M6" i="5"/>
  <c r="L6" i="5"/>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BB10" i="4"/>
  <c r="AL10" i="4"/>
  <c r="AD10" i="4"/>
  <c r="B10" i="4"/>
  <c r="AD8" i="4"/>
  <c r="W8" i="4"/>
  <c r="I8" i="4"/>
  <c r="B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<sst xmlns="http://schemas.openxmlformats.org/spreadsheetml/2006/main" count="236" uniqueCount="120">
  <si>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</si>
  <si>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</si>
  <si>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</si>
  <si>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</si>
  <si>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</si>
  <si>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</si>
  <si>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</si>
  <si>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</si>
  <si>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</si>
  <si>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</si>
  <si>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</si>
  <si>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</si>
  <si>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</si>
  <si>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</si>
  <si>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</si>
  <si>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</si>
  <si>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</si>
  <si>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</si>
  <si>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</si>
  <si>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</si>
  <si>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</si>
  <si>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</si>
  <si>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</si>
  <si>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</si>
  <si>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</si>
  <si>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</si>
  <si>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</si>
  <si>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</si>
  <si>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</si>
  <si>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</si>
  <si>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</si>
  <si>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</si>
  <si>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</si>
  <si>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</si>
  <si>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</si>
  <si>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</si>
  <si>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</si>
  <si>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</si>
  <si>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</si>
  <si>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</si>
  <si>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</si>
  <si>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</si>
  <si>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</si>
  <si>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</si>
  <si>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</si>
  <si>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</si>
  <si>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</si>
  <si>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</si>
  <si>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</si>
  <si>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</si>
  <si>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</si>
  <si>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</si>
  <si>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</si>
  <si>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</si>
  <si>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</si>
  <si>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</si>
  <si>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</si>
  <si>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</si>
  <si>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</si>
  <si>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</si>
  <si>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</si>
  <si>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</si>
  <si>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</si>
  <si>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</si>
  <si>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</si>
  <si>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</si>
  <si>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</si>
  <si>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</si>
  <si>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</si>
  <si>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</si>
  <si>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</si>
  <si>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</si>
  <si>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</si>
  <si>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</si>
  <si>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</si>
  <si>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</si>
  <si>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</si>
  <si>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</si>
  <si>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</si>
  <si>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</si>
  <si>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</si>
  <si>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</si>
  <si>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</si>
  <si>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</si>
  <si>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</si>
  <si>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</si>
  <si>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</si>
  <si>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</si>
  <si>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</si>
  <si>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</si>
  <si>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</si>
  <si>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</si>
  <si>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</si>
  <si>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</si>
  <si>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</si>
  <si>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</si>
  <si>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</si>
  <si>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</si>
  <si>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東栄町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</si>
  <si>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</si>
  <si>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</si>
  <si>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</si>
  <si>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</si>
  <si>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</si>
  <si>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</si>
  <si>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</si>
  <si>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</si>
  <si>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</si>
  <si>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</si>
  <si>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</si>
  <si>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</si>
  <si>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</si>
  <si>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</si>
  <si>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</si>
  <si>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</si>
  <si>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</si>
  <si>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</si>
  <si>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ポンプ等の機械設備については、経年劣化による故障等が発生しており、小規模な修繕、整備を随時行っている。
　最適整備構想においては、大規模な更新等を直ちに行う必要性は低いものとなっているが、更新に係る費用負担を平準化するためにも、耐用年数を基に順次実施していく必要があると考えられる。</t>
    <phoneticPr fontId="4"/>
  </si>
  <si>
    <t>　施設の状態については、小規模な修繕を随時行っていく必要はあるが、管路、終末処理場ともに概ね良好な状態にあり、大規模な更新等は今後計画していくものとなる。
　令和５年度の公営企業法適用により、財務情報の適切な把握に努めていくとともに、今後の施設維持と事業経営について料金改定やダウンサイジング等に取り組む必要がある。 
　なお、経営戦略については平成28年度に策定し、令和２年度に改定を行った。今後は、公営企業法適用化後に見直しを行う予定である。</t>
    <phoneticPr fontId="4"/>
  </si>
  <si>
    <t>　令和５年度からの地方公営企業化のための打ち切り決算が行われたため各項目とも改善されたように見えるが、実態としては前年度よりも低下しているものであると考えている。
⑦施設利用率…過疎化や高齢化による人口減少に影響され汚水量も減少しており、類似団体との比較及び前年を下回る値となった。町では以前より定住促進には力を入れており、処理区域内人口の維持は施設利用率の確保にもつながるため、関係部署と連携しての取組を推進していくところである。
⑧水洗化率…計画区域内の整備事業は完了しており、接続率及び水洗化率は高い水準にある。処理区域内人口が少ないこともあり、人口のわずかな増減が指標に大きく影響するため変動が生じているが、定住施策などとの協働により更に数値を改善できるよう取り組んでいく。</t>
    <rPh sb="119" eb="123">
      <t>ルイジダンタイ</t>
    </rPh>
    <rPh sb="125" eb="127">
      <t>ヒカク</t>
    </rPh>
    <rPh sb="127" eb="128">
      <t>オヨ</t>
    </rPh>
    <rPh sb="259" eb="266">
      <t>ショリクイキナイジンコウ</t>
    </rPh>
    <rPh sb="267" eb="268">
      <t>スク</t>
    </rPh>
    <rPh sb="276" eb="278">
      <t>ジンコウ</t>
    </rPh>
    <rPh sb="283" eb="285">
      <t>ゾウゲン</t>
    </rPh>
    <rPh sb="286" eb="288">
      <t>シヒョウ</t>
    </rPh>
    <rPh sb="289" eb="290">
      <t>オオ</t>
    </rPh>
    <rPh sb="292" eb="294">
      <t>エイキョウ</t>
    </rPh>
    <rPh sb="298" eb="300">
      <t>ヘンドウ</t>
    </rPh>
    <rPh sb="301" eb="302">
      <t>ショウ</t>
    </rPh>
    <rPh sb="308" eb="312">
      <t>テイジュウセサク</t>
    </rPh>
    <rPh sb="316" eb="318">
      <t>キョウドウ</t>
    </rPh>
    <rPh sb="321" eb="322">
      <t>サラ</t>
    </rPh>
    <rPh sb="323" eb="325">
      <t>スウチ</t>
    </rPh>
    <rPh sb="326" eb="328">
      <t>カイゼン</t>
    </rPh>
    <rPh sb="333" eb="334">
      <t>ト</t>
    </rPh>
    <rPh sb="335" eb="336">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</si>
</sst>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FB-453D-ADE7-6858F0EE593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CDFB-453D-ADE7-6858F0EE593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49.67</c:v>
                </c:pt>
                <c:pt idx="1">
                  <c:v>47.02</c:v>
                </c:pt>
                <c:pt idx="2">
                  <c:v>49.01</c:v>
                </c:pt>
                <c:pt idx="3">
                  <c:v>50.33</c:v>
                </c:pt>
                <c:pt idx="4">
                  <c:v>47.68</c:v>
                </c:pt>
              </c:numCache>
            </c:numRef>
          </c:val>
          <c:extLst>
            <c:ext xmlns:c16="http://schemas.microsoft.com/office/drawing/2014/chart" uri="{C3380CC4-5D6E-409C-BE32-E72D297353CC}">
              <c16:uniqueId val="{00000000-3686-4C21-901F-01F1492BC52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3686-4C21-901F-01F1492BC52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83.59</c:v>
                </c:pt>
                <c:pt idx="1">
                  <c:v>84.85</c:v>
                </c:pt>
                <c:pt idx="2">
                  <c:v>84.98</c:v>
                </c:pt>
                <c:pt idx="3">
                  <c:v>84.68</c:v>
                </c:pt>
                <c:pt idx="4">
                  <c:v>87.97</c:v>
                </c:pt>
              </c:numCache>
            </c:numRef>
          </c:val>
          <c:extLst>
            <c:ext xmlns:c16="http://schemas.microsoft.com/office/drawing/2014/chart" uri="{C3380CC4-5D6E-409C-BE32-E72D297353CC}">
              <c16:uniqueId val="{00000000-1395-4AF7-9AA4-98FDB5CC33E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1395-4AF7-9AA4-98FDB5CC33E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98.94</c:v>
                </c:pt>
                <c:pt idx="1">
                  <c:v>100.63</c:v>
                </c:pt>
                <c:pt idx="2">
                  <c:v>107.01</c:v>
                </c:pt>
                <c:pt idx="3">
                  <c:v>88.31</c:v>
                </c:pt>
                <c:pt idx="4">
                  <c:v>138.21</c:v>
                </c:pt>
              </c:numCache>
            </c:numRef>
          </c:val>
          <c:extLst>
            <c:ext xmlns:c16="http://schemas.microsoft.com/office/drawing/2014/chart" uri="{C3380CC4-5D6E-409C-BE32-E72D297353CC}">
              <c16:uniqueId val="{00000000-BD08-4792-AFE4-2B3883C7A62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08-4792-AFE4-2B3883C7A62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B0-4F1E-B6DF-5605FB4867F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B0-4F1E-B6DF-5605FB4867F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62-4AFD-B639-5090B91BDC9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62-4AFD-B639-5090B91BDC9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AE-4930-83FF-F27C1D9F0F1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AE-4930-83FF-F27C1D9F0F1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8F-4021-90D6-A084177FD21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8F-4021-90D6-A084177FD21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8F-4A4B-B9BA-B7C0B6FFC84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358F-4A4B-B9BA-B7C0B6FFC84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26.33</c:v>
                </c:pt>
                <c:pt idx="1">
                  <c:v>32.950000000000003</c:v>
                </c:pt>
                <c:pt idx="2">
                  <c:v>22.44</c:v>
                </c:pt>
                <c:pt idx="3">
                  <c:v>31.74</c:v>
                </c:pt>
                <c:pt idx="4">
                  <c:v>37.92</c:v>
                </c:pt>
              </c:numCache>
            </c:numRef>
          </c:val>
          <c:extLst>
            <c:ext xmlns:c16="http://schemas.microsoft.com/office/drawing/2014/chart" uri="{C3380CC4-5D6E-409C-BE32-E72D297353CC}">
              <c16:uniqueId val="{00000000-D5E7-40CD-8002-A8E9F965BCB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D5E7-40CD-8002-A8E9F965BCB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799.43</c:v>
                </c:pt>
                <c:pt idx="1">
                  <c:v>653.07000000000005</c:v>
                </c:pt>
                <c:pt idx="2">
                  <c:v>987.35</c:v>
                </c:pt>
                <c:pt idx="3">
                  <c:v>681.93</c:v>
                </c:pt>
                <c:pt idx="4">
                  <c:v>578.24</c:v>
                </c:pt>
              </c:numCache>
            </c:numRef>
          </c:val>
          <c:extLst>
            <c:ext xmlns:c16="http://schemas.microsoft.com/office/drawing/2014/chart" uri="{C3380CC4-5D6E-409C-BE32-E72D297353CC}">
              <c16:uniqueId val="{00000000-0433-4B88-8A2F-A8158FA71B4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0433-4B88-8A2F-A8158FA71B4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68" t="str">
        <f>データ!H6</f>
        <v>愛知県　東栄町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2850</v>
      </c>
      <c r="AM8" s="46"/>
      <c r="AN8" s="46"/>
      <c r="AO8" s="46"/>
      <c r="AP8" s="46"/>
      <c r="AQ8" s="46"/>
      <c r="AR8" s="46"/>
      <c r="AS8" s="46"/>
      <c r="AT8" s="45">
        <f>データ!T6</f>
        <v>123.38</v>
      </c>
      <c r="AU8" s="45"/>
      <c r="AV8" s="45"/>
      <c r="AW8" s="45"/>
      <c r="AX8" s="45"/>
      <c r="AY8" s="45"/>
      <c r="AZ8" s="45"/>
      <c r="BA8" s="45"/>
      <c r="BB8" s="45">
        <f>データ!U6</f>
        <v>23.1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5">
      <c r="A10" s="2"/>
      <c r="B10" s="45" t="str">
        <f>データ!N6</f>
        <v>-</v>
      </c>
      <c r="C10" s="45"/>
      <c r="D10" s="45"/>
      <c r="E10" s="45"/>
      <c r="F10" s="45"/>
      <c r="G10" s="45"/>
      <c r="H10" s="45"/>
      <c r="I10" s="45" t="str">
        <f>データ!O6</f>
        <v>該当数値なし</v>
      </c>
      <c r="J10" s="45"/>
      <c r="K10" s="45"/>
      <c r="L10" s="45"/>
      <c r="M10" s="45"/>
      <c r="N10" s="45"/>
      <c r="O10" s="45"/>
      <c r="P10" s="45">
        <f>データ!P6</f>
        <v>8.49</v>
      </c>
      <c r="Q10" s="45"/>
      <c r="R10" s="45"/>
      <c r="S10" s="45"/>
      <c r="T10" s="45"/>
      <c r="U10" s="45"/>
      <c r="V10" s="45"/>
      <c r="W10" s="45">
        <f>データ!Q6</f>
        <v>76.92</v>
      </c>
      <c r="X10" s="45"/>
      <c r="Y10" s="45"/>
      <c r="Z10" s="45"/>
      <c r="AA10" s="45"/>
      <c r="AB10" s="45"/>
      <c r="AC10" s="45"/>
      <c r="AD10" s="46">
        <f>データ!R6</f>
        <v>3630</v>
      </c>
      <c r="AE10" s="46"/>
      <c r="AF10" s="46"/>
      <c r="AG10" s="46"/>
      <c r="AH10" s="46"/>
      <c r="AI10" s="46"/>
      <c r="AJ10" s="46"/>
      <c r="AK10" s="2"/>
      <c r="AL10" s="46">
        <f>データ!V6</f>
        <v>241</v>
      </c>
      <c r="AM10" s="46"/>
      <c r="AN10" s="46"/>
      <c r="AO10" s="46"/>
      <c r="AP10" s="46"/>
      <c r="AQ10" s="46"/>
      <c r="AR10" s="46"/>
      <c r="AS10" s="46"/>
      <c r="AT10" s="45">
        <f>データ!W6</f>
        <v>0.37</v>
      </c>
      <c r="AU10" s="45"/>
      <c r="AV10" s="45"/>
      <c r="AW10" s="45"/>
      <c r="AX10" s="45"/>
      <c r="AY10" s="45"/>
      <c r="AZ10" s="45"/>
      <c r="BA10" s="45"/>
      <c r="BB10" s="45">
        <f>データ!X6</f>
        <v>651.35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5">
      <c r="C84" s="2"/>
    </row>
    <row r="85" spans="1:78" hidden="1" x14ac:dyDescent="0.2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5">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Y+jobUVrdyaSAsGQ9Ql5l0uXRvrdPhue+W/x0cBpUMVu6yoRBnmpBl0j1isbk3mn5EfH6HOYKGRGRh6PCEsmDg==" saltValue="AFoTbgwEfncdiXeN3stzp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2.75" x14ac:dyDescent="0.25"/>
  <cols>
    <col min="2" max="144" width="11.86328125" customWidth="1"/>
  </cols>
  <sheetData>
    <row r="1" spans="1:145" x14ac:dyDescent="0.2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5">
      <c r="A6" s="14" t="s">
        <v>97</v>
      </c>
      <c r="B6" s="19">
        <f>B7</f>
        <v>2022</v>
      </c>
      <c r="C6" s="19">
        <f t="shared" ref="C6:X6" si="3">C7</f>
        <v>235628</v>
      </c>
      <c r="D6" s="19">
        <f t="shared" si="3"/>
        <v>47</v>
      </c>
      <c r="E6" s="19">
        <f t="shared" si="3"/>
        <v>17</v>
      </c>
      <c r="F6" s="19">
        <f t="shared" si="3"/>
        <v>5</v>
      </c>
      <c r="G6" s="19">
        <f t="shared" si="3"/>
        <v>0</v>
      </c>
      <c r="H6" s="19" t="str">
        <f t="shared" si="3"/>
        <v>愛知県　東栄町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8.49</v>
      </c>
      <c r="Q6" s="20">
        <f t="shared" si="3"/>
        <v>76.92</v>
      </c>
      <c r="R6" s="20">
        <f t="shared" si="3"/>
        <v>3630</v>
      </c>
      <c r="S6" s="20">
        <f t="shared" si="3"/>
        <v>2850</v>
      </c>
      <c r="T6" s="20">
        <f t="shared" si="3"/>
        <v>123.38</v>
      </c>
      <c r="U6" s="20">
        <f t="shared" si="3"/>
        <v>23.1</v>
      </c>
      <c r="V6" s="20">
        <f t="shared" si="3"/>
        <v>241</v>
      </c>
      <c r="W6" s="20">
        <f t="shared" si="3"/>
        <v>0.37</v>
      </c>
      <c r="X6" s="20">
        <f t="shared" si="3"/>
        <v>651.35</v>
      </c>
      <c r="Y6" s="21">
        <f>IF(Y7="",NA(),Y7)</f>
        <v>98.94</v>
      </c>
      <c r="Z6" s="21">
        <f t="shared" ref="Z6:AH6" si="4">IF(Z7="",NA(),Z7)</f>
        <v>100.63</v>
      </c>
      <c r="AA6" s="21">
        <f t="shared" si="4"/>
        <v>107.01</v>
      </c>
      <c r="AB6" s="21">
        <f t="shared" si="4"/>
        <v>88.31</v>
      </c>
      <c r="AC6" s="21">
        <f t="shared" si="4"/>
        <v>138.21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26.33</v>
      </c>
      <c r="BR6" s="21">
        <f t="shared" ref="BR6:BZ6" si="8">IF(BR7="",NA(),BR7)</f>
        <v>32.950000000000003</v>
      </c>
      <c r="BS6" s="21">
        <f t="shared" si="8"/>
        <v>22.44</v>
      </c>
      <c r="BT6" s="21">
        <f t="shared" si="8"/>
        <v>31.74</v>
      </c>
      <c r="BU6" s="21">
        <f t="shared" si="8"/>
        <v>37.92</v>
      </c>
      <c r="BV6" s="21">
        <f t="shared" si="8"/>
        <v>57.77</v>
      </c>
      <c r="BW6" s="21">
        <f t="shared" si="8"/>
        <v>57.31</v>
      </c>
      <c r="BX6" s="21">
        <f t="shared" si="8"/>
        <v>57.08</v>
      </c>
      <c r="BY6" s="21">
        <f t="shared" si="8"/>
        <v>56.26</v>
      </c>
      <c r="BZ6" s="21">
        <f t="shared" si="8"/>
        <v>52.94</v>
      </c>
      <c r="CA6" s="20" t="str">
        <f>IF(CA7="","",IF(CA7="-","【-】","【"&amp;SUBSTITUTE(TEXT(CA7,"#,##0.00"),"-","△")&amp;"】"))</f>
        <v>【57.02】</v>
      </c>
      <c r="CB6" s="21">
        <f>IF(CB7="",NA(),CB7)</f>
        <v>799.43</v>
      </c>
      <c r="CC6" s="21">
        <f t="shared" ref="CC6:CK6" si="9">IF(CC7="",NA(),CC7)</f>
        <v>653.07000000000005</v>
      </c>
      <c r="CD6" s="21">
        <f t="shared" si="9"/>
        <v>987.35</v>
      </c>
      <c r="CE6" s="21">
        <f t="shared" si="9"/>
        <v>681.93</v>
      </c>
      <c r="CF6" s="21">
        <f t="shared" si="9"/>
        <v>578.24</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49.67</v>
      </c>
      <c r="CN6" s="21">
        <f t="shared" ref="CN6:CV6" si="10">IF(CN7="",NA(),CN7)</f>
        <v>47.02</v>
      </c>
      <c r="CO6" s="21">
        <f t="shared" si="10"/>
        <v>49.01</v>
      </c>
      <c r="CP6" s="21">
        <f t="shared" si="10"/>
        <v>50.33</v>
      </c>
      <c r="CQ6" s="21">
        <f t="shared" si="10"/>
        <v>47.68</v>
      </c>
      <c r="CR6" s="21">
        <f t="shared" si="10"/>
        <v>50.68</v>
      </c>
      <c r="CS6" s="21">
        <f t="shared" si="10"/>
        <v>50.14</v>
      </c>
      <c r="CT6" s="21">
        <f t="shared" si="10"/>
        <v>54.83</v>
      </c>
      <c r="CU6" s="21">
        <f t="shared" si="10"/>
        <v>66.53</v>
      </c>
      <c r="CV6" s="21">
        <f t="shared" si="10"/>
        <v>52.35</v>
      </c>
      <c r="CW6" s="20" t="str">
        <f>IF(CW7="","",IF(CW7="-","【-】","【"&amp;SUBSTITUTE(TEXT(CW7,"#,##0.00"),"-","△")&amp;"】"))</f>
        <v>【52.55】</v>
      </c>
      <c r="CX6" s="21">
        <f>IF(CX7="",NA(),CX7)</f>
        <v>83.59</v>
      </c>
      <c r="CY6" s="21">
        <f t="shared" ref="CY6:DG6" si="11">IF(CY7="",NA(),CY7)</f>
        <v>84.85</v>
      </c>
      <c r="CZ6" s="21">
        <f t="shared" si="11"/>
        <v>84.98</v>
      </c>
      <c r="DA6" s="21">
        <f t="shared" si="11"/>
        <v>84.68</v>
      </c>
      <c r="DB6" s="21">
        <f t="shared" si="11"/>
        <v>87.97</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25">
      <c r="A7" s="14"/>
      <c r="B7" s="23">
        <v>2022</v>
      </c>
      <c r="C7" s="23">
        <v>235628</v>
      </c>
      <c r="D7" s="23">
        <v>47</v>
      </c>
      <c r="E7" s="23">
        <v>17</v>
      </c>
      <c r="F7" s="23">
        <v>5</v>
      </c>
      <c r="G7" s="23">
        <v>0</v>
      </c>
      <c r="H7" s="23" t="s">
        <v>98</v>
      </c>
      <c r="I7" s="23" t="s">
        <v>99</v>
      </c>
      <c r="J7" s="23" t="s">
        <v>100</v>
      </c>
      <c r="K7" s="23" t="s">
        <v>101</v>
      </c>
      <c r="L7" s="23" t="s">
        <v>102</v>
      </c>
      <c r="M7" s="23" t="s">
        <v>103</v>
      </c>
      <c r="N7" s="24" t="s">
        <v>104</v>
      </c>
      <c r="O7" s="24" t="s">
        <v>105</v>
      </c>
      <c r="P7" s="24">
        <v>8.49</v>
      </c>
      <c r="Q7" s="24">
        <v>76.92</v>
      </c>
      <c r="R7" s="24">
        <v>3630</v>
      </c>
      <c r="S7" s="24">
        <v>2850</v>
      </c>
      <c r="T7" s="24">
        <v>123.38</v>
      </c>
      <c r="U7" s="24">
        <v>23.1</v>
      </c>
      <c r="V7" s="24">
        <v>241</v>
      </c>
      <c r="W7" s="24">
        <v>0.37</v>
      </c>
      <c r="X7" s="24">
        <v>651.35</v>
      </c>
      <c r="Y7" s="24">
        <v>98.94</v>
      </c>
      <c r="Z7" s="24">
        <v>100.63</v>
      </c>
      <c r="AA7" s="24">
        <v>107.01</v>
      </c>
      <c r="AB7" s="24">
        <v>88.31</v>
      </c>
      <c r="AC7" s="24">
        <v>138.21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26.33</v>
      </c>
      <c r="BR7" s="24">
        <v>32.950000000000003</v>
      </c>
      <c r="BS7" s="24">
        <v>22.44</v>
      </c>
      <c r="BT7" s="24">
        <v>31.74</v>
      </c>
      <c r="BU7" s="24">
        <v>37.92</v>
      </c>
      <c r="BV7" s="24">
        <v>57.77</v>
      </c>
      <c r="BW7" s="24">
        <v>57.31</v>
      </c>
      <c r="BX7" s="24">
        <v>57.08</v>
      </c>
      <c r="BY7" s="24">
        <v>56.26</v>
      </c>
      <c r="BZ7" s="24">
        <v>52.94</v>
      </c>
      <c r="CA7" s="24">
        <v>57.02</v>
      </c>
      <c r="CB7" s="24">
        <v>799.43</v>
      </c>
      <c r="CC7" s="24">
        <v>653.07000000000005</v>
      </c>
      <c r="CD7" s="24">
        <v>987.35</v>
      </c>
      <c r="CE7" s="24">
        <v>681.93</v>
      </c>
      <c r="CF7" s="24">
        <v>578.24</v>
      </c>
      <c r="CG7" s="24">
        <v>274.35000000000002</v>
      </c>
      <c r="CH7" s="24">
        <v>273.52</v>
      </c>
      <c r="CI7" s="24">
        <v>274.99</v>
      </c>
      <c r="CJ7" s="24">
        <v>282.08999999999997</v>
      </c>
      <c r="CK7" s="24">
        <v>303.27999999999997</v>
      </c>
      <c r="CL7" s="24">
        <v>273.68</v>
      </c>
      <c r="CM7" s="24">
        <v>49.67</v>
      </c>
      <c r="CN7" s="24">
        <v>47.02</v>
      </c>
      <c r="CO7" s="24">
        <v>49.01</v>
      </c>
      <c r="CP7" s="24">
        <v>50.33</v>
      </c>
      <c r="CQ7" s="24">
        <v>47.68</v>
      </c>
      <c r="CR7" s="24">
        <v>50.68</v>
      </c>
      <c r="CS7" s="24">
        <v>50.14</v>
      </c>
      <c r="CT7" s="24">
        <v>54.83</v>
      </c>
      <c r="CU7" s="24">
        <v>66.53</v>
      </c>
      <c r="CV7" s="24">
        <v>52.35</v>
      </c>
      <c r="CW7" s="24">
        <v>52.55</v>
      </c>
      <c r="CX7" s="24">
        <v>83.59</v>
      </c>
      <c r="CY7" s="24">
        <v>84.85</v>
      </c>
      <c r="CZ7" s="24">
        <v>84.98</v>
      </c>
      <c r="DA7" s="24">
        <v>84.68</v>
      </c>
      <c r="DB7" s="24">
        <v>87.97</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5">
      <c r="B11">
        <v>4</v>
      </c>
      <c r="C11">
        <v>3</v>
      </c>
      <c r="D11">
        <v>2</v>
      </c>
      <c r="E11">
        <v>1</v>
      </c>
      <c r="F11">
        <v>0</v>
      </c>
      <c r="G11" t="s">
        <v>111</v>
      </c>
    </row>
    <row r="12" spans="1:145" x14ac:dyDescent="0.25">
      <c r="B12">
        <v>1</v>
      </c>
      <c r="C12">
        <v>1</v>
      </c>
      <c r="D12">
        <v>2</v>
      </c>
      <c r="E12">
        <v>3</v>
      </c>
      <c r="F12">
        <v>4</v>
      </c>
      <c r="G12" t="s">
        <v>112</v>
      </c>
    </row>
    <row r="13" spans="1:145" x14ac:dyDescent="0.25">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2024-02-22T06:16:50Z</cp:lastPrinted>
  <dcterms:created xsi:type="dcterms:W3CDTF">2023-12-12T02:54:39Z</dcterms:created>
  <dcterms:modified xsi:type="dcterms:W3CDTF">2024-02-22T06:19:39Z</dcterms:modified>
  <cp:category/>
</cp:coreProperties>
</file>