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8 駐車場\"/>
    </mc:Choice>
  </mc:AlternateContent>
  <xr:revisionPtr revIDLastSave="0" documentId="13_ncr:1_{8A76052C-B517-4976-A537-BF14DB32FE82}" xr6:coauthVersionLast="47" xr6:coauthVersionMax="47" xr10:uidLastSave="{00000000-0000-0000-0000-000000000000}"/>
  <workbookProtection workbookAlgorithmName="SHA-512" workbookHashValue="GAXAQXwK8fu9ZCii2ZkrvZv2/nqfFPwcsRBN5TxgtM0+ww5ki5xwG8lOW9LLs4NJXqFeXZOb2YnPUwqHiYD+0w==" workbookSaltValue="FMGCTSFaEtiRoZtEttrRNw==" workbookSpinCount="100000" lockStructure="1"/>
  <bookViews>
    <workbookView xWindow="-110" yWindow="-110" windowWidth="22780" windowHeight="146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LT76" i="4"/>
  <c r="GQ51" i="4"/>
  <c r="LH30" i="4"/>
  <c r="IE76" i="4"/>
  <c r="BZ51" i="4"/>
  <c r="GQ30" i="4"/>
  <c r="BG30" i="4"/>
  <c r="AV76" i="4"/>
  <c r="KO51" i="4"/>
  <c r="LE76" i="4"/>
  <c r="FX51" i="4"/>
  <c r="KO30" i="4"/>
  <c r="HP76" i="4"/>
  <c r="FX30" i="4"/>
  <c r="BG51" i="4"/>
  <c r="HA76" i="4"/>
  <c r="AN51" i="4"/>
  <c r="AN30" i="4"/>
  <c r="AG76" i="4"/>
  <c r="JV51" i="4"/>
  <c r="KP76" i="4"/>
  <c r="FE51" i="4"/>
  <c r="FE30" i="4"/>
  <c r="JV30" i="4"/>
  <c r="JC51" i="4"/>
  <c r="KA76" i="4"/>
  <c r="EL51" i="4"/>
  <c r="JC30" i="4"/>
  <c r="GL76" i="4"/>
  <c r="U51" i="4"/>
  <c r="EL30" i="4"/>
  <c r="U30" i="4"/>
  <c r="R76" i="4"/>
</calcChain>
</file>

<file path=xl/sharedStrings.xml><?xml version="1.0" encoding="utf-8"?>
<sst xmlns="http://schemas.openxmlformats.org/spreadsheetml/2006/main" count="278" uniqueCount="131">
  <si>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</si>
  <si>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</si>
  <si>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</si>
  <si>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</si>
  <si>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</si>
  <si>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</si>
  <si>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</si>
  <si>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</si>
  <si>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</si>
  <si>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</si>
  <si>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</si>
  <si>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</si>
  <si>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</si>
  <si>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</si>
  <si>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</si>
  <si>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</si>
  <si>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</si>
  <si>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</si>
  <si>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</si>
  <si>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</si>
  <si>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</si>
  <si>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</si>
  <si>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</si>
  <si>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</si>
  <si>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</si>
  <si>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</si>
  <si>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</si>
  <si>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</si>
  <si>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</si>
  <si>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</si>
  <si>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</si>
  <si>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</si>
  <si>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</si>
  <si>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</si>
  <si>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</si>
  <si>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</si>
  <si>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</si>
  <si>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</si>
  <si>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</si>
  <si>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</si>
  <si>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</si>
  <si>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</si>
  <si>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</si>
  <si>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</si>
  <si>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</si>
  <si>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</si>
  <si>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</si>
  <si>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</si>
  <si>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</si>
  <si>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</si>
  <si>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</si>
  <si>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</si>
  <si>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</si>
  <si>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</si>
  <si>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</si>
  <si>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</si>
  <si>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</si>
  <si>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</si>
  <si>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</si>
  <si>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</si>
  <si>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</si>
  <si>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</si>
  <si>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</si>
  <si>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</si>
  <si>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</si>
  <si>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</si>
  <si>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</si>
  <si>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</si>
  <si>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</si>
  <si>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</si>
  <si>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</si>
  <si>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</si>
  <si>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</si>
  <si>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</si>
  <si>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</si>
  <si>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</si>
  <si>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</si>
  <si>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</si>
  <si>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</si>
  <si>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</si>
  <si>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</si>
  <si>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</si>
  <si>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</si>
  <si>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</si>
  <si>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</si>
  <si>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</si>
  <si>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</si>
  <si>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</si>
  <si>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</si>
  <si>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</si>
  <si>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</si>
  <si>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</si>
  <si>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</si>
  <si>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</si>
  <si>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</si>
  <si>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</si>
  <si>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</si>
  <si>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</si>
  <si>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</si>
  <si>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</si>
  <si>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</si>
  <si>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</si>
  <si>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</si>
  <si>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</si>
  <si>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</si>
  <si>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</si>
  <si>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</si>
  <si>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</si>
  <si>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</si>
  <si>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豊川市</t>
  </si>
  <si>
    <t>豊川市豊川駅東駐車場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</si>
  <si>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</si>
  <si>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</si>
  <si>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</si>
  <si>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</si>
  <si>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</si>
  <si>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</si>
  <si>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</si>
  <si>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</si>
  <si>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</si>
  <si>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</si>
  <si>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</si>
  <si>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</si>
  <si>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</si>
  <si>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</si>
  <si>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</si>
  <si>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</si>
  <si>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⑩企業債残高対料金収入比率については、当初計画に従い、計画的な地方債償還を行っているため、年々減少しており、大きな問題はないと考えています。
　今後10年における⑧設備投資見込額については、施設に求められる性能の維持を目的とした長寿命化計画に基づいて算出しています。駐車場内の工事や修繕は必要に応じて定期的に行っていき、施設の耐久性・安全性を高めることで、利用者の満足度向上に努めます。
　資産全体から、現在の立地に必要不可欠なものと考えており、引き続き民間のノウハウを活用し、効果的かつ効率的な運営を行い、資産価値の向上に努めます。
　</t>
    <phoneticPr fontId="5"/>
  </si>
  <si>
    <t>　本駐車場の利用状況（⑪稼働率）につきましては、令和２年度は新型コロナウイルス感染症による緊急事態宣言等の影響により減少しましたが、令和３年度以降は増加しました。全国平均値や類似施設平均値と比較すると低調となっていますが、新型コロナウイルス感染症による影響も落ち着いてきているため、今後は一時利用者の増加の見込みや、通勤等のためにパークアンドライド利用する定期利用者数が年々増加していることから、問題ないと判断しています。
　本駐車場の立地として、年間を通じて安定した来訪者が見込まれる本市の重要な観光地である豊川稲荷に近接していることから、観光施策を含めた稼働率の向上を検討していく必要があります。
　現在の利用状況については収益面からも妥当であると判断しています。</t>
    <rPh sb="66" eb="68">
      <t>レイワ</t>
    </rPh>
    <rPh sb="69" eb="71">
      <t>ネンド</t>
    </rPh>
    <rPh sb="71" eb="73">
      <t>イコウ</t>
    </rPh>
    <rPh sb="74" eb="76">
      <t>ゾウカ</t>
    </rPh>
    <rPh sb="126" eb="128">
      <t>エイキョウ</t>
    </rPh>
    <rPh sb="129" eb="130">
      <t>オ</t>
    </rPh>
    <rPh sb="131" eb="132">
      <t>ツ</t>
    </rPh>
    <rPh sb="141" eb="143">
      <t>コンゴ</t>
    </rPh>
    <phoneticPr fontId="5"/>
  </si>
  <si>
    <t>　本駐車場全体としては、各種全国平均値等より低い項目が見られますが、①収益的収支比率は令和２年度を除き100％を超えており、他会計からの繰入を行わない独立採算制を保っていることから、健全な経営が行われていると判断しています。また周辺の類似駐車施設と比較しても料金設定は妥当であり、定期利用者数も増加していることから、今後も安定した収益を見込んでいます。
　経営戦略については、令和２年度に策定し、令和７年度を目途に改定予定です。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資産価値を高め、利用者数及び収益の増加に努めます。</t>
    <rPh sb="35" eb="38">
      <t>シュウエキテキ</t>
    </rPh>
    <rPh sb="38" eb="40">
      <t>シュウシ</t>
    </rPh>
    <rPh sb="40" eb="42">
      <t>ヒリツ</t>
    </rPh>
    <rPh sb="56" eb="57">
      <t>コ</t>
    </rPh>
    <rPh sb="129" eb="131">
      <t>リョウキン</t>
    </rPh>
    <rPh sb="131" eb="133">
      <t>セッテイ</t>
    </rPh>
    <rPh sb="147" eb="149">
      <t>ゾウカ</t>
    </rPh>
    <rPh sb="207" eb="209">
      <t>カイテイ</t>
    </rPh>
    <phoneticPr fontId="5"/>
  </si>
  <si>
    <t>　本駐車場の経営につきましては、健全に運営できていると判断しています。
　令和４年度の①収益的収支比率については、新型コロナウイルス感染症の影響が落ち着き、前年度に引き続き収入が増えたため増加しました。また、他会計からの繰入を行わず、特別会計にて独立採算制を保っていることから問題ないと判断しています。
　本駐車場の立地状況として、年間を通じて多くの来訪者が見込まれる観光地に近接していることや立地適正化計画で定める中心拠点に位置づけられた地区の中心に位置する駅に近接していることから、通勤等のためにパークアンドライド利用する定期利用者があり、今後も安定した収益が見込まれます。
　今後も安定した経営を継続していくとともに、費用削減を行い、更なる収益向上に努めます。</t>
    <rPh sb="78" eb="81">
      <t>ゼンネンド</t>
    </rPh>
    <rPh sb="82" eb="83">
      <t>ヒ</t>
    </rPh>
    <rPh sb="84" eb="85">
      <t>ツヅ</t>
    </rPh>
    <rPh sb="89" eb="90">
      <t>フ</t>
    </rPh>
    <rPh sb="94" eb="96">
      <t>ゾウカ</t>
    </rPh>
    <rPh sb="117" eb="119">
      <t>トクベツ</t>
    </rPh>
    <rPh sb="119" eb="121">
      <t>カイケイ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</si>
</sst>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250.7</c:v>
                </c:pt>
                <c:pt idx="1">
                  <c:v>184.4</c:v>
                </c:pt>
                <c:pt idx="2">
                  <c:v>83.2</c:v>
                </c:pt>
                <c:pt idx="3">
                  <c:v>117.7</c:v>
                </c:pt>
                <c:pt idx="4">
                  <c:v>168.4</c:v>
                </c:pt>
              </c:numCache>
            </c:numRef>
          </c:val>
          <c:extLst>
            <c:ext xmlns:c16="http://schemas.microsoft.com/office/drawing/2014/chart" uri="{C3380CC4-5D6E-409C-BE32-E72D297353CC}">
              <c16:uniqueId val="{00000000-D438-4CEE-B1E9-01431D17714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D438-4CEE-B1E9-01431D17714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165.4</c:v>
                </c:pt>
                <c:pt idx="1">
                  <c:v>140</c:v>
                </c:pt>
                <c:pt idx="2">
                  <c:v>188</c:v>
                </c:pt>
                <c:pt idx="3">
                  <c:v>123.2</c:v>
                </c:pt>
                <c:pt idx="4">
                  <c:v>79.5</c:v>
                </c:pt>
              </c:numCache>
            </c:numRef>
          </c:val>
          <c:extLst>
            <c:ext xmlns:c16="http://schemas.microsoft.com/office/drawing/2014/chart" uri="{C3380CC4-5D6E-409C-BE32-E72D297353CC}">
              <c16:uniqueId val="{00000000-CC38-4B5C-B742-E5D6172432E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CC38-4B5C-B742-E5D6172432E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0EF7-4BC6-9AC7-0E3DD1F0EAF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EF7-4BC6-9AC7-0E3DD1F0EAF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6136-45B0-B2A0-49E88AF4CA6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136-45B0-B2A0-49E88AF4CA6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58D-4131-8434-56FE5265CD9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458D-4131-8434-56FE5265CD9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FA0-4CED-BCF0-C469465B950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4FA0-4CED-BCF0-C469465B950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99.7</c:v>
                </c:pt>
                <c:pt idx="1">
                  <c:v>98.3</c:v>
                </c:pt>
                <c:pt idx="2">
                  <c:v>76.2</c:v>
                </c:pt>
                <c:pt idx="3">
                  <c:v>81.599999999999994</c:v>
                </c:pt>
                <c:pt idx="4">
                  <c:v>89.9</c:v>
                </c:pt>
              </c:numCache>
            </c:numRef>
          </c:val>
          <c:extLst>
            <c:ext xmlns:c16="http://schemas.microsoft.com/office/drawing/2014/chart" uri="{C3380CC4-5D6E-409C-BE32-E72D297353CC}">
              <c16:uniqueId val="{00000000-3709-4B76-B456-D7551A11D4E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3709-4B76-B456-D7551A11D4E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76.599999999999994</c:v>
                </c:pt>
                <c:pt idx="1">
                  <c:v>73.5</c:v>
                </c:pt>
                <c:pt idx="2">
                  <c:v>28</c:v>
                </c:pt>
                <c:pt idx="3">
                  <c:v>53.8</c:v>
                </c:pt>
                <c:pt idx="4">
                  <c:v>58.6</c:v>
                </c:pt>
              </c:numCache>
            </c:numRef>
          </c:val>
          <c:extLst>
            <c:ext xmlns:c16="http://schemas.microsoft.com/office/drawing/2014/chart" uri="{C3380CC4-5D6E-409C-BE32-E72D297353CC}">
              <c16:uniqueId val="{00000000-D34C-4738-94BF-DD3E33E37B1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D34C-4738-94BF-DD3E33E37B1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84110</c:v>
                </c:pt>
                <c:pt idx="1">
                  <c:v>59060</c:v>
                </c:pt>
                <c:pt idx="2">
                  <c:v>13100</c:v>
                </c:pt>
                <c:pt idx="3">
                  <c:v>30671</c:v>
                </c:pt>
                <c:pt idx="4">
                  <c:v>41528</c:v>
                </c:pt>
              </c:numCache>
            </c:numRef>
          </c:val>
          <c:extLst>
            <c:ext xmlns:c16="http://schemas.microsoft.com/office/drawing/2014/chart" uri="{C3380CC4-5D6E-409C-BE32-E72D297353CC}">
              <c16:uniqueId val="{00000000-A7B8-4325-91D4-53F07F27306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A7B8-4325-91D4-53F07F27306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view="pageBreakPreview" zoomScaleNormal="50" zoomScaleSheetLayoutView="10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愛知県豊川市　豊川市豊川駅東駐車場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17829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656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500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130</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250.7</v>
      </c>
      <c r="V31" s="116"/>
      <c r="W31" s="116"/>
      <c r="X31" s="116"/>
      <c r="Y31" s="116"/>
      <c r="Z31" s="116"/>
      <c r="AA31" s="116"/>
      <c r="AB31" s="116"/>
      <c r="AC31" s="116"/>
      <c r="AD31" s="116"/>
      <c r="AE31" s="116"/>
      <c r="AF31" s="116"/>
      <c r="AG31" s="116"/>
      <c r="AH31" s="116"/>
      <c r="AI31" s="116"/>
      <c r="AJ31" s="116"/>
      <c r="AK31" s="116"/>
      <c r="AL31" s="116"/>
      <c r="AM31" s="116"/>
      <c r="AN31" s="116">
        <f>データ!Z7</f>
        <v>184.4</v>
      </c>
      <c r="AO31" s="116"/>
      <c r="AP31" s="116"/>
      <c r="AQ31" s="116"/>
      <c r="AR31" s="116"/>
      <c r="AS31" s="116"/>
      <c r="AT31" s="116"/>
      <c r="AU31" s="116"/>
      <c r="AV31" s="116"/>
      <c r="AW31" s="116"/>
      <c r="AX31" s="116"/>
      <c r="AY31" s="116"/>
      <c r="AZ31" s="116"/>
      <c r="BA31" s="116"/>
      <c r="BB31" s="116"/>
      <c r="BC31" s="116"/>
      <c r="BD31" s="116"/>
      <c r="BE31" s="116"/>
      <c r="BF31" s="116"/>
      <c r="BG31" s="116">
        <f>データ!AA7</f>
        <v>83.2</v>
      </c>
      <c r="BH31" s="116"/>
      <c r="BI31" s="116"/>
      <c r="BJ31" s="116"/>
      <c r="BK31" s="116"/>
      <c r="BL31" s="116"/>
      <c r="BM31" s="116"/>
      <c r="BN31" s="116"/>
      <c r="BO31" s="116"/>
      <c r="BP31" s="116"/>
      <c r="BQ31" s="116"/>
      <c r="BR31" s="116"/>
      <c r="BS31" s="116"/>
      <c r="BT31" s="116"/>
      <c r="BU31" s="116"/>
      <c r="BV31" s="116"/>
      <c r="BW31" s="116"/>
      <c r="BX31" s="116"/>
      <c r="BY31" s="116"/>
      <c r="BZ31" s="116">
        <f>データ!AB7</f>
        <v>117.7</v>
      </c>
      <c r="CA31" s="116"/>
      <c r="CB31" s="116"/>
      <c r="CC31" s="116"/>
      <c r="CD31" s="116"/>
      <c r="CE31" s="116"/>
      <c r="CF31" s="116"/>
      <c r="CG31" s="116"/>
      <c r="CH31" s="116"/>
      <c r="CI31" s="116"/>
      <c r="CJ31" s="116"/>
      <c r="CK31" s="116"/>
      <c r="CL31" s="116"/>
      <c r="CM31" s="116"/>
      <c r="CN31" s="116"/>
      <c r="CO31" s="116"/>
      <c r="CP31" s="116"/>
      <c r="CQ31" s="116"/>
      <c r="CR31" s="116"/>
      <c r="CS31" s="116">
        <f>データ!AC7</f>
        <v>168.4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99.7</v>
      </c>
      <c r="JD31" s="111"/>
      <c r="JE31" s="111"/>
      <c r="JF31" s="111"/>
      <c r="JG31" s="111"/>
      <c r="JH31" s="111"/>
      <c r="JI31" s="111"/>
      <c r="JJ31" s="111"/>
      <c r="JK31" s="111"/>
      <c r="JL31" s="111"/>
      <c r="JM31" s="111"/>
      <c r="JN31" s="111"/>
      <c r="JO31" s="111"/>
      <c r="JP31" s="111"/>
      <c r="JQ31" s="111"/>
      <c r="JR31" s="111"/>
      <c r="JS31" s="111"/>
      <c r="JT31" s="111"/>
      <c r="JU31" s="112"/>
      <c r="JV31" s="110">
        <f>データ!DL7</f>
        <v>98.3</v>
      </c>
      <c r="JW31" s="111"/>
      <c r="JX31" s="111"/>
      <c r="JY31" s="111"/>
      <c r="JZ31" s="111"/>
      <c r="KA31" s="111"/>
      <c r="KB31" s="111"/>
      <c r="KC31" s="111"/>
      <c r="KD31" s="111"/>
      <c r="KE31" s="111"/>
      <c r="KF31" s="111"/>
      <c r="KG31" s="111"/>
      <c r="KH31" s="111"/>
      <c r="KI31" s="111"/>
      <c r="KJ31" s="111"/>
      <c r="KK31" s="111"/>
      <c r="KL31" s="111"/>
      <c r="KM31" s="111"/>
      <c r="KN31" s="112"/>
      <c r="KO31" s="110">
        <f>データ!DM7</f>
        <v>76.2</v>
      </c>
      <c r="KP31" s="111"/>
      <c r="KQ31" s="111"/>
      <c r="KR31" s="111"/>
      <c r="KS31" s="111"/>
      <c r="KT31" s="111"/>
      <c r="KU31" s="111"/>
      <c r="KV31" s="111"/>
      <c r="KW31" s="111"/>
      <c r="KX31" s="111"/>
      <c r="KY31" s="111"/>
      <c r="KZ31" s="111"/>
      <c r="LA31" s="111"/>
      <c r="LB31" s="111"/>
      <c r="LC31" s="111"/>
      <c r="LD31" s="111"/>
      <c r="LE31" s="111"/>
      <c r="LF31" s="111"/>
      <c r="LG31" s="112"/>
      <c r="LH31" s="110">
        <f>データ!DN7</f>
        <v>81.599999999999994</v>
      </c>
      <c r="LI31" s="111"/>
      <c r="LJ31" s="111"/>
      <c r="LK31" s="111"/>
      <c r="LL31" s="111"/>
      <c r="LM31" s="111"/>
      <c r="LN31" s="111"/>
      <c r="LO31" s="111"/>
      <c r="LP31" s="111"/>
      <c r="LQ31" s="111"/>
      <c r="LR31" s="111"/>
      <c r="LS31" s="111"/>
      <c r="LT31" s="111"/>
      <c r="LU31" s="111"/>
      <c r="LV31" s="111"/>
      <c r="LW31" s="111"/>
      <c r="LX31" s="111"/>
      <c r="LY31" s="111"/>
      <c r="LZ31" s="112"/>
      <c r="MA31" s="110">
        <f>データ!DO7</f>
        <v>89.9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130.19999999999999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135.30000000000001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105.7</v>
      </c>
      <c r="KP32" s="111"/>
      <c r="KQ32" s="111"/>
      <c r="KR32" s="111"/>
      <c r="KS32" s="111"/>
      <c r="KT32" s="111"/>
      <c r="KU32" s="111"/>
      <c r="KV32" s="111"/>
      <c r="KW32" s="111"/>
      <c r="KX32" s="111"/>
      <c r="KY32" s="111"/>
      <c r="KZ32" s="111"/>
      <c r="LA32" s="111"/>
      <c r="LB32" s="111"/>
      <c r="LC32" s="111"/>
      <c r="LD32" s="111"/>
      <c r="LE32" s="111"/>
      <c r="LF32" s="111"/>
      <c r="LG32" s="112"/>
      <c r="LH32" s="110">
        <f>データ!DS7</f>
        <v>104.3</v>
      </c>
      <c r="LI32" s="111"/>
      <c r="LJ32" s="111"/>
      <c r="LK32" s="111"/>
      <c r="LL32" s="111"/>
      <c r="LM32" s="111"/>
      <c r="LN32" s="111"/>
      <c r="LO32" s="111"/>
      <c r="LP32" s="111"/>
      <c r="LQ32" s="111"/>
      <c r="LR32" s="111"/>
      <c r="LS32" s="111"/>
      <c r="LT32" s="111"/>
      <c r="LU32" s="111"/>
      <c r="LV32" s="111"/>
      <c r="LW32" s="111"/>
      <c r="LX32" s="111"/>
      <c r="LY32" s="111"/>
      <c r="LZ32" s="112"/>
      <c r="MA32" s="110">
        <f>データ!DT7</f>
        <v>114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127</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128</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76.599999999999994</v>
      </c>
      <c r="EM52" s="116"/>
      <c r="EN52" s="116"/>
      <c r="EO52" s="116"/>
      <c r="EP52" s="116"/>
      <c r="EQ52" s="116"/>
      <c r="ER52" s="116"/>
      <c r="ES52" s="116"/>
      <c r="ET52" s="116"/>
      <c r="EU52" s="116"/>
      <c r="EV52" s="116"/>
      <c r="EW52" s="116"/>
      <c r="EX52" s="116"/>
      <c r="EY52" s="116"/>
      <c r="EZ52" s="116"/>
      <c r="FA52" s="116"/>
      <c r="FB52" s="116"/>
      <c r="FC52" s="116"/>
      <c r="FD52" s="116"/>
      <c r="FE52" s="116">
        <f>データ!BG7</f>
        <v>73.5</v>
      </c>
      <c r="FF52" s="116"/>
      <c r="FG52" s="116"/>
      <c r="FH52" s="116"/>
      <c r="FI52" s="116"/>
      <c r="FJ52" s="116"/>
      <c r="FK52" s="116"/>
      <c r="FL52" s="116"/>
      <c r="FM52" s="116"/>
      <c r="FN52" s="116"/>
      <c r="FO52" s="116"/>
      <c r="FP52" s="116"/>
      <c r="FQ52" s="116"/>
      <c r="FR52" s="116"/>
      <c r="FS52" s="116"/>
      <c r="FT52" s="116"/>
      <c r="FU52" s="116"/>
      <c r="FV52" s="116"/>
      <c r="FW52" s="116"/>
      <c r="FX52" s="116">
        <f>データ!BH7</f>
        <v>28</v>
      </c>
      <c r="FY52" s="116"/>
      <c r="FZ52" s="116"/>
      <c r="GA52" s="116"/>
      <c r="GB52" s="116"/>
      <c r="GC52" s="116"/>
      <c r="GD52" s="116"/>
      <c r="GE52" s="116"/>
      <c r="GF52" s="116"/>
      <c r="GG52" s="116"/>
      <c r="GH52" s="116"/>
      <c r="GI52" s="116"/>
      <c r="GJ52" s="116"/>
      <c r="GK52" s="116"/>
      <c r="GL52" s="116"/>
      <c r="GM52" s="116"/>
      <c r="GN52" s="116"/>
      <c r="GO52" s="116"/>
      <c r="GP52" s="116"/>
      <c r="GQ52" s="116">
        <f>データ!BI7</f>
        <v>53.8</v>
      </c>
      <c r="GR52" s="116"/>
      <c r="GS52" s="116"/>
      <c r="GT52" s="116"/>
      <c r="GU52" s="116"/>
      <c r="GV52" s="116"/>
      <c r="GW52" s="116"/>
      <c r="GX52" s="116"/>
      <c r="GY52" s="116"/>
      <c r="GZ52" s="116"/>
      <c r="HA52" s="116"/>
      <c r="HB52" s="116"/>
      <c r="HC52" s="116"/>
      <c r="HD52" s="116"/>
      <c r="HE52" s="116"/>
      <c r="HF52" s="116"/>
      <c r="HG52" s="116"/>
      <c r="HH52" s="116"/>
      <c r="HI52" s="116"/>
      <c r="HJ52" s="116">
        <f>データ!BJ7</f>
        <v>58.6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84110</v>
      </c>
      <c r="JD52" s="120"/>
      <c r="JE52" s="120"/>
      <c r="JF52" s="120"/>
      <c r="JG52" s="120"/>
      <c r="JH52" s="120"/>
      <c r="JI52" s="120"/>
      <c r="JJ52" s="120"/>
      <c r="JK52" s="120"/>
      <c r="JL52" s="120"/>
      <c r="JM52" s="120"/>
      <c r="JN52" s="120"/>
      <c r="JO52" s="120"/>
      <c r="JP52" s="120"/>
      <c r="JQ52" s="120"/>
      <c r="JR52" s="120"/>
      <c r="JS52" s="120"/>
      <c r="JT52" s="120"/>
      <c r="JU52" s="120"/>
      <c r="JV52" s="120">
        <f>データ!BR7</f>
        <v>59060</v>
      </c>
      <c r="JW52" s="120"/>
      <c r="JX52" s="120"/>
      <c r="JY52" s="120"/>
      <c r="JZ52" s="120"/>
      <c r="KA52" s="120"/>
      <c r="KB52" s="120"/>
      <c r="KC52" s="120"/>
      <c r="KD52" s="120"/>
      <c r="KE52" s="120"/>
      <c r="KF52" s="120"/>
      <c r="KG52" s="120"/>
      <c r="KH52" s="120"/>
      <c r="KI52" s="120"/>
      <c r="KJ52" s="120"/>
      <c r="KK52" s="120"/>
      <c r="KL52" s="120"/>
      <c r="KM52" s="120"/>
      <c r="KN52" s="120"/>
      <c r="KO52" s="120">
        <f>データ!BS7</f>
        <v>13100</v>
      </c>
      <c r="KP52" s="120"/>
      <c r="KQ52" s="120"/>
      <c r="KR52" s="120"/>
      <c r="KS52" s="120"/>
      <c r="KT52" s="120"/>
      <c r="KU52" s="120"/>
      <c r="KV52" s="120"/>
      <c r="KW52" s="120"/>
      <c r="KX52" s="120"/>
      <c r="KY52" s="120"/>
      <c r="KZ52" s="120"/>
      <c r="LA52" s="120"/>
      <c r="LB52" s="120"/>
      <c r="LC52" s="120"/>
      <c r="LD52" s="120"/>
      <c r="LE52" s="120"/>
      <c r="LF52" s="120"/>
      <c r="LG52" s="120"/>
      <c r="LH52" s="120">
        <f>データ!BT7</f>
        <v>30671</v>
      </c>
      <c r="LI52" s="120"/>
      <c r="LJ52" s="120"/>
      <c r="LK52" s="120"/>
      <c r="LL52" s="120"/>
      <c r="LM52" s="120"/>
      <c r="LN52" s="120"/>
      <c r="LO52" s="120"/>
      <c r="LP52" s="120"/>
      <c r="LQ52" s="120"/>
      <c r="LR52" s="120"/>
      <c r="LS52" s="120"/>
      <c r="LT52" s="120"/>
      <c r="LU52" s="120"/>
      <c r="LV52" s="120"/>
      <c r="LW52" s="120"/>
      <c r="LX52" s="120"/>
      <c r="LY52" s="120"/>
      <c r="LZ52" s="120"/>
      <c r="MA52" s="120">
        <f>データ!BU7</f>
        <v>41528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7.1</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129</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1430807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270550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165.4</v>
      </c>
      <c r="KB77" s="111"/>
      <c r="KC77" s="111"/>
      <c r="KD77" s="111"/>
      <c r="KE77" s="111"/>
      <c r="KF77" s="111"/>
      <c r="KG77" s="111"/>
      <c r="KH77" s="111"/>
      <c r="KI77" s="111"/>
      <c r="KJ77" s="111"/>
      <c r="KK77" s="111"/>
      <c r="KL77" s="111"/>
      <c r="KM77" s="111"/>
      <c r="KN77" s="111"/>
      <c r="KO77" s="112"/>
      <c r="KP77" s="110">
        <f>データ!DA7</f>
        <v>140</v>
      </c>
      <c r="KQ77" s="111"/>
      <c r="KR77" s="111"/>
      <c r="KS77" s="111"/>
      <c r="KT77" s="111"/>
      <c r="KU77" s="111"/>
      <c r="KV77" s="111"/>
      <c r="KW77" s="111"/>
      <c r="KX77" s="111"/>
      <c r="KY77" s="111"/>
      <c r="KZ77" s="111"/>
      <c r="LA77" s="111"/>
      <c r="LB77" s="111"/>
      <c r="LC77" s="111"/>
      <c r="LD77" s="112"/>
      <c r="LE77" s="110">
        <f>データ!DB7</f>
        <v>188</v>
      </c>
      <c r="LF77" s="111"/>
      <c r="LG77" s="111"/>
      <c r="LH77" s="111"/>
      <c r="LI77" s="111"/>
      <c r="LJ77" s="111"/>
      <c r="LK77" s="111"/>
      <c r="LL77" s="111"/>
      <c r="LM77" s="111"/>
      <c r="LN77" s="111"/>
      <c r="LO77" s="111"/>
      <c r="LP77" s="111"/>
      <c r="LQ77" s="111"/>
      <c r="LR77" s="111"/>
      <c r="LS77" s="112"/>
      <c r="LT77" s="110">
        <f>データ!DC7</f>
        <v>123.2</v>
      </c>
      <c r="LU77" s="111"/>
      <c r="LV77" s="111"/>
      <c r="LW77" s="111"/>
      <c r="LX77" s="111"/>
      <c r="LY77" s="111"/>
      <c r="LZ77" s="111"/>
      <c r="MA77" s="111"/>
      <c r="MB77" s="111"/>
      <c r="MC77" s="111"/>
      <c r="MD77" s="111"/>
      <c r="ME77" s="111"/>
      <c r="MF77" s="111"/>
      <c r="MG77" s="111"/>
      <c r="MH77" s="112"/>
      <c r="MI77" s="110">
        <f>データ!DD7</f>
        <v>79.5</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165.9</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108.5</v>
      </c>
      <c r="LF78" s="111"/>
      <c r="LG78" s="111"/>
      <c r="LH78" s="111"/>
      <c r="LI78" s="111"/>
      <c r="LJ78" s="111"/>
      <c r="LK78" s="111"/>
      <c r="LL78" s="111"/>
      <c r="LM78" s="111"/>
      <c r="LN78" s="111"/>
      <c r="LO78" s="111"/>
      <c r="LP78" s="111"/>
      <c r="LQ78" s="111"/>
      <c r="LR78" s="111"/>
      <c r="LS78" s="112"/>
      <c r="LT78" s="110">
        <f>データ!DH7</f>
        <v>136.19999999999999</v>
      </c>
      <c r="LU78" s="111"/>
      <c r="LV78" s="111"/>
      <c r="LW78" s="111"/>
      <c r="LX78" s="111"/>
      <c r="LY78" s="111"/>
      <c r="LZ78" s="111"/>
      <c r="MA78" s="111"/>
      <c r="MB78" s="111"/>
      <c r="MC78" s="111"/>
      <c r="MD78" s="111"/>
      <c r="ME78" s="111"/>
      <c r="MF78" s="111"/>
      <c r="MG78" s="111"/>
      <c r="MH78" s="112"/>
      <c r="MI78" s="110">
        <f>データ!DI7</f>
        <v>104.8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ssX1IJVNPD85I4E+aL7zqGGOK+nMEnqgK80j7CLFiK6LBcySImW918Fbtb4mL0gQoxIKsFSrOXxHXdX6BOTX2Q==" saltValue="L4tV7Is3TtKRWSy6k4H1U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101</v>
      </c>
      <c r="AN5" s="47" t="s">
        <v>93</v>
      </c>
      <c r="AO5" s="47" t="s">
        <v>94</v>
      </c>
      <c r="AP5" s="47" t="s">
        <v>95</v>
      </c>
      <c r="AQ5" s="47" t="s">
        <v>96</v>
      </c>
      <c r="AR5" s="47" t="s">
        <v>97</v>
      </c>
      <c r="AS5" s="47" t="s">
        <v>98</v>
      </c>
      <c r="AT5" s="47" t="s">
        <v>99</v>
      </c>
      <c r="AU5" s="47" t="s">
        <v>89</v>
      </c>
      <c r="AV5" s="47" t="s">
        <v>90</v>
      </c>
      <c r="AW5" s="47" t="s">
        <v>91</v>
      </c>
      <c r="AX5" s="47" t="s">
        <v>101</v>
      </c>
      <c r="AY5" s="47" t="s">
        <v>93</v>
      </c>
      <c r="AZ5" s="47" t="s">
        <v>94</v>
      </c>
      <c r="BA5" s="47" t="s">
        <v>95</v>
      </c>
      <c r="BB5" s="47" t="s">
        <v>96</v>
      </c>
      <c r="BC5" s="47" t="s">
        <v>97</v>
      </c>
      <c r="BD5" s="47" t="s">
        <v>98</v>
      </c>
      <c r="BE5" s="47" t="s">
        <v>99</v>
      </c>
      <c r="BF5" s="47" t="s">
        <v>89</v>
      </c>
      <c r="BG5" s="47" t="s">
        <v>90</v>
      </c>
      <c r="BH5" s="47" t="s">
        <v>91</v>
      </c>
      <c r="BI5" s="47" t="s">
        <v>101</v>
      </c>
      <c r="BJ5" s="47" t="s">
        <v>93</v>
      </c>
      <c r="BK5" s="47" t="s">
        <v>94</v>
      </c>
      <c r="BL5" s="47" t="s">
        <v>95</v>
      </c>
      <c r="BM5" s="47" t="s">
        <v>96</v>
      </c>
      <c r="BN5" s="47" t="s">
        <v>97</v>
      </c>
      <c r="BO5" s="47" t="s">
        <v>98</v>
      </c>
      <c r="BP5" s="47" t="s">
        <v>99</v>
      </c>
      <c r="BQ5" s="47" t="s">
        <v>89</v>
      </c>
      <c r="BR5" s="47" t="s">
        <v>90</v>
      </c>
      <c r="BS5" s="47" t="s">
        <v>91</v>
      </c>
      <c r="BT5" s="47" t="s">
        <v>101</v>
      </c>
      <c r="BU5" s="47" t="s">
        <v>102</v>
      </c>
      <c r="BV5" s="47" t="s">
        <v>94</v>
      </c>
      <c r="BW5" s="47" t="s">
        <v>95</v>
      </c>
      <c r="BX5" s="47" t="s">
        <v>96</v>
      </c>
      <c r="BY5" s="47" t="s">
        <v>97</v>
      </c>
      <c r="BZ5" s="47" t="s">
        <v>98</v>
      </c>
      <c r="CA5" s="47" t="s">
        <v>99</v>
      </c>
      <c r="CB5" s="47" t="s">
        <v>89</v>
      </c>
      <c r="CC5" s="47" t="s">
        <v>90</v>
      </c>
      <c r="CD5" s="47" t="s">
        <v>91</v>
      </c>
      <c r="CE5" s="47" t="s">
        <v>101</v>
      </c>
      <c r="CF5" s="47" t="s">
        <v>93</v>
      </c>
      <c r="CG5" s="47" t="s">
        <v>94</v>
      </c>
      <c r="CH5" s="47" t="s">
        <v>95</v>
      </c>
      <c r="CI5" s="47" t="s">
        <v>96</v>
      </c>
      <c r="CJ5" s="47" t="s">
        <v>97</v>
      </c>
      <c r="CK5" s="47" t="s">
        <v>98</v>
      </c>
      <c r="CL5" s="47" t="s">
        <v>99</v>
      </c>
      <c r="CM5" s="145"/>
      <c r="CN5" s="145"/>
      <c r="CO5" s="47" t="s">
        <v>89</v>
      </c>
      <c r="CP5" s="47" t="s">
        <v>90</v>
      </c>
      <c r="CQ5" s="47" t="s">
        <v>91</v>
      </c>
      <c r="CR5" s="47" t="s">
        <v>101</v>
      </c>
      <c r="CS5" s="47" t="s">
        <v>102</v>
      </c>
      <c r="CT5" s="47" t="s">
        <v>94</v>
      </c>
      <c r="CU5" s="47" t="s">
        <v>95</v>
      </c>
      <c r="CV5" s="47" t="s">
        <v>96</v>
      </c>
      <c r="CW5" s="47" t="s">
        <v>97</v>
      </c>
      <c r="CX5" s="47" t="s">
        <v>98</v>
      </c>
      <c r="CY5" s="47" t="s">
        <v>99</v>
      </c>
      <c r="CZ5" s="47" t="s">
        <v>89</v>
      </c>
      <c r="DA5" s="47" t="s">
        <v>103</v>
      </c>
      <c r="DB5" s="47" t="s">
        <v>91</v>
      </c>
      <c r="DC5" s="47" t="s">
        <v>101</v>
      </c>
      <c r="DD5" s="47" t="s">
        <v>93</v>
      </c>
      <c r="DE5" s="47" t="s">
        <v>94</v>
      </c>
      <c r="DF5" s="47" t="s">
        <v>95</v>
      </c>
      <c r="DG5" s="47" t="s">
        <v>96</v>
      </c>
      <c r="DH5" s="47" t="s">
        <v>97</v>
      </c>
      <c r="DI5" s="47" t="s">
        <v>98</v>
      </c>
      <c r="DJ5" s="47" t="s">
        <v>35</v>
      </c>
      <c r="DK5" s="47" t="s">
        <v>89</v>
      </c>
      <c r="DL5" s="47" t="s">
        <v>103</v>
      </c>
      <c r="DM5" s="47" t="s">
        <v>91</v>
      </c>
      <c r="DN5" s="47" t="s">
        <v>101</v>
      </c>
      <c r="DO5" s="47" t="s">
        <v>93</v>
      </c>
      <c r="DP5" s="47" t="s">
        <v>94</v>
      </c>
      <c r="DQ5" s="47" t="s">
        <v>95</v>
      </c>
      <c r="DR5" s="47" t="s">
        <v>96</v>
      </c>
      <c r="DS5" s="47" t="s">
        <v>97</v>
      </c>
      <c r="DT5" s="47" t="s">
        <v>98</v>
      </c>
      <c r="DU5" s="47" t="s">
        <v>99</v>
      </c>
    </row>
    <row r="6" spans="1:125" s="54" customFormat="1" x14ac:dyDescent="0.2">
      <c r="A6" s="37" t="s">
        <v>104</v>
      </c>
      <c r="B6" s="48">
        <f>B8</f>
        <v>2022</v>
      </c>
      <c r="C6" s="48">
        <f t="shared" ref="C6:X6" si="1">C8</f>
        <v>232076</v>
      </c>
      <c r="D6" s="48">
        <f t="shared" si="1"/>
        <v>47</v>
      </c>
      <c r="E6" s="48">
        <f t="shared" si="1"/>
        <v>14</v>
      </c>
      <c r="F6" s="48">
        <f t="shared" si="1"/>
        <v>0</v>
      </c>
      <c r="G6" s="48">
        <f t="shared" si="1"/>
        <v>1</v>
      </c>
      <c r="H6" s="48" t="str">
        <f>SUBSTITUTE(H8,"　","")</f>
        <v>愛知県豊川市</v>
      </c>
      <c r="I6" s="48" t="str">
        <f t="shared" si="1"/>
        <v>豊川市豊川駅東駐車場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21</v>
      </c>
      <c r="S6" s="50" t="str">
        <f t="shared" si="1"/>
        <v>駅</v>
      </c>
      <c r="T6" s="50" t="str">
        <f t="shared" si="1"/>
        <v>無</v>
      </c>
      <c r="U6" s="51">
        <f t="shared" si="1"/>
        <v>17829</v>
      </c>
      <c r="V6" s="51">
        <f t="shared" si="1"/>
        <v>656</v>
      </c>
      <c r="W6" s="51">
        <f t="shared" si="1"/>
        <v>500</v>
      </c>
      <c r="X6" s="50" t="str">
        <f t="shared" si="1"/>
        <v>代行制</v>
      </c>
      <c r="Y6" s="52">
        <f>IF(Y8="-",NA(),Y8)</f>
        <v>250.7</v>
      </c>
      <c r="Z6" s="52">
        <f t="shared" ref="Z6:AH6" si="2">IF(Z8="-",NA(),Z8)</f>
        <v>184.4</v>
      </c>
      <c r="AA6" s="52">
        <f t="shared" si="2"/>
        <v>83.2</v>
      </c>
      <c r="AB6" s="52">
        <f t="shared" si="2"/>
        <v>117.7</v>
      </c>
      <c r="AC6" s="52">
        <f t="shared" si="2"/>
        <v>168.4</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76.599999999999994</v>
      </c>
      <c r="BG6" s="52">
        <f t="shared" ref="BG6:BO6" si="5">IF(BG8="-",NA(),BG8)</f>
        <v>73.5</v>
      </c>
      <c r="BH6" s="52">
        <f t="shared" si="5"/>
        <v>28</v>
      </c>
      <c r="BI6" s="52">
        <f t="shared" si="5"/>
        <v>53.8</v>
      </c>
      <c r="BJ6" s="52">
        <f t="shared" si="5"/>
        <v>58.6</v>
      </c>
      <c r="BK6" s="52">
        <f t="shared" si="5"/>
        <v>30.7</v>
      </c>
      <c r="BL6" s="52">
        <f t="shared" si="5"/>
        <v>13.5</v>
      </c>
      <c r="BM6" s="52">
        <f t="shared" si="5"/>
        <v>7.1</v>
      </c>
      <c r="BN6" s="52">
        <f t="shared" si="5"/>
        <v>5.6</v>
      </c>
      <c r="BO6" s="52">
        <f t="shared" si="5"/>
        <v>18.100000000000001</v>
      </c>
      <c r="BP6" s="49" t="str">
        <f>IF(BP8="-","",IF(BP8="-","【-】","【"&amp;SUBSTITUTE(TEXT(BP8,"#,##0.0"),"-","△")&amp;"】"))</f>
        <v>【12.8】</v>
      </c>
      <c r="BQ6" s="53">
        <f>IF(BQ8="-",NA(),BQ8)</f>
        <v>84110</v>
      </c>
      <c r="BR6" s="53">
        <f t="shared" ref="BR6:BZ6" si="6">IF(BR8="-",NA(),BR8)</f>
        <v>59060</v>
      </c>
      <c r="BS6" s="53">
        <f t="shared" si="6"/>
        <v>13100</v>
      </c>
      <c r="BT6" s="53">
        <f t="shared" si="6"/>
        <v>30671</v>
      </c>
      <c r="BU6" s="53">
        <f t="shared" si="6"/>
        <v>41528</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105</v>
      </c>
      <c r="CM6" s="51">
        <f t="shared" ref="CM6:CN6" si="7">CM8</f>
        <v>1430807</v>
      </c>
      <c r="CN6" s="51">
        <f t="shared" si="7"/>
        <v>270550</v>
      </c>
      <c r="CO6" s="52"/>
      <c r="CP6" s="52"/>
      <c r="CQ6" s="52"/>
      <c r="CR6" s="52"/>
      <c r="CS6" s="52"/>
      <c r="CT6" s="52"/>
      <c r="CU6" s="52"/>
      <c r="CV6" s="52"/>
      <c r="CW6" s="52"/>
      <c r="CX6" s="52"/>
      <c r="CY6" s="49" t="s">
        <v>106</v>
      </c>
      <c r="CZ6" s="52">
        <f>IF(CZ8="-",NA(),CZ8)</f>
        <v>165.4</v>
      </c>
      <c r="DA6" s="52">
        <f t="shared" ref="DA6:DI6" si="8">IF(DA8="-",NA(),DA8)</f>
        <v>140</v>
      </c>
      <c r="DB6" s="52">
        <f t="shared" si="8"/>
        <v>188</v>
      </c>
      <c r="DC6" s="52">
        <f t="shared" si="8"/>
        <v>123.2</v>
      </c>
      <c r="DD6" s="52">
        <f t="shared" si="8"/>
        <v>79.5</v>
      </c>
      <c r="DE6" s="52">
        <f t="shared" si="8"/>
        <v>165.9</v>
      </c>
      <c r="DF6" s="52">
        <f t="shared" si="8"/>
        <v>1263.5</v>
      </c>
      <c r="DG6" s="52">
        <f t="shared" si="8"/>
        <v>108.5</v>
      </c>
      <c r="DH6" s="52">
        <f t="shared" si="8"/>
        <v>136.19999999999999</v>
      </c>
      <c r="DI6" s="52">
        <f t="shared" si="8"/>
        <v>104.8</v>
      </c>
      <c r="DJ6" s="49" t="str">
        <f>IF(DJ8="-","",IF(DJ8="-","【-】","【"&amp;SUBSTITUTE(TEXT(DJ8,"#,##0.0"),"-","△")&amp;"】"))</f>
        <v>【72.2】</v>
      </c>
      <c r="DK6" s="52">
        <f>IF(DK8="-",NA(),DK8)</f>
        <v>99.7</v>
      </c>
      <c r="DL6" s="52">
        <f t="shared" ref="DL6:DT6" si="9">IF(DL8="-",NA(),DL8)</f>
        <v>98.3</v>
      </c>
      <c r="DM6" s="52">
        <f t="shared" si="9"/>
        <v>76.2</v>
      </c>
      <c r="DN6" s="52">
        <f t="shared" si="9"/>
        <v>81.599999999999994</v>
      </c>
      <c r="DO6" s="52">
        <f t="shared" si="9"/>
        <v>89.9</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107</v>
      </c>
      <c r="B7" s="48">
        <f t="shared" ref="B7:X7" si="10">B8</f>
        <v>2022</v>
      </c>
      <c r="C7" s="48">
        <f t="shared" si="10"/>
        <v>232076</v>
      </c>
      <c r="D7" s="48">
        <f t="shared" si="10"/>
        <v>47</v>
      </c>
      <c r="E7" s="48">
        <f t="shared" si="10"/>
        <v>14</v>
      </c>
      <c r="F7" s="48">
        <f t="shared" si="10"/>
        <v>0</v>
      </c>
      <c r="G7" s="48">
        <f t="shared" si="10"/>
        <v>1</v>
      </c>
      <c r="H7" s="48" t="str">
        <f t="shared" si="10"/>
        <v>愛知県　豊川市</v>
      </c>
      <c r="I7" s="48" t="str">
        <f t="shared" si="10"/>
        <v>豊川市豊川駅東駐車場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21</v>
      </c>
      <c r="S7" s="50" t="str">
        <f t="shared" si="10"/>
        <v>駅</v>
      </c>
      <c r="T7" s="50" t="str">
        <f t="shared" si="10"/>
        <v>無</v>
      </c>
      <c r="U7" s="51">
        <f t="shared" si="10"/>
        <v>17829</v>
      </c>
      <c r="V7" s="51">
        <f t="shared" si="10"/>
        <v>656</v>
      </c>
      <c r="W7" s="51">
        <f t="shared" si="10"/>
        <v>500</v>
      </c>
      <c r="X7" s="50" t="str">
        <f t="shared" si="10"/>
        <v>代行制</v>
      </c>
      <c r="Y7" s="52">
        <f>Y8</f>
        <v>250.7</v>
      </c>
      <c r="Z7" s="52">
        <f t="shared" ref="Z7:AH7" si="11">Z8</f>
        <v>184.4</v>
      </c>
      <c r="AA7" s="52">
        <f t="shared" si="11"/>
        <v>83.2</v>
      </c>
      <c r="AB7" s="52">
        <f t="shared" si="11"/>
        <v>117.7</v>
      </c>
      <c r="AC7" s="52">
        <f t="shared" si="11"/>
        <v>168.4</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76.599999999999994</v>
      </c>
      <c r="BG7" s="52">
        <f t="shared" ref="BG7:BO7" si="14">BG8</f>
        <v>73.5</v>
      </c>
      <c r="BH7" s="52">
        <f t="shared" si="14"/>
        <v>28</v>
      </c>
      <c r="BI7" s="52">
        <f t="shared" si="14"/>
        <v>53.8</v>
      </c>
      <c r="BJ7" s="52">
        <f t="shared" si="14"/>
        <v>58.6</v>
      </c>
      <c r="BK7" s="52">
        <f t="shared" si="14"/>
        <v>30.7</v>
      </c>
      <c r="BL7" s="52">
        <f t="shared" si="14"/>
        <v>13.5</v>
      </c>
      <c r="BM7" s="52">
        <f t="shared" si="14"/>
        <v>7.1</v>
      </c>
      <c r="BN7" s="52">
        <f t="shared" si="14"/>
        <v>5.6</v>
      </c>
      <c r="BO7" s="52">
        <f t="shared" si="14"/>
        <v>18.100000000000001</v>
      </c>
      <c r="BP7" s="49"/>
      <c r="BQ7" s="53">
        <f>BQ8</f>
        <v>84110</v>
      </c>
      <c r="BR7" s="53">
        <f t="shared" ref="BR7:BZ7" si="15">BR8</f>
        <v>59060</v>
      </c>
      <c r="BS7" s="53">
        <f t="shared" si="15"/>
        <v>13100</v>
      </c>
      <c r="BT7" s="53">
        <f t="shared" si="15"/>
        <v>30671</v>
      </c>
      <c r="BU7" s="53">
        <f t="shared" si="15"/>
        <v>41528</v>
      </c>
      <c r="BV7" s="53">
        <f t="shared" si="15"/>
        <v>24379</v>
      </c>
      <c r="BW7" s="53">
        <f t="shared" si="15"/>
        <v>22466</v>
      </c>
      <c r="BX7" s="53">
        <f t="shared" si="15"/>
        <v>4211</v>
      </c>
      <c r="BY7" s="53">
        <f t="shared" si="15"/>
        <v>10653</v>
      </c>
      <c r="BZ7" s="53">
        <f t="shared" si="15"/>
        <v>17717</v>
      </c>
      <c r="CA7" s="51"/>
      <c r="CB7" s="52" t="s">
        <v>108</v>
      </c>
      <c r="CC7" s="52" t="s">
        <v>108</v>
      </c>
      <c r="CD7" s="52" t="s">
        <v>108</v>
      </c>
      <c r="CE7" s="52" t="s">
        <v>108</v>
      </c>
      <c r="CF7" s="52" t="s">
        <v>108</v>
      </c>
      <c r="CG7" s="52" t="s">
        <v>108</v>
      </c>
      <c r="CH7" s="52" t="s">
        <v>108</v>
      </c>
      <c r="CI7" s="52" t="s">
        <v>108</v>
      </c>
      <c r="CJ7" s="52" t="s">
        <v>108</v>
      </c>
      <c r="CK7" s="52" t="s">
        <v>106</v>
      </c>
      <c r="CL7" s="49"/>
      <c r="CM7" s="51">
        <f>CM8</f>
        <v>1430807</v>
      </c>
      <c r="CN7" s="51">
        <f>CN8</f>
        <v>270550</v>
      </c>
      <c r="CO7" s="52" t="s">
        <v>108</v>
      </c>
      <c r="CP7" s="52" t="s">
        <v>108</v>
      </c>
      <c r="CQ7" s="52" t="s">
        <v>108</v>
      </c>
      <c r="CR7" s="52" t="s">
        <v>108</v>
      </c>
      <c r="CS7" s="52" t="s">
        <v>108</v>
      </c>
      <c r="CT7" s="52" t="s">
        <v>108</v>
      </c>
      <c r="CU7" s="52" t="s">
        <v>108</v>
      </c>
      <c r="CV7" s="52" t="s">
        <v>108</v>
      </c>
      <c r="CW7" s="52" t="s">
        <v>108</v>
      </c>
      <c r="CX7" s="52" t="s">
        <v>106</v>
      </c>
      <c r="CY7" s="49"/>
      <c r="CZ7" s="52">
        <f>CZ8</f>
        <v>165.4</v>
      </c>
      <c r="DA7" s="52">
        <f t="shared" ref="DA7:DI7" si="16">DA8</f>
        <v>140</v>
      </c>
      <c r="DB7" s="52">
        <f t="shared" si="16"/>
        <v>188</v>
      </c>
      <c r="DC7" s="52">
        <f t="shared" si="16"/>
        <v>123.2</v>
      </c>
      <c r="DD7" s="52">
        <f t="shared" si="16"/>
        <v>79.5</v>
      </c>
      <c r="DE7" s="52">
        <f t="shared" si="16"/>
        <v>165.9</v>
      </c>
      <c r="DF7" s="52">
        <f t="shared" si="16"/>
        <v>1263.5</v>
      </c>
      <c r="DG7" s="52">
        <f t="shared" si="16"/>
        <v>108.5</v>
      </c>
      <c r="DH7" s="52">
        <f t="shared" si="16"/>
        <v>136.19999999999999</v>
      </c>
      <c r="DI7" s="52">
        <f t="shared" si="16"/>
        <v>104.8</v>
      </c>
      <c r="DJ7" s="49"/>
      <c r="DK7" s="52">
        <f>DK8</f>
        <v>99.7</v>
      </c>
      <c r="DL7" s="52">
        <f t="shared" ref="DL7:DT7" si="17">DL8</f>
        <v>98.3</v>
      </c>
      <c r="DM7" s="52">
        <f t="shared" si="17"/>
        <v>76.2</v>
      </c>
      <c r="DN7" s="52">
        <f t="shared" si="17"/>
        <v>81.599999999999994</v>
      </c>
      <c r="DO7" s="52">
        <f t="shared" si="17"/>
        <v>89.9</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232076</v>
      </c>
      <c r="D8" s="55">
        <v>47</v>
      </c>
      <c r="E8" s="55">
        <v>14</v>
      </c>
      <c r="F8" s="55">
        <v>0</v>
      </c>
      <c r="G8" s="55">
        <v>1</v>
      </c>
      <c r="H8" s="55" t="s">
        <v>109</v>
      </c>
      <c r="I8" s="55" t="s">
        <v>110</v>
      </c>
      <c r="J8" s="55" t="s">
        <v>111</v>
      </c>
      <c r="K8" s="55" t="s">
        <v>112</v>
      </c>
      <c r="L8" s="55" t="s">
        <v>113</v>
      </c>
      <c r="M8" s="55" t="s">
        <v>114</v>
      </c>
      <c r="N8" s="55" t="s">
        <v>115</v>
      </c>
      <c r="O8" s="56" t="s">
        <v>116</v>
      </c>
      <c r="P8" s="57" t="s">
        <v>117</v>
      </c>
      <c r="Q8" s="57" t="s">
        <v>118</v>
      </c>
      <c r="R8" s="58">
        <v>21</v>
      </c>
      <c r="S8" s="57" t="s">
        <v>119</v>
      </c>
      <c r="T8" s="57" t="s">
        <v>120</v>
      </c>
      <c r="U8" s="58">
        <v>17829</v>
      </c>
      <c r="V8" s="58">
        <v>656</v>
      </c>
      <c r="W8" s="58">
        <v>500</v>
      </c>
      <c r="X8" s="57" t="s">
        <v>121</v>
      </c>
      <c r="Y8" s="59">
        <v>250.7</v>
      </c>
      <c r="Z8" s="59">
        <v>184.4</v>
      </c>
      <c r="AA8" s="59">
        <v>83.2</v>
      </c>
      <c r="AB8" s="59">
        <v>117.7</v>
      </c>
      <c r="AC8" s="59">
        <v>168.4</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76.599999999999994</v>
      </c>
      <c r="BG8" s="59">
        <v>73.5</v>
      </c>
      <c r="BH8" s="59">
        <v>28</v>
      </c>
      <c r="BI8" s="59">
        <v>53.8</v>
      </c>
      <c r="BJ8" s="59">
        <v>58.6</v>
      </c>
      <c r="BK8" s="59">
        <v>30.7</v>
      </c>
      <c r="BL8" s="59">
        <v>13.5</v>
      </c>
      <c r="BM8" s="59">
        <v>7.1</v>
      </c>
      <c r="BN8" s="59">
        <v>5.6</v>
      </c>
      <c r="BO8" s="59">
        <v>18.100000000000001</v>
      </c>
      <c r="BP8" s="56">
        <v>12.8</v>
      </c>
      <c r="BQ8" s="60">
        <v>84110</v>
      </c>
      <c r="BR8" s="60">
        <v>59060</v>
      </c>
      <c r="BS8" s="60">
        <v>13100</v>
      </c>
      <c r="BT8" s="61">
        <v>30671</v>
      </c>
      <c r="BU8" s="61">
        <v>41528</v>
      </c>
      <c r="BV8" s="60">
        <v>24379</v>
      </c>
      <c r="BW8" s="60">
        <v>22466</v>
      </c>
      <c r="BX8" s="60">
        <v>4211</v>
      </c>
      <c r="BY8" s="60">
        <v>10653</v>
      </c>
      <c r="BZ8" s="60">
        <v>17717</v>
      </c>
      <c r="CA8" s="58">
        <v>10556</v>
      </c>
      <c r="CB8" s="59" t="s">
        <v>113</v>
      </c>
      <c r="CC8" s="59" t="s">
        <v>113</v>
      </c>
      <c r="CD8" s="59" t="s">
        <v>113</v>
      </c>
      <c r="CE8" s="59" t="s">
        <v>113</v>
      </c>
      <c r="CF8" s="59" t="s">
        <v>113</v>
      </c>
      <c r="CG8" s="59" t="s">
        <v>113</v>
      </c>
      <c r="CH8" s="59" t="s">
        <v>113</v>
      </c>
      <c r="CI8" s="59" t="s">
        <v>113</v>
      </c>
      <c r="CJ8" s="59" t="s">
        <v>113</v>
      </c>
      <c r="CK8" s="59" t="s">
        <v>113</v>
      </c>
      <c r="CL8" s="56" t="s">
        <v>113</v>
      </c>
      <c r="CM8" s="58">
        <v>1430807</v>
      </c>
      <c r="CN8" s="58">
        <v>270550</v>
      </c>
      <c r="CO8" s="59" t="s">
        <v>113</v>
      </c>
      <c r="CP8" s="59" t="s">
        <v>113</v>
      </c>
      <c r="CQ8" s="59" t="s">
        <v>113</v>
      </c>
      <c r="CR8" s="59" t="s">
        <v>113</v>
      </c>
      <c r="CS8" s="59" t="s">
        <v>113</v>
      </c>
      <c r="CT8" s="59" t="s">
        <v>113</v>
      </c>
      <c r="CU8" s="59" t="s">
        <v>113</v>
      </c>
      <c r="CV8" s="59" t="s">
        <v>113</v>
      </c>
      <c r="CW8" s="59" t="s">
        <v>113</v>
      </c>
      <c r="CX8" s="59" t="s">
        <v>113</v>
      </c>
      <c r="CY8" s="56" t="s">
        <v>113</v>
      </c>
      <c r="CZ8" s="59">
        <v>165.4</v>
      </c>
      <c r="DA8" s="59">
        <v>140</v>
      </c>
      <c r="DB8" s="59">
        <v>188</v>
      </c>
      <c r="DC8" s="59">
        <v>123.2</v>
      </c>
      <c r="DD8" s="59">
        <v>79.5</v>
      </c>
      <c r="DE8" s="59">
        <v>165.9</v>
      </c>
      <c r="DF8" s="59">
        <v>1263.5</v>
      </c>
      <c r="DG8" s="59">
        <v>108.5</v>
      </c>
      <c r="DH8" s="59">
        <v>136.19999999999999</v>
      </c>
      <c r="DI8" s="59">
        <v>104.8</v>
      </c>
      <c r="DJ8" s="56">
        <v>72.2</v>
      </c>
      <c r="DK8" s="59">
        <v>99.7</v>
      </c>
      <c r="DL8" s="59">
        <v>98.3</v>
      </c>
      <c r="DM8" s="59">
        <v>76.2</v>
      </c>
      <c r="DN8" s="59">
        <v>81.599999999999994</v>
      </c>
      <c r="DO8" s="59">
        <v>89.9</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2024-01-28T23:43:32Z</cp:lastPrinted>
  <dcterms:created xsi:type="dcterms:W3CDTF">2024-01-11T00:11:34Z</dcterms:created>
  <dcterms:modified xsi:type="dcterms:W3CDTF">2024-02-20T07:32:17Z</dcterms:modified>
  <cp:category/>
</cp:coreProperties>
</file>