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30A45E54-3D95-4162-84B2-961D528968C0}" xr6:coauthVersionLast="47" xr6:coauthVersionMax="47" xr10:uidLastSave="{00000000-0000-0000-0000-000000000000}"/>
  <workbookProtection workbookAlgorithmName="SHA-512" workbookHashValue="Zq/NnNEDoySbMPQcNVdCqd0HVVb0TC5Y4ZDaDQCmA7N7p0gvSC3vOvVtCmA01wQb8P11YhB9MRh+DQT+6J715Q==" workbookSaltValue="M+hFt8ewcyLANOcaBzH3WQ=="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KO32" i="4" s="1"/>
  <c r="DQ7" i="5"/>
  <c r="DP7" i="5"/>
  <c r="DO7" i="5"/>
  <c r="DN7" i="5"/>
  <c r="DM7" i="5"/>
  <c r="DL7" i="5"/>
  <c r="DK7" i="5"/>
  <c r="JC31" i="4" s="1"/>
  <c r="DI7" i="5"/>
  <c r="MI78" i="4" s="1"/>
  <c r="DH7" i="5"/>
  <c r="LT78" i="4" s="1"/>
  <c r="DG7" i="5"/>
  <c r="DF7" i="5"/>
  <c r="DE7" i="5"/>
  <c r="DD7" i="5"/>
  <c r="DC7" i="5"/>
  <c r="DB7" i="5"/>
  <c r="DA7" i="5"/>
  <c r="CZ7" i="5"/>
  <c r="CN7" i="5"/>
  <c r="CM7" i="5"/>
  <c r="BZ7" i="5"/>
  <c r="BY7" i="5"/>
  <c r="LH53" i="4" s="1"/>
  <c r="BX7" i="5"/>
  <c r="BW7" i="5"/>
  <c r="BV7" i="5"/>
  <c r="JC53" i="4" s="1"/>
  <c r="BU7" i="5"/>
  <c r="BT7" i="5"/>
  <c r="BS7" i="5"/>
  <c r="BR7" i="5"/>
  <c r="JV52" i="4" s="1"/>
  <c r="BQ7" i="5"/>
  <c r="JC52" i="4" s="1"/>
  <c r="BO7" i="5"/>
  <c r="HJ53" i="4" s="1"/>
  <c r="BN7" i="5"/>
  <c r="GQ53" i="4" s="1"/>
  <c r="BM7" i="5"/>
  <c r="FX53" i="4" s="1"/>
  <c r="BL7" i="5"/>
  <c r="FE53" i="4" s="1"/>
  <c r="BK7" i="5"/>
  <c r="BJ7" i="5"/>
  <c r="BI7" i="5"/>
  <c r="BH7" i="5"/>
  <c r="BG7" i="5"/>
  <c r="BF7" i="5"/>
  <c r="BD7" i="5"/>
  <c r="BC7" i="5"/>
  <c r="BB7" i="5"/>
  <c r="BA7" i="5"/>
  <c r="AN53" i="4" s="1"/>
  <c r="AZ7" i="5"/>
  <c r="U53" i="4" s="1"/>
  <c r="AY7" i="5"/>
  <c r="CS52" i="4" s="1"/>
  <c r="AX7" i="5"/>
  <c r="AW7" i="5"/>
  <c r="AV7" i="5"/>
  <c r="AN52" i="4" s="1"/>
  <c r="AU7" i="5"/>
  <c r="AS7" i="5"/>
  <c r="AR7" i="5"/>
  <c r="AQ7" i="5"/>
  <c r="FX32" i="4" s="1"/>
  <c r="AP7" i="5"/>
  <c r="AO7" i="5"/>
  <c r="AN7" i="5"/>
  <c r="HJ31" i="4" s="1"/>
  <c r="AM7" i="5"/>
  <c r="GQ31" i="4" s="1"/>
  <c r="AL7" i="5"/>
  <c r="FX31" i="4" s="1"/>
  <c r="AK7" i="5"/>
  <c r="AJ7" i="5"/>
  <c r="EL31" i="4" s="1"/>
  <c r="AH7" i="5"/>
  <c r="CS32" i="4" s="1"/>
  <c r="AG7" i="5"/>
  <c r="AF7" i="5"/>
  <c r="AE7" i="5"/>
  <c r="AD7" i="5"/>
  <c r="AC7" i="5"/>
  <c r="CS31" i="4" s="1"/>
  <c r="AB7" i="5"/>
  <c r="BZ31" i="4" s="1"/>
  <c r="AA7" i="5"/>
  <c r="BG31" i="4" s="1"/>
  <c r="Z7" i="5"/>
  <c r="AN31" i="4" s="1"/>
  <c r="Y7" i="5"/>
  <c r="U31" i="4" s="1"/>
  <c r="X7" i="5"/>
  <c r="W7" i="5"/>
  <c r="JQ10" i="4" s="1"/>
  <c r="V7" i="5"/>
  <c r="HX10" i="4" s="1"/>
  <c r="U7" i="5"/>
  <c r="T7" i="5"/>
  <c r="S7" i="5"/>
  <c r="R7" i="5"/>
  <c r="Q7" i="5"/>
  <c r="CF10" i="4" s="1"/>
  <c r="P7" i="5"/>
  <c r="O7" i="5"/>
  <c r="B10" i="4" s="1"/>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EL53" i="4"/>
  <c r="CS53" i="4"/>
  <c r="BZ53" i="4"/>
  <c r="BG53" i="4"/>
  <c r="MA52" i="4"/>
  <c r="LH52" i="4"/>
  <c r="KO52" i="4"/>
  <c r="HJ52" i="4"/>
  <c r="GQ52" i="4"/>
  <c r="FX52" i="4"/>
  <c r="FE52" i="4"/>
  <c r="EL52" i="4"/>
  <c r="BZ52" i="4"/>
  <c r="BG52" i="4"/>
  <c r="U52" i="4"/>
  <c r="MA32" i="4"/>
  <c r="JV32" i="4"/>
  <c r="JC32" i="4"/>
  <c r="HJ32" i="4"/>
  <c r="GQ32" i="4"/>
  <c r="FE32" i="4"/>
  <c r="EL32" i="4"/>
  <c r="BZ32" i="4"/>
  <c r="BG32" i="4"/>
  <c r="AN32" i="4"/>
  <c r="U32" i="4"/>
  <c r="MA31" i="4"/>
  <c r="LH31" i="4"/>
  <c r="KO31" i="4"/>
  <c r="JV31" i="4"/>
  <c r="FE31" i="4"/>
  <c r="LJ10" i="4"/>
  <c r="DU10" i="4"/>
  <c r="LJ8" i="4"/>
  <c r="JQ8" i="4"/>
  <c r="HX8" i="4"/>
  <c r="CF8" i="4"/>
  <c r="AQ8" i="4"/>
  <c r="BZ76" i="4" l="1"/>
  <c r="MI76" i="4"/>
  <c r="HJ51" i="4"/>
  <c r="IT76" i="4"/>
  <c r="CS51" i="4"/>
  <c r="HJ30" i="4"/>
  <c r="CS30" i="4"/>
  <c r="MA51" i="4"/>
  <c r="MA30" i="4"/>
  <c r="C11" i="5"/>
  <c r="D11" i="5"/>
  <c r="E11" i="5"/>
  <c r="B11" i="5"/>
  <c r="BK76" i="4" l="1"/>
  <c r="LH51" i="4"/>
  <c r="LT76" i="4"/>
  <c r="GQ51" i="4"/>
  <c r="LH30" i="4"/>
  <c r="IE76" i="4"/>
  <c r="BZ51" i="4"/>
  <c r="GQ30" i="4"/>
  <c r="BZ30" i="4"/>
  <c r="KP76" i="4"/>
  <c r="HA76" i="4"/>
  <c r="AN51" i="4"/>
  <c r="AN30" i="4"/>
  <c r="AG76" i="4"/>
  <c r="JV51" i="4"/>
  <c r="FE51" i="4"/>
  <c r="JV30" i="4"/>
  <c r="FE30" i="4"/>
  <c r="BG30" i="4"/>
  <c r="AV76" i="4"/>
  <c r="KO51" i="4"/>
  <c r="FX51" i="4"/>
  <c r="KO30" i="4"/>
  <c r="LE76" i="4"/>
  <c r="HP76" i="4"/>
  <c r="BG51" i="4"/>
  <c r="FX30" i="4"/>
  <c r="R76" i="4"/>
  <c r="KA76" i="4"/>
  <c r="EL51" i="4"/>
  <c r="JC30" i="4"/>
  <c r="GL76" i="4"/>
  <c r="U51" i="4"/>
  <c r="EL30" i="4"/>
  <c r="U30" i="4"/>
  <c r="JC51"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<sst xmlns="http://schemas.openxmlformats.org/spreadsheetml/2006/main" count="278" uniqueCount="134">
  <si>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</si>
  <si>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</si>
  <si>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</si>
  <si>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</si>
  <si>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</si>
  <si>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</si>
  <si>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</si>
  <si>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</si>
  <si>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</si>
  <si>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</si>
  <si>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</si>
  <si>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</si>
  <si>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</si>
  <si>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</si>
  <si>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</si>
  <si>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</si>
  <si>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</si>
  <si>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</si>
  <si>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</si>
  <si>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</si>
  <si>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</si>
  <si>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</si>
  <si>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</si>
  <si>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</si>
  <si>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</si>
  <si>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</si>
  <si>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</si>
  <si>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</si>
  <si>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</si>
  <si>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</si>
  <si>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</si>
  <si>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</si>
  <si>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</si>
  <si>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</si>
  <si>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</si>
  <si>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</si>
  <si>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</si>
  <si>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</si>
  <si>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</si>
  <si>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</si>
  <si>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</si>
  <si>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</si>
  <si>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</si>
  <si>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</si>
  <si>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</si>
  <si>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</si>
  <si>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</si>
  <si>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</si>
  <si>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</si>
  <si>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</si>
  <si>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</si>
  <si>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</si>
  <si>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</si>
  <si>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</si>
  <si>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</si>
  <si>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</si>
  <si>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</si>
  <si>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</si>
  <si>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</si>
  <si>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</si>
  <si>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</si>
  <si>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</si>
  <si>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</si>
  <si>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</si>
  <si>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</si>
  <si>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</si>
  <si>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</si>
  <si>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</si>
  <si>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</si>
  <si>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</si>
  <si>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</si>
  <si>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</si>
  <si>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</si>
  <si>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</si>
  <si>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</si>
  <si>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</si>
  <si>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</si>
  <si>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</si>
  <si>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</si>
  <si>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</si>
  <si>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</si>
  <si>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</si>
  <si>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</si>
  <si>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</si>
  <si>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</si>
  <si>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</si>
  <si>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</si>
  <si>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</si>
  <si>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</si>
  <si>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</si>
  <si>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</si>
  <si>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</si>
  <si>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</si>
  <si>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</si>
  <si>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</si>
  <si>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</si>
  <si>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</si>
  <si>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</si>
  <si>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</si>
  <si>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</si>
  <si>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</si>
  <si>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</si>
  <si>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当該値(N-1)</t>
    <phoneticPr fontId="5"/>
  </si>
  <si>
    <t>当該値(N-4)</t>
    <phoneticPr fontId="5"/>
  </si>
  <si>
    <t>当該値(N-3)</t>
    <phoneticPr fontId="5"/>
  </si>
  <si>
    <t>当該値(N-2)</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</si>
  <si>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</si>
  <si>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</si>
  <si>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</si>
  <si>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</si>
  <si>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</si>
  <si>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</si>
  <si>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知立市</t>
  </si>
  <si>
    <t>知立市駅前駐車場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</si>
  <si>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</si>
  <si>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</si>
  <si>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</si>
  <si>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</si>
  <si>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</si>
  <si>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</si>
  <si>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</si>
  <si>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</si>
  <si>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</si>
  <si>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</si>
  <si>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</si>
  <si>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</si>
  <si>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</si>
  <si>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</si>
  <si>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</si>
  <si>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</si>
  <si>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について、新型コロナウイルスが前年度と比較して落ち着いてきたことなどから、緩やかではあるが回復傾向となっているが、在宅ワークの普及などコロナによる生活様式の変化による利用者の減少などもも考えられる。</t>
    <rPh sb="1" eb="3">
      <t>カドウ</t>
    </rPh>
    <rPh sb="3" eb="4">
      <t>リツ</t>
    </rPh>
    <rPh sb="9" eb="11">
      <t>シンガタ</t>
    </rPh>
    <rPh sb="19" eb="22">
      <t>ゼンネンド</t>
    </rPh>
    <rPh sb="23" eb="25">
      <t>ヒカク</t>
    </rPh>
    <rPh sb="27" eb="28">
      <t>オ</t>
    </rPh>
    <rPh sb="29" eb="30">
      <t>ツ</t>
    </rPh>
    <rPh sb="41" eb="42">
      <t>ユル</t>
    </rPh>
    <rPh sb="49" eb="51">
      <t>カイフク</t>
    </rPh>
    <rPh sb="51" eb="53">
      <t>ケイコウ</t>
    </rPh>
    <rPh sb="61" eb="63">
      <t>ザイタク</t>
    </rPh>
    <rPh sb="67" eb="69">
      <t>フキュウ</t>
    </rPh>
    <rPh sb="77" eb="79">
      <t>セイカツ</t>
    </rPh>
    <rPh sb="79" eb="81">
      <t>ヨウシキ</t>
    </rPh>
    <rPh sb="82" eb="84">
      <t>ヘンカ</t>
    </rPh>
    <rPh sb="87" eb="90">
      <t>リヨウシャ</t>
    </rPh>
    <rPh sb="91" eb="93">
      <t>ゲンショウ</t>
    </rPh>
    <rPh sb="97" eb="98">
      <t>カンガ</t>
    </rPh>
    <phoneticPr fontId="5"/>
  </si>
  <si>
    <t>売上などは令和２年度と比較すると回復傾向ではあるが、それでも新型コロナウイルスの感染拡大前となる平成３０年度との比較では大きな減少となっているが、そんな中にあっても黒字経営を維持している。
黒字経営の一つの要因として、運営について指定管理者制度を導入しており、民間の経営ノウハウを活用していることが上げられる。
今後も、顧客満足等を意識した運営を行い、更なる利用者及び収入の増加を目標としている。
なお、経営戦略については、再開発事業の計画に基づき近い将来駐車場の除却が予定されていることから、策定の必要性が低いため策定していない。</t>
    <rPh sb="0" eb="2">
      <t>ウリアゲ</t>
    </rPh>
    <rPh sb="5" eb="7">
      <t>レイワ</t>
    </rPh>
    <rPh sb="8" eb="10">
      <t>ネンド</t>
    </rPh>
    <rPh sb="11" eb="13">
      <t>ヒカク</t>
    </rPh>
    <rPh sb="16" eb="18">
      <t>カイフク</t>
    </rPh>
    <rPh sb="18" eb="20">
      <t>ケイコウ</t>
    </rPh>
    <rPh sb="30" eb="32">
      <t>シンガタ</t>
    </rPh>
    <rPh sb="40" eb="42">
      <t>カンセン</t>
    </rPh>
    <rPh sb="42" eb="44">
      <t>カクダイ</t>
    </rPh>
    <rPh sb="44" eb="45">
      <t>マエ</t>
    </rPh>
    <rPh sb="48" eb="50">
      <t>ヘイセイ</t>
    </rPh>
    <rPh sb="52" eb="54">
      <t>ネンド</t>
    </rPh>
    <rPh sb="56" eb="58">
      <t>ヒカク</t>
    </rPh>
    <rPh sb="60" eb="61">
      <t>オオ</t>
    </rPh>
    <rPh sb="63" eb="65">
      <t>ゲンショウ</t>
    </rPh>
    <rPh sb="76" eb="77">
      <t>ナカ</t>
    </rPh>
    <rPh sb="82" eb="84">
      <t>クロジ</t>
    </rPh>
    <rPh sb="84" eb="86">
      <t>ケイエイ</t>
    </rPh>
    <rPh sb="87" eb="89">
      <t>イジ</t>
    </rPh>
    <rPh sb="95" eb="97">
      <t>クロジ</t>
    </rPh>
    <rPh sb="97" eb="99">
      <t>ケイエイ</t>
    </rPh>
    <rPh sb="100" eb="101">
      <t>ヒト</t>
    </rPh>
    <rPh sb="103" eb="105">
      <t>ヨウイン</t>
    </rPh>
    <rPh sb="109" eb="111">
      <t>ウンエイ</t>
    </rPh>
    <rPh sb="115" eb="117">
      <t>シテイ</t>
    </rPh>
    <rPh sb="117" eb="120">
      <t>カンリシャ</t>
    </rPh>
    <rPh sb="120" eb="122">
      <t>セイド</t>
    </rPh>
    <rPh sb="123" eb="125">
      <t>ドウニュウ</t>
    </rPh>
    <rPh sb="130" eb="132">
      <t>ミンカン</t>
    </rPh>
    <rPh sb="133" eb="135">
      <t>ケイエイ</t>
    </rPh>
    <rPh sb="140" eb="142">
      <t>カツヨウ</t>
    </rPh>
    <rPh sb="149" eb="150">
      <t>ア</t>
    </rPh>
    <rPh sb="156" eb="158">
      <t>コンゴ</t>
    </rPh>
    <rPh sb="160" eb="162">
      <t>コキャク</t>
    </rPh>
    <rPh sb="162" eb="164">
      <t>マンゾク</t>
    </rPh>
    <rPh sb="164" eb="165">
      <t>トウ</t>
    </rPh>
    <rPh sb="166" eb="168">
      <t>イシキ</t>
    </rPh>
    <rPh sb="170" eb="172">
      <t>ウンエイ</t>
    </rPh>
    <rPh sb="173" eb="174">
      <t>オコナ</t>
    </rPh>
    <rPh sb="176" eb="177">
      <t>サラ</t>
    </rPh>
    <rPh sb="179" eb="182">
      <t>リヨウシャ</t>
    </rPh>
    <rPh sb="182" eb="183">
      <t>オヨ</t>
    </rPh>
    <rPh sb="184" eb="186">
      <t>シュウニュウ</t>
    </rPh>
    <rPh sb="187" eb="189">
      <t>ゾウカ</t>
    </rPh>
    <rPh sb="190" eb="192">
      <t>モクヒョウ</t>
    </rPh>
    <rPh sb="202" eb="204">
      <t>ケイエイ</t>
    </rPh>
    <rPh sb="204" eb="206">
      <t>センリャク</t>
    </rPh>
    <rPh sb="212" eb="215">
      <t>サイカイハツ</t>
    </rPh>
    <rPh sb="215" eb="217">
      <t>ジギョウ</t>
    </rPh>
    <rPh sb="218" eb="220">
      <t>ケイカク</t>
    </rPh>
    <rPh sb="221" eb="222">
      <t>モト</t>
    </rPh>
    <rPh sb="224" eb="225">
      <t>チカ</t>
    </rPh>
    <rPh sb="226" eb="228">
      <t>ショウライ</t>
    </rPh>
    <rPh sb="228" eb="231">
      <t>チュウシャジョウ</t>
    </rPh>
    <rPh sb="232" eb="234">
      <t>ジョキャク</t>
    </rPh>
    <rPh sb="235" eb="237">
      <t>ヨテイ</t>
    </rPh>
    <rPh sb="247" eb="249">
      <t>サクテイ</t>
    </rPh>
    <rPh sb="250" eb="253">
      <t>ヒツヨウセイ</t>
    </rPh>
    <rPh sb="254" eb="255">
      <t>ヒク</t>
    </rPh>
    <rPh sb="258" eb="260">
      <t>サクテイ</t>
    </rPh>
    <phoneticPr fontId="5"/>
  </si>
  <si>
    <t>①収益的収支比率について、前年度と比較して増加しているが、この理由として、令和３年度にあったような機器更新による支出がなかったことが大きな原因となっている。
また、④売上高ＧＯＰ比率と⑤ＥＢＩＴＤＡも上記と同様である。
②他会計補助金比率と③駐車台数一台当たりの他会計補助金額は、他会計からの補助金がないため０となる。</t>
    <rPh sb="1" eb="3">
      <t>シュウエキ</t>
    </rPh>
    <rPh sb="3" eb="4">
      <t>テキ</t>
    </rPh>
    <rPh sb="4" eb="6">
      <t>シュウシ</t>
    </rPh>
    <rPh sb="6" eb="8">
      <t>ヒリツ</t>
    </rPh>
    <rPh sb="13" eb="16">
      <t>ゼンネンド</t>
    </rPh>
    <rPh sb="17" eb="19">
      <t>ヒカク</t>
    </rPh>
    <rPh sb="21" eb="23">
      <t>ゾウカ</t>
    </rPh>
    <rPh sb="31" eb="33">
      <t>リユウ</t>
    </rPh>
    <rPh sb="37" eb="39">
      <t>レイワ</t>
    </rPh>
    <rPh sb="40" eb="42">
      <t>ネンド</t>
    </rPh>
    <rPh sb="49" eb="51">
      <t>キキ</t>
    </rPh>
    <rPh sb="51" eb="53">
      <t>コウシン</t>
    </rPh>
    <rPh sb="56" eb="58">
      <t>シシュツ</t>
    </rPh>
    <rPh sb="66" eb="67">
      <t>オオ</t>
    </rPh>
    <rPh sb="69" eb="71">
      <t>ゲンイン</t>
    </rPh>
    <rPh sb="83" eb="85">
      <t>ウリアゲ</t>
    </rPh>
    <rPh sb="85" eb="86">
      <t>ダカ</t>
    </rPh>
    <rPh sb="89" eb="91">
      <t>ヒリツ</t>
    </rPh>
    <rPh sb="100" eb="102">
      <t>ジョウキ</t>
    </rPh>
    <rPh sb="103" eb="105">
      <t>ドウヨウ</t>
    </rPh>
    <rPh sb="111" eb="112">
      <t>ホカ</t>
    </rPh>
    <rPh sb="112" eb="114">
      <t>カイケイ</t>
    </rPh>
    <rPh sb="114" eb="117">
      <t>ホジョキン</t>
    </rPh>
    <rPh sb="117" eb="119">
      <t>ヒリツ</t>
    </rPh>
    <rPh sb="121" eb="123">
      <t>チュウシャ</t>
    </rPh>
    <rPh sb="123" eb="125">
      <t>ダイスウ</t>
    </rPh>
    <rPh sb="125" eb="127">
      <t>イチダイ</t>
    </rPh>
    <rPh sb="127" eb="128">
      <t>ア</t>
    </rPh>
    <rPh sb="131" eb="132">
      <t>ホカ</t>
    </rPh>
    <rPh sb="132" eb="134">
      <t>カイケイ</t>
    </rPh>
    <rPh sb="134" eb="136">
      <t>ホジョ</t>
    </rPh>
    <rPh sb="136" eb="138">
      <t>キンガク</t>
    </rPh>
    <rPh sb="140" eb="141">
      <t>ホカ</t>
    </rPh>
    <rPh sb="141" eb="143">
      <t>カイケイ</t>
    </rPh>
    <rPh sb="146" eb="149">
      <t>ホジョキン</t>
    </rPh>
    <phoneticPr fontId="5"/>
  </si>
  <si>
    <t>設備については、建築から３０年以上経過していることから老朽化している箇所も多々あるため、今後長期間にわたって使用する場合、改修・修繕も必要となってくるが、当該駐車場を含む地域が市街地再開発事業を目指していることから将来的には事業廃止を予定されている。このようなことから積極的な設備投資は難しく、改修・修繕についても必要最低限の範囲で行っている。
なお、⑥有形固定資産減価償却率と⑨累積欠損金比率は地方公営企業法を適用していないため、該当なしとなる。
また、⑩企業債残高対料金収入比率は、企業債残高がないため０となる</t>
    <rPh sb="0" eb="2">
      <t>セツビ</t>
    </rPh>
    <rPh sb="8" eb="10">
      <t>ケンチク</t>
    </rPh>
    <rPh sb="14" eb="15">
      <t>ネン</t>
    </rPh>
    <rPh sb="15" eb="17">
      <t>イジョウ</t>
    </rPh>
    <rPh sb="17" eb="19">
      <t>ケイカ</t>
    </rPh>
    <rPh sb="27" eb="30">
      <t>ロウキュウカ</t>
    </rPh>
    <rPh sb="34" eb="36">
      <t>カショ</t>
    </rPh>
    <rPh sb="37" eb="39">
      <t>タタ</t>
    </rPh>
    <rPh sb="44" eb="46">
      <t>コンゴ</t>
    </rPh>
    <rPh sb="46" eb="49">
      <t>チョウキカン</t>
    </rPh>
    <rPh sb="54" eb="56">
      <t>シヨウ</t>
    </rPh>
    <rPh sb="58" eb="60">
      <t>バアイ</t>
    </rPh>
    <rPh sb="61" eb="63">
      <t>カイシュウ</t>
    </rPh>
    <rPh sb="64" eb="66">
      <t>シュウゼン</t>
    </rPh>
    <rPh sb="67" eb="69">
      <t>ヒツヨウ</t>
    </rPh>
    <rPh sb="77" eb="79">
      <t>トウガイ</t>
    </rPh>
    <rPh sb="79" eb="82">
      <t>チュウシャジョウ</t>
    </rPh>
    <rPh sb="83" eb="84">
      <t>フク</t>
    </rPh>
    <rPh sb="85" eb="87">
      <t>チイキ</t>
    </rPh>
    <rPh sb="88" eb="91">
      <t>シガイチ</t>
    </rPh>
    <rPh sb="91" eb="94">
      <t>サイカイハツ</t>
    </rPh>
    <rPh sb="94" eb="96">
      <t>ジギョウ</t>
    </rPh>
    <rPh sb="97" eb="99">
      <t>メザ</t>
    </rPh>
    <rPh sb="107" eb="110">
      <t>ショウライテキ</t>
    </rPh>
    <rPh sb="112" eb="114">
      <t>ジギョウ</t>
    </rPh>
    <rPh sb="114" eb="116">
      <t>ハイシ</t>
    </rPh>
    <rPh sb="117" eb="119">
      <t>ヨテイ</t>
    </rPh>
    <rPh sb="134" eb="137">
      <t>セッキョクテキ</t>
    </rPh>
    <rPh sb="138" eb="140">
      <t>セツビ</t>
    </rPh>
    <rPh sb="140" eb="142">
      <t>トウシ</t>
    </rPh>
    <rPh sb="143" eb="144">
      <t>ムズカ</t>
    </rPh>
    <rPh sb="147" eb="149">
      <t>カイシュウ</t>
    </rPh>
    <rPh sb="150" eb="152">
      <t>シュウゼン</t>
    </rPh>
    <rPh sb="157" eb="159">
      <t>ヒツヨウ</t>
    </rPh>
    <rPh sb="159" eb="162">
      <t>サイテイゲン</t>
    </rPh>
    <rPh sb="163" eb="165">
      <t>ハンイ</t>
    </rPh>
    <rPh sb="166" eb="167">
      <t>オコナ</t>
    </rPh>
    <rPh sb="177" eb="183">
      <t>ユウケイコテイシサン</t>
    </rPh>
    <rPh sb="183" eb="185">
      <t>ゲンカ</t>
    </rPh>
    <rPh sb="185" eb="187">
      <t>ショウキャク</t>
    </rPh>
    <rPh sb="187" eb="188">
      <t>リツ</t>
    </rPh>
    <rPh sb="190" eb="192">
      <t>ルイセキ</t>
    </rPh>
    <rPh sb="192" eb="194">
      <t>ケッソン</t>
    </rPh>
    <rPh sb="194" eb="195">
      <t>キン</t>
    </rPh>
    <rPh sb="195" eb="197">
      <t>ヒリツ</t>
    </rPh>
    <rPh sb="198" eb="200">
      <t>チホウ</t>
    </rPh>
    <rPh sb="200" eb="202">
      <t>コウエイ</t>
    </rPh>
    <rPh sb="202" eb="204">
      <t>キギョウ</t>
    </rPh>
    <rPh sb="204" eb="205">
      <t>ホウ</t>
    </rPh>
    <rPh sb="206" eb="208">
      <t>テキヨウ</t>
    </rPh>
    <rPh sb="216" eb="218">
      <t>ガイトウ</t>
    </rPh>
    <rPh sb="229" eb="231">
      <t>キギョウ</t>
    </rPh>
    <rPh sb="231" eb="232">
      <t>サイ</t>
    </rPh>
    <rPh sb="232" eb="234">
      <t>ザンダカ</t>
    </rPh>
    <rPh sb="234" eb="235">
      <t>タイ</t>
    </rPh>
    <rPh sb="235" eb="237">
      <t>リョウキン</t>
    </rPh>
    <rPh sb="237" eb="239">
      <t>シュウニュウ</t>
    </rPh>
    <rPh sb="239" eb="241">
      <t>ヒリツ</t>
    </rPh>
    <rPh sb="243" eb="245">
      <t>キギョウ</t>
    </rPh>
    <rPh sb="245" eb="246">
      <t>サイ</t>
    </rPh>
    <rPh sb="246" eb="248">
      <t>ザンダカ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</si>
</sst>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297.39999999999998</c:v>
                </c:pt>
                <c:pt idx="1">
                  <c:v>310.10000000000002</c:v>
                </c:pt>
                <c:pt idx="2">
                  <c:v>189.6</c:v>
                </c:pt>
                <c:pt idx="3">
                  <c:v>156.69999999999999</c:v>
                </c:pt>
                <c:pt idx="4">
                  <c:v>175</c:v>
                </c:pt>
              </c:numCache>
            </c:numRef>
          </c:val>
          <c:extLst>
            <c:ext xmlns:c16="http://schemas.microsoft.com/office/drawing/2014/chart" uri="{C3380CC4-5D6E-409C-BE32-E72D297353CC}">
              <c16:uniqueId val="{00000000-EBC5-43EA-B8DD-C38E3A4DA45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EBC5-43EA-B8DD-C38E3A4DA45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49-42BC-AAB5-85024CB7839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8A49-42BC-AAB5-85024CB7839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C12-4120-A5CF-A4580B9681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C12-4120-A5CF-A4580B9681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55A-442D-BB24-66DED969365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5A-442D-BB24-66DED969365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3C-4C7F-9144-E202D8A3822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313C-4C7F-9144-E202D8A3822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09D-4914-9743-810F6C3C2D0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109D-4914-9743-810F6C3C2D0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169.5</c:v>
                </c:pt>
                <c:pt idx="1">
                  <c:v>164.2</c:v>
                </c:pt>
                <c:pt idx="2">
                  <c:v>104.5</c:v>
                </c:pt>
                <c:pt idx="3">
                  <c:v>104.9</c:v>
                </c:pt>
                <c:pt idx="4">
                  <c:v>128.5</c:v>
                </c:pt>
              </c:numCache>
            </c:numRef>
          </c:val>
          <c:extLst>
            <c:ext xmlns:c16="http://schemas.microsoft.com/office/drawing/2014/chart" uri="{C3380CC4-5D6E-409C-BE32-E72D297353CC}">
              <c16:uniqueId val="{00000000-DD33-46EB-AE77-1DD3639C907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DD33-46EB-AE77-1DD3639C907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66.2</c:v>
                </c:pt>
                <c:pt idx="1">
                  <c:v>67.599999999999994</c:v>
                </c:pt>
                <c:pt idx="2">
                  <c:v>46.8</c:v>
                </c:pt>
                <c:pt idx="3">
                  <c:v>35.5</c:v>
                </c:pt>
                <c:pt idx="4">
                  <c:v>42.2</c:v>
                </c:pt>
              </c:numCache>
            </c:numRef>
          </c:val>
          <c:extLst>
            <c:ext xmlns:c16="http://schemas.microsoft.com/office/drawing/2014/chart" uri="{C3380CC4-5D6E-409C-BE32-E72D297353CC}">
              <c16:uniqueId val="{00000000-5354-4B3F-AFCB-6A0B8B3324D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5354-4B3F-AFCB-6A0B8B3324D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75900</c:v>
                </c:pt>
                <c:pt idx="1">
                  <c:v>71800</c:v>
                </c:pt>
                <c:pt idx="2">
                  <c:v>28600</c:v>
                </c:pt>
                <c:pt idx="3">
                  <c:v>22200</c:v>
                </c:pt>
                <c:pt idx="4">
                  <c:v>32803</c:v>
                </c:pt>
              </c:numCache>
            </c:numRef>
          </c:val>
          <c:extLst>
            <c:ext xmlns:c16="http://schemas.microsoft.com/office/drawing/2014/chart" uri="{C3380CC4-5D6E-409C-BE32-E72D297353CC}">
              <c16:uniqueId val="{00000000-A731-4684-998C-A63D3337897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A731-4684-998C-A63D3337897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愛知県知立市　知立市駅前駐車場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5100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246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150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297.39999999999998</v>
      </c>
      <c r="V31" s="116"/>
      <c r="W31" s="116"/>
      <c r="X31" s="116"/>
      <c r="Y31" s="116"/>
      <c r="Z31" s="116"/>
      <c r="AA31" s="116"/>
      <c r="AB31" s="116"/>
      <c r="AC31" s="116"/>
      <c r="AD31" s="116"/>
      <c r="AE31" s="116"/>
      <c r="AF31" s="116"/>
      <c r="AG31" s="116"/>
      <c r="AH31" s="116"/>
      <c r="AI31" s="116"/>
      <c r="AJ31" s="116"/>
      <c r="AK31" s="116"/>
      <c r="AL31" s="116"/>
      <c r="AM31" s="116"/>
      <c r="AN31" s="116">
        <f>データ!Z7</f>
        <v>310.10000000000002</v>
      </c>
      <c r="AO31" s="116"/>
      <c r="AP31" s="116"/>
      <c r="AQ31" s="116"/>
      <c r="AR31" s="116"/>
      <c r="AS31" s="116"/>
      <c r="AT31" s="116"/>
      <c r="AU31" s="116"/>
      <c r="AV31" s="116"/>
      <c r="AW31" s="116"/>
      <c r="AX31" s="116"/>
      <c r="AY31" s="116"/>
      <c r="AZ31" s="116"/>
      <c r="BA31" s="116"/>
      <c r="BB31" s="116"/>
      <c r="BC31" s="116"/>
      <c r="BD31" s="116"/>
      <c r="BE31" s="116"/>
      <c r="BF31" s="116"/>
      <c r="BG31" s="116">
        <f>データ!AA7</f>
        <v>189.6</v>
      </c>
      <c r="BH31" s="116"/>
      <c r="BI31" s="116"/>
      <c r="BJ31" s="116"/>
      <c r="BK31" s="116"/>
      <c r="BL31" s="116"/>
      <c r="BM31" s="116"/>
      <c r="BN31" s="116"/>
      <c r="BO31" s="116"/>
      <c r="BP31" s="116"/>
      <c r="BQ31" s="116"/>
      <c r="BR31" s="116"/>
      <c r="BS31" s="116"/>
      <c r="BT31" s="116"/>
      <c r="BU31" s="116"/>
      <c r="BV31" s="116"/>
      <c r="BW31" s="116"/>
      <c r="BX31" s="116"/>
      <c r="BY31" s="116"/>
      <c r="BZ31" s="116">
        <f>データ!AB7</f>
        <v>156.69999999999999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175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169.5</v>
      </c>
      <c r="JD31" s="111"/>
      <c r="JE31" s="111"/>
      <c r="JF31" s="111"/>
      <c r="JG31" s="111"/>
      <c r="JH31" s="111"/>
      <c r="JI31" s="111"/>
      <c r="JJ31" s="111"/>
      <c r="JK31" s="111"/>
      <c r="JL31" s="111"/>
      <c r="JM31" s="111"/>
      <c r="JN31" s="111"/>
      <c r="JO31" s="111"/>
      <c r="JP31" s="111"/>
      <c r="JQ31" s="111"/>
      <c r="JR31" s="111"/>
      <c r="JS31" s="111"/>
      <c r="JT31" s="111"/>
      <c r="JU31" s="112"/>
      <c r="JV31" s="110">
        <f>データ!DL7</f>
        <v>164.2</v>
      </c>
      <c r="JW31" s="111"/>
      <c r="JX31" s="111"/>
      <c r="JY31" s="111"/>
      <c r="JZ31" s="111"/>
      <c r="KA31" s="111"/>
      <c r="KB31" s="111"/>
      <c r="KC31" s="111"/>
      <c r="KD31" s="111"/>
      <c r="KE31" s="111"/>
      <c r="KF31" s="111"/>
      <c r="KG31" s="111"/>
      <c r="KH31" s="111"/>
      <c r="KI31" s="111"/>
      <c r="KJ31" s="111"/>
      <c r="KK31" s="111"/>
      <c r="KL31" s="111"/>
      <c r="KM31" s="111"/>
      <c r="KN31" s="112"/>
      <c r="KO31" s="110">
        <f>データ!DM7</f>
        <v>104.5</v>
      </c>
      <c r="KP31" s="111"/>
      <c r="KQ31" s="111"/>
      <c r="KR31" s="111"/>
      <c r="KS31" s="111"/>
      <c r="KT31" s="111"/>
      <c r="KU31" s="111"/>
      <c r="KV31" s="111"/>
      <c r="KW31" s="111"/>
      <c r="KX31" s="111"/>
      <c r="KY31" s="111"/>
      <c r="KZ31" s="111"/>
      <c r="LA31" s="111"/>
      <c r="LB31" s="111"/>
      <c r="LC31" s="111"/>
      <c r="LD31" s="111"/>
      <c r="LE31" s="111"/>
      <c r="LF31" s="111"/>
      <c r="LG31" s="112"/>
      <c r="LH31" s="110">
        <f>データ!DN7</f>
        <v>104.9</v>
      </c>
      <c r="LI31" s="111"/>
      <c r="LJ31" s="111"/>
      <c r="LK31" s="111"/>
      <c r="LL31" s="111"/>
      <c r="LM31" s="111"/>
      <c r="LN31" s="111"/>
      <c r="LO31" s="111"/>
      <c r="LP31" s="111"/>
      <c r="LQ31" s="111"/>
      <c r="LR31" s="111"/>
      <c r="LS31" s="111"/>
      <c r="LT31" s="111"/>
      <c r="LU31" s="111"/>
      <c r="LV31" s="111"/>
      <c r="LW31" s="111"/>
      <c r="LX31" s="111"/>
      <c r="LY31" s="111"/>
      <c r="LZ31" s="112"/>
      <c r="MA31" s="110">
        <f>データ!DO7</f>
        <v>128.5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66.2</v>
      </c>
      <c r="EM52" s="116"/>
      <c r="EN52" s="116"/>
      <c r="EO52" s="116"/>
      <c r="EP52" s="116"/>
      <c r="EQ52" s="116"/>
      <c r="ER52" s="116"/>
      <c r="ES52" s="116"/>
      <c r="ET52" s="116"/>
      <c r="EU52" s="116"/>
      <c r="EV52" s="116"/>
      <c r="EW52" s="116"/>
      <c r="EX52" s="116"/>
      <c r="EY52" s="116"/>
      <c r="EZ52" s="116"/>
      <c r="FA52" s="116"/>
      <c r="FB52" s="116"/>
      <c r="FC52" s="116"/>
      <c r="FD52" s="116"/>
      <c r="FE52" s="116">
        <f>データ!BG7</f>
        <v>67.599999999999994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46.8</v>
      </c>
      <c r="FY52" s="116"/>
      <c r="FZ52" s="116"/>
      <c r="GA52" s="116"/>
      <c r="GB52" s="116"/>
      <c r="GC52" s="116"/>
      <c r="GD52" s="116"/>
      <c r="GE52" s="116"/>
      <c r="GF52" s="116"/>
      <c r="GG52" s="116"/>
      <c r="GH52" s="116"/>
      <c r="GI52" s="116"/>
      <c r="GJ52" s="116"/>
      <c r="GK52" s="116"/>
      <c r="GL52" s="116"/>
      <c r="GM52" s="116"/>
      <c r="GN52" s="116"/>
      <c r="GO52" s="116"/>
      <c r="GP52" s="116"/>
      <c r="GQ52" s="116">
        <f>データ!BI7</f>
        <v>35.5</v>
      </c>
      <c r="GR52" s="116"/>
      <c r="GS52" s="116"/>
      <c r="GT52" s="116"/>
      <c r="GU52" s="116"/>
      <c r="GV52" s="116"/>
      <c r="GW52" s="116"/>
      <c r="GX52" s="116"/>
      <c r="GY52" s="116"/>
      <c r="GZ52" s="116"/>
      <c r="HA52" s="116"/>
      <c r="HB52" s="116"/>
      <c r="HC52" s="116"/>
      <c r="HD52" s="116"/>
      <c r="HE52" s="116"/>
      <c r="HF52" s="116"/>
      <c r="HG52" s="116"/>
      <c r="HH52" s="116"/>
      <c r="HI52" s="116"/>
      <c r="HJ52" s="116">
        <f>データ!BJ7</f>
        <v>42.2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75900</v>
      </c>
      <c r="JD52" s="120"/>
      <c r="JE52" s="120"/>
      <c r="JF52" s="120"/>
      <c r="JG52" s="120"/>
      <c r="JH52" s="120"/>
      <c r="JI52" s="120"/>
      <c r="JJ52" s="120"/>
      <c r="JK52" s="120"/>
      <c r="JL52" s="120"/>
      <c r="JM52" s="120"/>
      <c r="JN52" s="120"/>
      <c r="JO52" s="120"/>
      <c r="JP52" s="120"/>
      <c r="JQ52" s="120"/>
      <c r="JR52" s="120"/>
      <c r="JS52" s="120"/>
      <c r="JT52" s="120"/>
      <c r="JU52" s="120"/>
      <c r="JV52" s="120">
        <f>データ!BR7</f>
        <v>71800</v>
      </c>
      <c r="JW52" s="120"/>
      <c r="JX52" s="120"/>
      <c r="JY52" s="120"/>
      <c r="JZ52" s="120"/>
      <c r="KA52" s="120"/>
      <c r="KB52" s="120"/>
      <c r="KC52" s="120"/>
      <c r="KD52" s="120"/>
      <c r="KE52" s="120"/>
      <c r="KF52" s="120"/>
      <c r="KG52" s="120"/>
      <c r="KH52" s="120"/>
      <c r="KI52" s="120"/>
      <c r="KJ52" s="120"/>
      <c r="KK52" s="120"/>
      <c r="KL52" s="120"/>
      <c r="KM52" s="120"/>
      <c r="KN52" s="120"/>
      <c r="KO52" s="120">
        <f>データ!BS7</f>
        <v>28600</v>
      </c>
      <c r="KP52" s="120"/>
      <c r="KQ52" s="120"/>
      <c r="KR52" s="120"/>
      <c r="KS52" s="120"/>
      <c r="KT52" s="120"/>
      <c r="KU52" s="120"/>
      <c r="KV52" s="120"/>
      <c r="KW52" s="120"/>
      <c r="KX52" s="120"/>
      <c r="KY52" s="120"/>
      <c r="KZ52" s="120"/>
      <c r="LA52" s="120"/>
      <c r="LB52" s="120"/>
      <c r="LC52" s="120"/>
      <c r="LD52" s="120"/>
      <c r="LE52" s="120"/>
      <c r="LF52" s="120"/>
      <c r="LG52" s="120"/>
      <c r="LH52" s="120">
        <f>データ!BT7</f>
        <v>22200</v>
      </c>
      <c r="LI52" s="120"/>
      <c r="LJ52" s="120"/>
      <c r="LK52" s="120"/>
      <c r="LL52" s="120"/>
      <c r="LM52" s="120"/>
      <c r="LN52" s="120"/>
      <c r="LO52" s="120"/>
      <c r="LP52" s="120"/>
      <c r="LQ52" s="120"/>
      <c r="LR52" s="120"/>
      <c r="LS52" s="120"/>
      <c r="LT52" s="120"/>
      <c r="LU52" s="120"/>
      <c r="LV52" s="120"/>
      <c r="LW52" s="120"/>
      <c r="LX52" s="120"/>
      <c r="LY52" s="120"/>
      <c r="LZ52" s="120"/>
      <c r="MA52" s="120">
        <f>データ!BU7</f>
        <v>32803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665109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7087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OC+dfXxSMZX1tN6W7nc0d1gumB2K1G832GFxK/n8CILGgzgJmGS/GI7+EbtldY2Ao99QLcAvrJkQ42Xz6zUtFw==" saltValue="ngg6w1ie6+rQm+nrA/Gtw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90</v>
      </c>
      <c r="AM5" s="47" t="s">
        <v>91</v>
      </c>
      <c r="AN5" s="47" t="s">
        <v>100</v>
      </c>
      <c r="AO5" s="47" t="s">
        <v>93</v>
      </c>
      <c r="AP5" s="47" t="s">
        <v>94</v>
      </c>
      <c r="AQ5" s="47" t="s">
        <v>95</v>
      </c>
      <c r="AR5" s="47" t="s">
        <v>96</v>
      </c>
      <c r="AS5" s="47" t="s">
        <v>97</v>
      </c>
      <c r="AT5" s="47" t="s">
        <v>98</v>
      </c>
      <c r="AU5" s="47" t="s">
        <v>101</v>
      </c>
      <c r="AV5" s="47" t="s">
        <v>89</v>
      </c>
      <c r="AW5" s="47" t="s">
        <v>90</v>
      </c>
      <c r="AX5" s="47" t="s">
        <v>102</v>
      </c>
      <c r="AY5" s="47" t="s">
        <v>92</v>
      </c>
      <c r="AZ5" s="47" t="s">
        <v>93</v>
      </c>
      <c r="BA5" s="47" t="s">
        <v>94</v>
      </c>
      <c r="BB5" s="47" t="s">
        <v>95</v>
      </c>
      <c r="BC5" s="47" t="s">
        <v>96</v>
      </c>
      <c r="BD5" s="47" t="s">
        <v>97</v>
      </c>
      <c r="BE5" s="47" t="s">
        <v>98</v>
      </c>
      <c r="BF5" s="47" t="s">
        <v>88</v>
      </c>
      <c r="BG5" s="47" t="s">
        <v>89</v>
      </c>
      <c r="BH5" s="47" t="s">
        <v>90</v>
      </c>
      <c r="BI5" s="47" t="s">
        <v>102</v>
      </c>
      <c r="BJ5" s="47" t="s">
        <v>92</v>
      </c>
      <c r="BK5" s="47" t="s">
        <v>93</v>
      </c>
      <c r="BL5" s="47" t="s">
        <v>94</v>
      </c>
      <c r="BM5" s="47" t="s">
        <v>95</v>
      </c>
      <c r="BN5" s="47" t="s">
        <v>96</v>
      </c>
      <c r="BO5" s="47" t="s">
        <v>97</v>
      </c>
      <c r="BP5" s="47" t="s">
        <v>98</v>
      </c>
      <c r="BQ5" s="47" t="s">
        <v>103</v>
      </c>
      <c r="BR5" s="47" t="s">
        <v>99</v>
      </c>
      <c r="BS5" s="47" t="s">
        <v>90</v>
      </c>
      <c r="BT5" s="47" t="s">
        <v>91</v>
      </c>
      <c r="BU5" s="47" t="s">
        <v>100</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101</v>
      </c>
      <c r="CP5" s="47" t="s">
        <v>104</v>
      </c>
      <c r="CQ5" s="47" t="s">
        <v>105</v>
      </c>
      <c r="CR5" s="47" t="s">
        <v>102</v>
      </c>
      <c r="CS5" s="47" t="s">
        <v>106</v>
      </c>
      <c r="CT5" s="47" t="s">
        <v>93</v>
      </c>
      <c r="CU5" s="47" t="s">
        <v>94</v>
      </c>
      <c r="CV5" s="47" t="s">
        <v>95</v>
      </c>
      <c r="CW5" s="47" t="s">
        <v>96</v>
      </c>
      <c r="CX5" s="47" t="s">
        <v>97</v>
      </c>
      <c r="CY5" s="47" t="s">
        <v>98</v>
      </c>
      <c r="CZ5" s="47" t="s">
        <v>101</v>
      </c>
      <c r="DA5" s="47" t="s">
        <v>99</v>
      </c>
      <c r="DB5" s="47" t="s">
        <v>105</v>
      </c>
      <c r="DC5" s="47" t="s">
        <v>91</v>
      </c>
      <c r="DD5" s="47" t="s">
        <v>92</v>
      </c>
      <c r="DE5" s="47" t="s">
        <v>93</v>
      </c>
      <c r="DF5" s="47" t="s">
        <v>94</v>
      </c>
      <c r="DG5" s="47" t="s">
        <v>95</v>
      </c>
      <c r="DH5" s="47" t="s">
        <v>96</v>
      </c>
      <c r="DI5" s="47" t="s">
        <v>97</v>
      </c>
      <c r="DJ5" s="47" t="s">
        <v>35</v>
      </c>
      <c r="DK5" s="47" t="s">
        <v>88</v>
      </c>
      <c r="DL5" s="47" t="s">
        <v>89</v>
      </c>
      <c r="DM5" s="47" t="s">
        <v>107</v>
      </c>
      <c r="DN5" s="47" t="s">
        <v>102</v>
      </c>
      <c r="DO5" s="47" t="s">
        <v>92</v>
      </c>
      <c r="DP5" s="47" t="s">
        <v>93</v>
      </c>
      <c r="DQ5" s="47" t="s">
        <v>94</v>
      </c>
      <c r="DR5" s="47" t="s">
        <v>95</v>
      </c>
      <c r="DS5" s="47" t="s">
        <v>96</v>
      </c>
      <c r="DT5" s="47" t="s">
        <v>97</v>
      </c>
      <c r="DU5" s="47" t="s">
        <v>98</v>
      </c>
    </row>
    <row r="6" spans="1:125" s="54" customFormat="1" x14ac:dyDescent="0.2">
      <c r="A6" s="37" t="s">
        <v>108</v>
      </c>
      <c r="B6" s="48">
        <f>B8</f>
        <v>2022</v>
      </c>
      <c r="C6" s="48">
        <f t="shared" ref="C6:X6" si="1">C8</f>
        <v>232254</v>
      </c>
      <c r="D6" s="48">
        <f t="shared" si="1"/>
        <v>47</v>
      </c>
      <c r="E6" s="48">
        <f t="shared" si="1"/>
        <v>14</v>
      </c>
      <c r="F6" s="48">
        <f t="shared" si="1"/>
        <v>0</v>
      </c>
      <c r="G6" s="48">
        <f t="shared" si="1"/>
        <v>1</v>
      </c>
      <c r="H6" s="48" t="str">
        <f>SUBSTITUTE(H8,"　","")</f>
        <v>愛知県知立市</v>
      </c>
      <c r="I6" s="48" t="str">
        <f t="shared" si="1"/>
        <v>知立市駅前駐車場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37</v>
      </c>
      <c r="S6" s="50" t="str">
        <f t="shared" si="1"/>
        <v>駅</v>
      </c>
      <c r="T6" s="50" t="str">
        <f t="shared" si="1"/>
        <v>無</v>
      </c>
      <c r="U6" s="51">
        <f t="shared" si="1"/>
        <v>5100</v>
      </c>
      <c r="V6" s="51">
        <f t="shared" si="1"/>
        <v>246</v>
      </c>
      <c r="W6" s="51">
        <f t="shared" si="1"/>
        <v>150</v>
      </c>
      <c r="X6" s="50" t="str">
        <f t="shared" si="1"/>
        <v>利用料金制</v>
      </c>
      <c r="Y6" s="52">
        <f>IF(Y8="-",NA(),Y8)</f>
        <v>297.39999999999998</v>
      </c>
      <c r="Z6" s="52">
        <f t="shared" ref="Z6:AH6" si="2">IF(Z8="-",NA(),Z8)</f>
        <v>310.10000000000002</v>
      </c>
      <c r="AA6" s="52">
        <f t="shared" si="2"/>
        <v>189.6</v>
      </c>
      <c r="AB6" s="52">
        <f t="shared" si="2"/>
        <v>156.69999999999999</v>
      </c>
      <c r="AC6" s="52">
        <f t="shared" si="2"/>
        <v>175</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66.2</v>
      </c>
      <c r="BG6" s="52">
        <f t="shared" ref="BG6:BO6" si="5">IF(BG8="-",NA(),BG8)</f>
        <v>67.599999999999994</v>
      </c>
      <c r="BH6" s="52">
        <f t="shared" si="5"/>
        <v>46.8</v>
      </c>
      <c r="BI6" s="52">
        <f t="shared" si="5"/>
        <v>35.5</v>
      </c>
      <c r="BJ6" s="52">
        <f t="shared" si="5"/>
        <v>42.2</v>
      </c>
      <c r="BK6" s="52">
        <f t="shared" si="5"/>
        <v>30.7</v>
      </c>
      <c r="BL6" s="52">
        <f t="shared" si="5"/>
        <v>13.5</v>
      </c>
      <c r="BM6" s="52">
        <f t="shared" si="5"/>
        <v>7.1</v>
      </c>
      <c r="BN6" s="52">
        <f t="shared" si="5"/>
        <v>5.6</v>
      </c>
      <c r="BO6" s="52">
        <f t="shared" si="5"/>
        <v>18.100000000000001</v>
      </c>
      <c r="BP6" s="49" t="str">
        <f>IF(BP8="-","",IF(BP8="-","【-】","【"&amp;SUBSTITUTE(TEXT(BP8,"#,##0.0"),"-","△")&amp;"】"))</f>
        <v>【12.8】</v>
      </c>
      <c r="BQ6" s="53">
        <f>IF(BQ8="-",NA(),BQ8)</f>
        <v>75900</v>
      </c>
      <c r="BR6" s="53">
        <f t="shared" ref="BR6:BZ6" si="6">IF(BR8="-",NA(),BR8)</f>
        <v>71800</v>
      </c>
      <c r="BS6" s="53">
        <f t="shared" si="6"/>
        <v>28600</v>
      </c>
      <c r="BT6" s="53">
        <f t="shared" si="6"/>
        <v>22200</v>
      </c>
      <c r="BU6" s="53">
        <f t="shared" si="6"/>
        <v>32803</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109</v>
      </c>
      <c r="CM6" s="51">
        <f t="shared" ref="CM6:CN6" si="7">CM8</f>
        <v>665109</v>
      </c>
      <c r="CN6" s="51">
        <f t="shared" si="7"/>
        <v>7087</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169.5</v>
      </c>
      <c r="DL6" s="52">
        <f t="shared" ref="DL6:DT6" si="9">IF(DL8="-",NA(),DL8)</f>
        <v>164.2</v>
      </c>
      <c r="DM6" s="52">
        <f t="shared" si="9"/>
        <v>104.5</v>
      </c>
      <c r="DN6" s="52">
        <f t="shared" si="9"/>
        <v>104.9</v>
      </c>
      <c r="DO6" s="52">
        <f t="shared" si="9"/>
        <v>128.5</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110</v>
      </c>
      <c r="B7" s="48">
        <f t="shared" ref="B7:X7" si="10">B8</f>
        <v>2022</v>
      </c>
      <c r="C7" s="48">
        <f t="shared" si="10"/>
        <v>232254</v>
      </c>
      <c r="D7" s="48">
        <f t="shared" si="10"/>
        <v>47</v>
      </c>
      <c r="E7" s="48">
        <f t="shared" si="10"/>
        <v>14</v>
      </c>
      <c r="F7" s="48">
        <f t="shared" si="10"/>
        <v>0</v>
      </c>
      <c r="G7" s="48">
        <f t="shared" si="10"/>
        <v>1</v>
      </c>
      <c r="H7" s="48" t="str">
        <f t="shared" si="10"/>
        <v>愛知県　知立市</v>
      </c>
      <c r="I7" s="48" t="str">
        <f t="shared" si="10"/>
        <v>知立市駅前駐車場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37</v>
      </c>
      <c r="S7" s="50" t="str">
        <f t="shared" si="10"/>
        <v>駅</v>
      </c>
      <c r="T7" s="50" t="str">
        <f t="shared" si="10"/>
        <v>無</v>
      </c>
      <c r="U7" s="51">
        <f t="shared" si="10"/>
        <v>5100</v>
      </c>
      <c r="V7" s="51">
        <f t="shared" si="10"/>
        <v>246</v>
      </c>
      <c r="W7" s="51">
        <f t="shared" si="10"/>
        <v>150</v>
      </c>
      <c r="X7" s="50" t="str">
        <f t="shared" si="10"/>
        <v>利用料金制</v>
      </c>
      <c r="Y7" s="52">
        <f>Y8</f>
        <v>297.39999999999998</v>
      </c>
      <c r="Z7" s="52">
        <f t="shared" ref="Z7:AH7" si="11">Z8</f>
        <v>310.10000000000002</v>
      </c>
      <c r="AA7" s="52">
        <f t="shared" si="11"/>
        <v>189.6</v>
      </c>
      <c r="AB7" s="52">
        <f t="shared" si="11"/>
        <v>156.69999999999999</v>
      </c>
      <c r="AC7" s="52">
        <f t="shared" si="11"/>
        <v>175</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66.2</v>
      </c>
      <c r="BG7" s="52">
        <f t="shared" ref="BG7:BO7" si="14">BG8</f>
        <v>67.599999999999994</v>
      </c>
      <c r="BH7" s="52">
        <f t="shared" si="14"/>
        <v>46.8</v>
      </c>
      <c r="BI7" s="52">
        <f t="shared" si="14"/>
        <v>35.5</v>
      </c>
      <c r="BJ7" s="52">
        <f t="shared" si="14"/>
        <v>42.2</v>
      </c>
      <c r="BK7" s="52">
        <f t="shared" si="14"/>
        <v>30.7</v>
      </c>
      <c r="BL7" s="52">
        <f t="shared" si="14"/>
        <v>13.5</v>
      </c>
      <c r="BM7" s="52">
        <f t="shared" si="14"/>
        <v>7.1</v>
      </c>
      <c r="BN7" s="52">
        <f t="shared" si="14"/>
        <v>5.6</v>
      </c>
      <c r="BO7" s="52">
        <f t="shared" si="14"/>
        <v>18.100000000000001</v>
      </c>
      <c r="BP7" s="49"/>
      <c r="BQ7" s="53">
        <f>BQ8</f>
        <v>75900</v>
      </c>
      <c r="BR7" s="53">
        <f t="shared" ref="BR7:BZ7" si="15">BR8</f>
        <v>71800</v>
      </c>
      <c r="BS7" s="53">
        <f t="shared" si="15"/>
        <v>28600</v>
      </c>
      <c r="BT7" s="53">
        <f t="shared" si="15"/>
        <v>22200</v>
      </c>
      <c r="BU7" s="53">
        <f t="shared" si="15"/>
        <v>32803</v>
      </c>
      <c r="BV7" s="53">
        <f t="shared" si="15"/>
        <v>24379</v>
      </c>
      <c r="BW7" s="53">
        <f t="shared" si="15"/>
        <v>22466</v>
      </c>
      <c r="BX7" s="53">
        <f t="shared" si="15"/>
        <v>4211</v>
      </c>
      <c r="BY7" s="53">
        <f t="shared" si="15"/>
        <v>10653</v>
      </c>
      <c r="BZ7" s="53">
        <f t="shared" si="15"/>
        <v>17717</v>
      </c>
      <c r="CA7" s="51"/>
      <c r="CB7" s="52" t="s">
        <v>111</v>
      </c>
      <c r="CC7" s="52" t="s">
        <v>111</v>
      </c>
      <c r="CD7" s="52" t="s">
        <v>111</v>
      </c>
      <c r="CE7" s="52" t="s">
        <v>111</v>
      </c>
      <c r="CF7" s="52" t="s">
        <v>111</v>
      </c>
      <c r="CG7" s="52" t="s">
        <v>111</v>
      </c>
      <c r="CH7" s="52" t="s">
        <v>111</v>
      </c>
      <c r="CI7" s="52" t="s">
        <v>111</v>
      </c>
      <c r="CJ7" s="52" t="s">
        <v>111</v>
      </c>
      <c r="CK7" s="52" t="s">
        <v>109</v>
      </c>
      <c r="CL7" s="49"/>
      <c r="CM7" s="51">
        <f>CM8</f>
        <v>665109</v>
      </c>
      <c r="CN7" s="51">
        <f>CN8</f>
        <v>7087</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169.5</v>
      </c>
      <c r="DL7" s="52">
        <f t="shared" ref="DL7:DT7" si="17">DL8</f>
        <v>164.2</v>
      </c>
      <c r="DM7" s="52">
        <f t="shared" si="17"/>
        <v>104.5</v>
      </c>
      <c r="DN7" s="52">
        <f t="shared" si="17"/>
        <v>104.9</v>
      </c>
      <c r="DO7" s="52">
        <f t="shared" si="17"/>
        <v>128.5</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232254</v>
      </c>
      <c r="D8" s="55">
        <v>47</v>
      </c>
      <c r="E8" s="55">
        <v>14</v>
      </c>
      <c r="F8" s="55">
        <v>0</v>
      </c>
      <c r="G8" s="55">
        <v>1</v>
      </c>
      <c r="H8" s="55" t="s">
        <v>112</v>
      </c>
      <c r="I8" s="55" t="s">
        <v>113</v>
      </c>
      <c r="J8" s="55" t="s">
        <v>114</v>
      </c>
      <c r="K8" s="55" t="s">
        <v>115</v>
      </c>
      <c r="L8" s="55" t="s">
        <v>116</v>
      </c>
      <c r="M8" s="55" t="s">
        <v>117</v>
      </c>
      <c r="N8" s="55" t="s">
        <v>118</v>
      </c>
      <c r="O8" s="56" t="s">
        <v>119</v>
      </c>
      <c r="P8" s="57" t="s">
        <v>120</v>
      </c>
      <c r="Q8" s="57" t="s">
        <v>121</v>
      </c>
      <c r="R8" s="58">
        <v>37</v>
      </c>
      <c r="S8" s="57" t="s">
        <v>122</v>
      </c>
      <c r="T8" s="57" t="s">
        <v>123</v>
      </c>
      <c r="U8" s="58">
        <v>5100</v>
      </c>
      <c r="V8" s="58">
        <v>246</v>
      </c>
      <c r="W8" s="58">
        <v>150</v>
      </c>
      <c r="X8" s="57" t="s">
        <v>124</v>
      </c>
      <c r="Y8" s="59">
        <v>297.39999999999998</v>
      </c>
      <c r="Z8" s="59">
        <v>310.10000000000002</v>
      </c>
      <c r="AA8" s="59">
        <v>189.6</v>
      </c>
      <c r="AB8" s="59">
        <v>156.69999999999999</v>
      </c>
      <c r="AC8" s="59">
        <v>175</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66.2</v>
      </c>
      <c r="BG8" s="59">
        <v>67.599999999999994</v>
      </c>
      <c r="BH8" s="59">
        <v>46.8</v>
      </c>
      <c r="BI8" s="59">
        <v>35.5</v>
      </c>
      <c r="BJ8" s="59">
        <v>42.2</v>
      </c>
      <c r="BK8" s="59">
        <v>30.7</v>
      </c>
      <c r="BL8" s="59">
        <v>13.5</v>
      </c>
      <c r="BM8" s="59">
        <v>7.1</v>
      </c>
      <c r="BN8" s="59">
        <v>5.6</v>
      </c>
      <c r="BO8" s="59">
        <v>18.100000000000001</v>
      </c>
      <c r="BP8" s="56">
        <v>12.8</v>
      </c>
      <c r="BQ8" s="60">
        <v>75900</v>
      </c>
      <c r="BR8" s="60">
        <v>71800</v>
      </c>
      <c r="BS8" s="60">
        <v>28600</v>
      </c>
      <c r="BT8" s="61">
        <v>22200</v>
      </c>
      <c r="BU8" s="61">
        <v>32803</v>
      </c>
      <c r="BV8" s="60">
        <v>24379</v>
      </c>
      <c r="BW8" s="60">
        <v>22466</v>
      </c>
      <c r="BX8" s="60">
        <v>4211</v>
      </c>
      <c r="BY8" s="60">
        <v>10653</v>
      </c>
      <c r="BZ8" s="60">
        <v>17717</v>
      </c>
      <c r="CA8" s="58">
        <v>10556</v>
      </c>
      <c r="CB8" s="59" t="s">
        <v>116</v>
      </c>
      <c r="CC8" s="59" t="s">
        <v>116</v>
      </c>
      <c r="CD8" s="59" t="s">
        <v>116</v>
      </c>
      <c r="CE8" s="59" t="s">
        <v>116</v>
      </c>
      <c r="CF8" s="59" t="s">
        <v>116</v>
      </c>
      <c r="CG8" s="59" t="s">
        <v>116</v>
      </c>
      <c r="CH8" s="59" t="s">
        <v>116</v>
      </c>
      <c r="CI8" s="59" t="s">
        <v>116</v>
      </c>
      <c r="CJ8" s="59" t="s">
        <v>116</v>
      </c>
      <c r="CK8" s="59" t="s">
        <v>116</v>
      </c>
      <c r="CL8" s="56" t="s">
        <v>116</v>
      </c>
      <c r="CM8" s="58">
        <v>665109</v>
      </c>
      <c r="CN8" s="58">
        <v>7087</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165.9</v>
      </c>
      <c r="DF8" s="59">
        <v>1263.5</v>
      </c>
      <c r="DG8" s="59">
        <v>108.5</v>
      </c>
      <c r="DH8" s="59">
        <v>136.19999999999999</v>
      </c>
      <c r="DI8" s="59">
        <v>104.8</v>
      </c>
      <c r="DJ8" s="56">
        <v>72.2</v>
      </c>
      <c r="DK8" s="59">
        <v>169.5</v>
      </c>
      <c r="DL8" s="59">
        <v>164.2</v>
      </c>
      <c r="DM8" s="59">
        <v>104.5</v>
      </c>
      <c r="DN8" s="59">
        <v>104.9</v>
      </c>
      <c r="DO8" s="59">
        <v>128.5</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2024-01-11T00:11:50Z</dcterms:created>
  <dcterms:modified xsi:type="dcterms:W3CDTF">2024-02-20T07:34:05Z</dcterms:modified>
  <cp:category/>
</cp:coreProperties>
</file>