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881D3FF4-6512-4F5A-93AB-12F5DB6DD8AD}" xr6:coauthVersionLast="47" xr6:coauthVersionMax="47" xr10:uidLastSave="{00000000-0000-0000-0000-000000000000}"/>
  <workbookProtection workbookAlgorithmName="SHA-512" workbookHashValue="SAUGFf+S6cv56LqW81K7unxb9o1MLGqdMKNri7EpENGMzMn0BvR2IgZsw1wWVbK2FPxAVoSf+RTEWJxsVwWcxA==" workbookSaltValue="Ck/Sc71d9fM0ondVD3bw2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E85" i="4"/>
  <c r="AT10" i="4"/>
  <c r="W10" i="4"/>
  <c r="P10" i="4"/>
  <c r="I10" i="4"/>
  <c r="B10" i="4"/>
  <c r="BB8" i="4"/>
  <c r="AT8" i="4"/>
  <c r="AL8" i="4"/>
  <c r="AD8" i="4"/>
  <c r="I8"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<sst xmlns="http://schemas.openxmlformats.org/spreadsheetml/2006/main" count="228" uniqueCount="112">
  <si>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</si>
  <si>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</si>
  <si>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</si>
  <si>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</si>
  <si>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</si>
  <si>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</si>
  <si>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</si>
  <si>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</si>
  <si>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</si>
  <si>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</si>
  <si>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</si>
  <si>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</si>
  <si>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</si>
  <si>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</si>
  <si>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</si>
  <si>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</si>
  <si>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</si>
  <si>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</si>
  <si>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</si>
  <si>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</si>
  <si>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</si>
  <si>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</si>
  <si>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</si>
  <si>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</si>
  <si>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</si>
  <si>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</si>
  <si>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</si>
  <si>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</si>
  <si>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</si>
  <si>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</si>
  <si>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</si>
  <si>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</si>
  <si>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</si>
  <si>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</si>
  <si>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　①経常収支比率は、人口減少及び節水機器の普及による有収水量の減少や動力費等の増加のため、6.91ポイント減少し、類似団体平均値を大きく下回っています。今後は令和5年8月1日に料金改定を行ったため、経常収支比率は改善する見込みです。
　③流動比率は、類似団体平均値を大きく下回っていましたが、簡易水道事業の企業債引継ぎにより、さらに比率が大きく低下しました。④企業債残高対給水収益比率についても同様の理由により比率が大幅に増加し、類似団体平均値を大きく上回っています。生じている多額の営業損失を圧縮する必要があります。
　⑥給水原価は、類似団体平均値前後を推移していましたが、簡易水道事業を統合したことによる費用の増加により類似団体平均値を大きく上回り、ほぼ横ばいを推移しています。
　⑦施設利用率は、類似団体平均値を大きく上回っていましたが、簡易水道事業の施設引継ぎにより数値が低下しています。
　⑧有収率は、類似団体平均値以上を維持していましたが、簡易水道事業統合により数値が大きく低下し、団体平均値を下回っています。これは、旧簡易水道地区に自主防災のため多くの消火栓が設置されており水質維持のための放水が多く、また漏水が要因と考えられます。老朽化した管路の更新を進め、継続的に漏水対策を行い有収率の向上を図る必要があります。</t>
    <rPh sb="10" eb="12">
      <t>ジンコウ</t>
    </rPh>
    <rPh sb="12" eb="14">
      <t>ゲンショウ</t>
    </rPh>
    <rPh sb="14" eb="15">
      <t>オヨ</t>
    </rPh>
    <rPh sb="16" eb="18">
      <t>セッスイ</t>
    </rPh>
    <rPh sb="18" eb="20">
      <t>キキ</t>
    </rPh>
    <rPh sb="21" eb="23">
      <t>フキュウ</t>
    </rPh>
    <rPh sb="26" eb="30">
      <t>ユウシュウスイリョウ</t>
    </rPh>
    <rPh sb="31" eb="33">
      <t>ゲンショウ</t>
    </rPh>
    <rPh sb="34" eb="37">
      <t>ドウ</t>
    </rPh>
    <rPh sb="37" eb="38">
      <t>トウ</t>
    </rPh>
    <rPh sb="39" eb="41">
      <t>ゾウカ</t>
    </rPh>
    <rPh sb="53" eb="55">
      <t>ゲンショウ</t>
    </rPh>
    <rPh sb="57" eb="59">
      <t>ルイジ</t>
    </rPh>
    <rPh sb="76" eb="78">
      <t>コンゴ</t>
    </rPh>
    <rPh sb="79" eb="81">
      <t>レイワ</t>
    </rPh>
    <rPh sb="82" eb="83">
      <t>ネン</t>
    </rPh>
    <rPh sb="84" eb="85">
      <t>ガツ</t>
    </rPh>
    <rPh sb="86" eb="87">
      <t>ニチ</t>
    </rPh>
    <rPh sb="88" eb="90">
      <t>リョウキン</t>
    </rPh>
    <rPh sb="90" eb="92">
      <t>カイテイ</t>
    </rPh>
    <rPh sb="93" eb="94">
      <t>オコナ</t>
    </rPh>
    <rPh sb="99" eb="101">
      <t>ケイジョウ</t>
    </rPh>
    <rPh sb="101" eb="103">
      <t>シュウシ</t>
    </rPh>
    <rPh sb="103" eb="105">
      <t>ヒリツ</t>
    </rPh>
    <rPh sb="106" eb="108">
      <t>カイゼン</t>
    </rPh>
    <rPh sb="110" eb="112">
      <t>ミコ</t>
    </rPh>
    <rPh sb="447" eb="448">
      <t>ダン</t>
    </rPh>
    <phoneticPr fontId="1"/>
  </si>
  <si>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</si>
  <si>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</si>
  <si>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</si>
  <si>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</si>
  <si>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</si>
  <si>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</si>
  <si>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</si>
  <si>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</si>
  <si>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</si>
  <si>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</si>
  <si>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</si>
  <si>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</si>
  <si>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</si>
  <si>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</si>
  <si>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</si>
  <si>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</si>
  <si>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</si>
  <si>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</si>
  <si>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</si>
  <si>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</si>
  <si>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</si>
  <si>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</si>
  <si>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</si>
  <si>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</si>
  <si>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</si>
  <si>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</si>
  <si>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</si>
  <si>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</si>
  <si>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</si>
  <si>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</si>
  <si>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</si>
  <si>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</si>
  <si>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</si>
  <si>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</si>
  <si>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</si>
  <si>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</si>
  <si>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</si>
  <si>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</si>
  <si>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</si>
  <si>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</si>
  <si>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</si>
  <si>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</si>
  <si>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</si>
  <si>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</si>
  <si>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</si>
  <si>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</si>
  <si>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</si>
  <si>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</si>
  <si>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</si>
  <si>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</si>
  <si>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</si>
  <si>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</si>
  <si>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</si>
  <si>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</si>
  <si>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</si>
  <si>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</si>
  <si>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</si>
  <si>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</si>
  <si>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</si>
  <si>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</si>
  <si>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新城市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</si>
  <si>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</si>
  <si>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</si>
  <si>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</si>
  <si>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</si>
  <si>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</si>
  <si>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</si>
  <si>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</si>
  <si>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</si>
  <si>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</si>
  <si>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</si>
  <si>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</si>
  <si>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</si>
  <si>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</si>
  <si>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</si>
  <si>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ほぼ類似団体平均値を推移していましたが、簡易水道事業統合により平均値を下回っています。これは、簡易水道事業の資産引継ぎ及び統合前の更新整備によるものと考えられます。
　②管路経年化率は、類似団体平均値を上回り今後も耐用年数を経過する管路の増加が見込まれます。③管路更新率は、他事業関連及び老朽管の布設替増により類似団体平均値と同等になりました。
　本市は施設等が多く、今後の更新費用の増加が見込まれます。施設の統廃合などにより効率的な施設運用を図り、計画的な施設更新、事業の平準化を行う必要があります。</t>
    <rPh sb="178" eb="180">
      <t>ドウトウ</t>
    </rPh>
    <phoneticPr fontId="1"/>
  </si>
  <si>
    <t>　使用水量の減少傾向が続く一方、施設の更新需要の増大、耐震化に伴う支出が増加する状況にあります。さらに簡易水道事業との統合により厳しい経営状況が続いています。そのため令和5年度にも料金改定を行いました。今後も、将来を見据えた適切な施設整備を行い、引続き効率的な経営により経費削減に取組み、適正な料金についての検討を行い、経営の健全化を目指します。
　平成29年3月に策定した経営戦略について、令和元年度に令和2年度の料金改定を考慮し、収支計画の見直しを行いました。</t>
    <rPh sb="83" eb="85">
      <t>レイワ</t>
    </rPh>
    <rPh sb="86" eb="88">
      <t>ネンド</t>
    </rPh>
    <rPh sb="90" eb="92">
      <t>リョウキン</t>
    </rPh>
    <rPh sb="92" eb="94">
      <t>カイテイ</t>
    </rPh>
    <rPh sb="95" eb="9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</si>
</sst>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0.52</c:v>
                </c:pt>
                <c:pt idx="1">
                  <c:v>1.22</c:v>
                </c:pt>
                <c:pt idx="2">
                  <c:v>0.96</c:v>
                </c:pt>
                <c:pt idx="3">
                  <c:v>0.54</c:v>
                </c:pt>
                <c:pt idx="4">
                  <c:v>0.48</c:v>
                </c:pt>
              </c:numCache>
            </c:numRef>
          </c:val>
          <c:extLst>
            <c:ext xmlns:c16="http://schemas.microsoft.com/office/drawing/2014/chart" uri="{C3380CC4-5D6E-409C-BE32-E72D297353CC}">
              <c16:uniqueId val="{00000000-D456-4B5C-96C8-F27FAB5A23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456-4B5C-96C8-F27FAB5A23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63.49</c:v>
                </c:pt>
                <c:pt idx="1">
                  <c:v>62.1</c:v>
                </c:pt>
                <c:pt idx="2">
                  <c:v>65.42</c:v>
                </c:pt>
                <c:pt idx="3">
                  <c:v>65.930000000000007</c:v>
                </c:pt>
                <c:pt idx="4">
                  <c:v>64.260000000000005</c:v>
                </c:pt>
              </c:numCache>
            </c:numRef>
          </c:val>
          <c:extLst>
            <c:ext xmlns:c16="http://schemas.microsoft.com/office/drawing/2014/chart" uri="{C3380CC4-5D6E-409C-BE32-E72D297353CC}">
              <c16:uniqueId val="{00000000-4C78-49AB-B925-BF60F7D714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4C78-49AB-B925-BF60F7D714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81.010000000000005</c:v>
                </c:pt>
                <c:pt idx="1">
                  <c:v>81.55</c:v>
                </c:pt>
                <c:pt idx="2">
                  <c:v>77.62</c:v>
                </c:pt>
                <c:pt idx="3">
                  <c:v>76.8</c:v>
                </c:pt>
                <c:pt idx="4">
                  <c:v>77.41</c:v>
                </c:pt>
              </c:numCache>
            </c:numRef>
          </c:val>
          <c:extLst>
            <c:ext xmlns:c16="http://schemas.microsoft.com/office/drawing/2014/chart" uri="{C3380CC4-5D6E-409C-BE32-E72D297353CC}">
              <c16:uniqueId val="{00000000-F753-478D-AA6E-1B29118F1C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753-478D-AA6E-1B29118F1C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100.5</c:v>
                </c:pt>
                <c:pt idx="1">
                  <c:v>102.44</c:v>
                </c:pt>
                <c:pt idx="2">
                  <c:v>99.68</c:v>
                </c:pt>
                <c:pt idx="3">
                  <c:v>104.69</c:v>
                </c:pt>
                <c:pt idx="4">
                  <c:v>97.78</c:v>
                </c:pt>
              </c:numCache>
            </c:numRef>
          </c:val>
          <c:extLst>
            <c:ext xmlns:c16="http://schemas.microsoft.com/office/drawing/2014/chart" uri="{C3380CC4-5D6E-409C-BE32-E72D297353CC}">
              <c16:uniqueId val="{00000000-7AE5-4A40-8B0A-416CDDAF04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7AE5-4A40-8B0A-416CDDAF04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33.89</c:v>
                </c:pt>
                <c:pt idx="1">
                  <c:v>36.11</c:v>
                </c:pt>
                <c:pt idx="2">
                  <c:v>38.21</c:v>
                </c:pt>
                <c:pt idx="3">
                  <c:v>40.44</c:v>
                </c:pt>
                <c:pt idx="4">
                  <c:v>42.03</c:v>
                </c:pt>
              </c:numCache>
            </c:numRef>
          </c:val>
          <c:extLst>
            <c:ext xmlns:c16="http://schemas.microsoft.com/office/drawing/2014/chart" uri="{C3380CC4-5D6E-409C-BE32-E72D297353CC}">
              <c16:uniqueId val="{00000000-B58F-430D-AC3A-2A6FE797AF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B58F-430D-AC3A-2A6FE797AF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18.690000000000001</c:v>
                </c:pt>
                <c:pt idx="1">
                  <c:v>19.55</c:v>
                </c:pt>
                <c:pt idx="2">
                  <c:v>21.81</c:v>
                </c:pt>
                <c:pt idx="3">
                  <c:v>25.44</c:v>
                </c:pt>
                <c:pt idx="4">
                  <c:v>26.33</c:v>
                </c:pt>
              </c:numCache>
            </c:numRef>
          </c:val>
          <c:extLst>
            <c:ext xmlns:c16="http://schemas.microsoft.com/office/drawing/2014/chart" uri="{C3380CC4-5D6E-409C-BE32-E72D297353CC}">
              <c16:uniqueId val="{00000000-115B-42ED-92E8-4AFC4EFAC1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115B-42ED-92E8-4AFC4EFAC1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65-44B0-AFA8-3C6B6C825C4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D65-44B0-AFA8-3C6B6C825C4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113.06</c:v>
                </c:pt>
                <c:pt idx="1">
                  <c:v>111.69</c:v>
                </c:pt>
                <c:pt idx="2">
                  <c:v>109.42</c:v>
                </c:pt>
                <c:pt idx="3">
                  <c:v>130.62</c:v>
                </c:pt>
                <c:pt idx="4">
                  <c:v>120.54</c:v>
                </c:pt>
              </c:numCache>
            </c:numRef>
          </c:val>
          <c:extLst>
            <c:ext xmlns:c16="http://schemas.microsoft.com/office/drawing/2014/chart" uri="{C3380CC4-5D6E-409C-BE32-E72D297353CC}">
              <c16:uniqueId val="{00000000-8ACF-4D14-93C2-27648C8B7B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ACF-4D14-93C2-27648C8B7B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750.17</c:v>
                </c:pt>
                <c:pt idx="1">
                  <c:v>728.65</c:v>
                </c:pt>
                <c:pt idx="2">
                  <c:v>673.92</c:v>
                </c:pt>
                <c:pt idx="3">
                  <c:v>632.83000000000004</c:v>
                </c:pt>
                <c:pt idx="4">
                  <c:v>619.47</c:v>
                </c:pt>
              </c:numCache>
            </c:numRef>
          </c:val>
          <c:extLst>
            <c:ext xmlns:c16="http://schemas.microsoft.com/office/drawing/2014/chart" uri="{C3380CC4-5D6E-409C-BE32-E72D297353CC}">
              <c16:uniqueId val="{00000000-07E8-46E7-8443-0DFB9171AF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07E8-46E7-8443-0DFB9171AF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73.819999999999993</c:v>
                </c:pt>
                <c:pt idx="1">
                  <c:v>74.94</c:v>
                </c:pt>
                <c:pt idx="2">
                  <c:v>81</c:v>
                </c:pt>
                <c:pt idx="3">
                  <c:v>86.85</c:v>
                </c:pt>
                <c:pt idx="4">
                  <c:v>81.260000000000005</c:v>
                </c:pt>
              </c:numCache>
            </c:numRef>
          </c:val>
          <c:extLst>
            <c:ext xmlns:c16="http://schemas.microsoft.com/office/drawing/2014/chart" uri="{C3380CC4-5D6E-409C-BE32-E72D297353CC}">
              <c16:uniqueId val="{00000000-DBBF-4764-A523-9C0F3C31AC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DBBF-4764-A523-9C0F3C31AC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236.3</c:v>
                </c:pt>
                <c:pt idx="1">
                  <c:v>235.36</c:v>
                </c:pt>
                <c:pt idx="2">
                  <c:v>233.03</c:v>
                </c:pt>
                <c:pt idx="3">
                  <c:v>222.46</c:v>
                </c:pt>
                <c:pt idx="4">
                  <c:v>239.84</c:v>
                </c:pt>
              </c:numCache>
            </c:numRef>
          </c:val>
          <c:extLst>
            <c:ext xmlns:c16="http://schemas.microsoft.com/office/drawing/2014/chart" uri="{C3380CC4-5D6E-409C-BE32-E72D297353CC}">
              <c16:uniqueId val="{00000000-F223-462F-BECE-9A3C03C3E6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F223-462F-BECE-9A3C03C3E6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43700"/>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2" sqref="B2:BZ4"/>
    </sheetView>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1" t="s">
        <v>6</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1" t="str">
        <f>データ!H6</f>
        <v>愛知県　新城市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2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43812</v>
      </c>
      <c r="AM8" s="44"/>
      <c r="AN8" s="44"/>
      <c r="AO8" s="44"/>
      <c r="AP8" s="44"/>
      <c r="AQ8" s="44"/>
      <c r="AR8" s="44"/>
      <c r="AS8" s="44"/>
      <c r="AT8" s="45">
        <f>データ!$S$6</f>
        <v>499.23</v>
      </c>
      <c r="AU8" s="46"/>
      <c r="AV8" s="46"/>
      <c r="AW8" s="46"/>
      <c r="AX8" s="46"/>
      <c r="AY8" s="46"/>
      <c r="AZ8" s="46"/>
      <c r="BA8" s="46"/>
      <c r="BB8" s="47">
        <f>データ!$T$6</f>
        <v>87.76</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25">
      <c r="A9" s="2"/>
      <c r="B9" s="33" t="s">
        <v>23</v>
      </c>
      <c r="C9" s="34"/>
      <c r="D9" s="34"/>
      <c r="E9" s="34"/>
      <c r="F9" s="34"/>
      <c r="G9" s="34"/>
      <c r="H9" s="34"/>
      <c r="I9" s="33" t="s">
        <v>24</v>
      </c>
      <c r="J9" s="34"/>
      <c r="K9" s="34"/>
      <c r="L9" s="34"/>
      <c r="M9" s="34"/>
      <c r="N9" s="34"/>
      <c r="O9" s="35"/>
      <c r="P9" s="36" t="s">
        <v>26</v>
      </c>
      <c r="Q9" s="36"/>
      <c r="R9" s="36"/>
      <c r="S9" s="36"/>
      <c r="T9" s="36"/>
      <c r="U9" s="36"/>
      <c r="V9" s="36"/>
      <c r="W9" s="36" t="s">
        <v>21</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14</v>
      </c>
      <c r="BC9" s="36"/>
      <c r="BD9" s="36"/>
      <c r="BE9" s="36"/>
      <c r="BF9" s="36"/>
      <c r="BG9" s="36"/>
      <c r="BH9" s="36"/>
      <c r="BI9" s="36"/>
      <c r="BJ9" s="3"/>
      <c r="BK9" s="3"/>
      <c r="BL9" s="52" t="s">
        <v>32</v>
      </c>
      <c r="BM9" s="53"/>
      <c r="BN9" s="54" t="s">
        <v>35</v>
      </c>
      <c r="BO9" s="54"/>
      <c r="BP9" s="54"/>
      <c r="BQ9" s="54"/>
      <c r="BR9" s="54"/>
      <c r="BS9" s="54"/>
      <c r="BT9" s="54"/>
      <c r="BU9" s="54"/>
      <c r="BV9" s="54"/>
      <c r="BW9" s="54"/>
      <c r="BX9" s="54"/>
      <c r="BY9" s="55"/>
    </row>
    <row r="10" spans="1:78" ht="18.75" customHeight="1" x14ac:dyDescent="0.25">
      <c r="A10" s="2"/>
      <c r="B10" s="45" t="str">
        <f>データ!$N$6</f>
        <v>-</v>
      </c>
      <c r="C10" s="46"/>
      <c r="D10" s="46"/>
      <c r="E10" s="46"/>
      <c r="F10" s="46"/>
      <c r="G10" s="46"/>
      <c r="H10" s="46"/>
      <c r="I10" s="45">
        <f>データ!$O$6</f>
        <v>61.73</v>
      </c>
      <c r="J10" s="46"/>
      <c r="K10" s="46"/>
      <c r="L10" s="46"/>
      <c r="M10" s="46"/>
      <c r="N10" s="46"/>
      <c r="O10" s="56"/>
      <c r="P10" s="47">
        <f>データ!$P$6</f>
        <v>99.08</v>
      </c>
      <c r="Q10" s="47"/>
      <c r="R10" s="47"/>
      <c r="S10" s="47"/>
      <c r="T10" s="47"/>
      <c r="U10" s="47"/>
      <c r="V10" s="47"/>
      <c r="W10" s="44">
        <f>データ!$Q$6</f>
        <v>2959</v>
      </c>
      <c r="X10" s="44"/>
      <c r="Y10" s="44"/>
      <c r="Z10" s="44"/>
      <c r="AA10" s="44"/>
      <c r="AB10" s="44"/>
      <c r="AC10" s="44"/>
      <c r="AD10" s="2"/>
      <c r="AE10" s="2"/>
      <c r="AF10" s="2"/>
      <c r="AG10" s="2"/>
      <c r="AH10" s="2"/>
      <c r="AI10" s="2"/>
      <c r="AJ10" s="2"/>
      <c r="AK10" s="2"/>
      <c r="AL10" s="44">
        <f>データ!$U$6</f>
        <v>42906</v>
      </c>
      <c r="AM10" s="44"/>
      <c r="AN10" s="44"/>
      <c r="AO10" s="44"/>
      <c r="AP10" s="44"/>
      <c r="AQ10" s="44"/>
      <c r="AR10" s="44"/>
      <c r="AS10" s="44"/>
      <c r="AT10" s="45">
        <f>データ!$V$6</f>
        <v>211.2</v>
      </c>
      <c r="AU10" s="46"/>
      <c r="AV10" s="46"/>
      <c r="AW10" s="46"/>
      <c r="AX10" s="46"/>
      <c r="AY10" s="46"/>
      <c r="AZ10" s="46"/>
      <c r="BA10" s="46"/>
      <c r="BB10" s="47">
        <f>データ!$W$6</f>
        <v>203.15</v>
      </c>
      <c r="BC10" s="47"/>
      <c r="BD10" s="47"/>
      <c r="BE10" s="47"/>
      <c r="BF10" s="47"/>
      <c r="BG10" s="47"/>
      <c r="BH10" s="47"/>
      <c r="BI10" s="47"/>
      <c r="BJ10" s="2"/>
      <c r="BK10" s="2"/>
      <c r="BL10" s="57" t="s">
        <v>37</v>
      </c>
      <c r="BM10" s="58"/>
      <c r="BN10" s="59" t="s">
        <v>16</v>
      </c>
      <c r="BO10" s="59"/>
      <c r="BP10" s="59"/>
      <c r="BQ10" s="59"/>
      <c r="BR10" s="59"/>
      <c r="BS10" s="59"/>
      <c r="BT10" s="59"/>
      <c r="BU10" s="59"/>
      <c r="BV10" s="59"/>
      <c r="BW10" s="59"/>
      <c r="BX10" s="59"/>
      <c r="BY10" s="6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2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34</v>
      </c>
      <c r="BM16" s="77"/>
      <c r="BN16" s="77"/>
      <c r="BO16" s="77"/>
      <c r="BP16" s="77"/>
      <c r="BQ16" s="77"/>
      <c r="BR16" s="77"/>
      <c r="BS16" s="77"/>
      <c r="BT16" s="77"/>
      <c r="BU16" s="77"/>
      <c r="BV16" s="77"/>
      <c r="BW16" s="77"/>
      <c r="BX16" s="77"/>
      <c r="BY16" s="77"/>
      <c r="BZ16" s="78"/>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9" t="s">
        <v>110</v>
      </c>
      <c r="BM47" s="80"/>
      <c r="BN47" s="80"/>
      <c r="BO47" s="80"/>
      <c r="BP47" s="80"/>
      <c r="BQ47" s="80"/>
      <c r="BR47" s="80"/>
      <c r="BS47" s="80"/>
      <c r="BT47" s="80"/>
      <c r="BU47" s="80"/>
      <c r="BV47" s="80"/>
      <c r="BW47" s="80"/>
      <c r="BX47" s="80"/>
      <c r="BY47" s="80"/>
      <c r="BZ47" s="8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9"/>
      <c r="BM48" s="80"/>
      <c r="BN48" s="80"/>
      <c r="BO48" s="80"/>
      <c r="BP48" s="80"/>
      <c r="BQ48" s="80"/>
      <c r="BR48" s="80"/>
      <c r="BS48" s="80"/>
      <c r="BT48" s="80"/>
      <c r="BU48" s="80"/>
      <c r="BV48" s="80"/>
      <c r="BW48" s="80"/>
      <c r="BX48" s="80"/>
      <c r="BY48" s="80"/>
      <c r="BZ48" s="8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9"/>
      <c r="BM49" s="80"/>
      <c r="BN49" s="80"/>
      <c r="BO49" s="80"/>
      <c r="BP49" s="80"/>
      <c r="BQ49" s="80"/>
      <c r="BR49" s="80"/>
      <c r="BS49" s="80"/>
      <c r="BT49" s="80"/>
      <c r="BU49" s="80"/>
      <c r="BV49" s="80"/>
      <c r="BW49" s="80"/>
      <c r="BX49" s="80"/>
      <c r="BY49" s="80"/>
      <c r="BZ49" s="8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9"/>
      <c r="BM50" s="80"/>
      <c r="BN50" s="80"/>
      <c r="BO50" s="80"/>
      <c r="BP50" s="80"/>
      <c r="BQ50" s="80"/>
      <c r="BR50" s="80"/>
      <c r="BS50" s="80"/>
      <c r="BT50" s="80"/>
      <c r="BU50" s="80"/>
      <c r="BV50" s="80"/>
      <c r="BW50" s="80"/>
      <c r="BX50" s="80"/>
      <c r="BY50" s="80"/>
      <c r="BZ50" s="8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9"/>
      <c r="BM51" s="80"/>
      <c r="BN51" s="80"/>
      <c r="BO51" s="80"/>
      <c r="BP51" s="80"/>
      <c r="BQ51" s="80"/>
      <c r="BR51" s="80"/>
      <c r="BS51" s="80"/>
      <c r="BT51" s="80"/>
      <c r="BU51" s="80"/>
      <c r="BV51" s="80"/>
      <c r="BW51" s="80"/>
      <c r="BX51" s="80"/>
      <c r="BY51" s="80"/>
      <c r="BZ51" s="8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9"/>
      <c r="BM52" s="80"/>
      <c r="BN52" s="80"/>
      <c r="BO52" s="80"/>
      <c r="BP52" s="80"/>
      <c r="BQ52" s="80"/>
      <c r="BR52" s="80"/>
      <c r="BS52" s="80"/>
      <c r="BT52" s="80"/>
      <c r="BU52" s="80"/>
      <c r="BV52" s="80"/>
      <c r="BW52" s="80"/>
      <c r="BX52" s="80"/>
      <c r="BY52" s="80"/>
      <c r="BZ52" s="8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9"/>
      <c r="BM53" s="80"/>
      <c r="BN53" s="80"/>
      <c r="BO53" s="80"/>
      <c r="BP53" s="80"/>
      <c r="BQ53" s="80"/>
      <c r="BR53" s="80"/>
      <c r="BS53" s="80"/>
      <c r="BT53" s="80"/>
      <c r="BU53" s="80"/>
      <c r="BV53" s="80"/>
      <c r="BW53" s="80"/>
      <c r="BX53" s="80"/>
      <c r="BY53" s="80"/>
      <c r="BZ53" s="8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9"/>
      <c r="BM54" s="80"/>
      <c r="BN54" s="80"/>
      <c r="BO54" s="80"/>
      <c r="BP54" s="80"/>
      <c r="BQ54" s="80"/>
      <c r="BR54" s="80"/>
      <c r="BS54" s="80"/>
      <c r="BT54" s="80"/>
      <c r="BU54" s="80"/>
      <c r="BV54" s="80"/>
      <c r="BW54" s="80"/>
      <c r="BX54" s="80"/>
      <c r="BY54" s="80"/>
      <c r="BZ54" s="8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9"/>
      <c r="BM55" s="80"/>
      <c r="BN55" s="80"/>
      <c r="BO55" s="80"/>
      <c r="BP55" s="80"/>
      <c r="BQ55" s="80"/>
      <c r="BR55" s="80"/>
      <c r="BS55" s="80"/>
      <c r="BT55" s="80"/>
      <c r="BU55" s="80"/>
      <c r="BV55" s="80"/>
      <c r="BW55" s="80"/>
      <c r="BX55" s="80"/>
      <c r="BY55" s="80"/>
      <c r="BZ55" s="81"/>
    </row>
    <row r="56" spans="1:78" ht="13.5" customHeight="1" x14ac:dyDescent="0.2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9"/>
      <c r="BM56" s="80"/>
      <c r="BN56" s="80"/>
      <c r="BO56" s="80"/>
      <c r="BP56" s="80"/>
      <c r="BQ56" s="80"/>
      <c r="BR56" s="80"/>
      <c r="BS56" s="80"/>
      <c r="BT56" s="80"/>
      <c r="BU56" s="80"/>
      <c r="BV56" s="80"/>
      <c r="BW56" s="80"/>
      <c r="BX56" s="80"/>
      <c r="BY56" s="80"/>
      <c r="BZ56" s="81"/>
    </row>
    <row r="57" spans="1:78" ht="13.5" customHeight="1" x14ac:dyDescent="0.2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9"/>
      <c r="BM57" s="80"/>
      <c r="BN57" s="80"/>
      <c r="BO57" s="80"/>
      <c r="BP57" s="80"/>
      <c r="BQ57" s="80"/>
      <c r="BR57" s="80"/>
      <c r="BS57" s="80"/>
      <c r="BT57" s="80"/>
      <c r="BU57" s="80"/>
      <c r="BV57" s="80"/>
      <c r="BW57" s="80"/>
      <c r="BX57" s="80"/>
      <c r="BY57" s="80"/>
      <c r="BZ57" s="81"/>
    </row>
    <row r="58" spans="1:78" ht="13.5" customHeight="1" x14ac:dyDescent="0.2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9"/>
      <c r="BM58" s="80"/>
      <c r="BN58" s="80"/>
      <c r="BO58" s="80"/>
      <c r="BP58" s="80"/>
      <c r="BQ58" s="80"/>
      <c r="BR58" s="80"/>
      <c r="BS58" s="80"/>
      <c r="BT58" s="80"/>
      <c r="BU58" s="80"/>
      <c r="BV58" s="80"/>
      <c r="BW58" s="80"/>
      <c r="BX58" s="80"/>
      <c r="BY58" s="80"/>
      <c r="BZ58" s="81"/>
    </row>
    <row r="59" spans="1:78" ht="13.5" customHeight="1" x14ac:dyDescent="0.2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9"/>
      <c r="BM59" s="80"/>
      <c r="BN59" s="80"/>
      <c r="BO59" s="80"/>
      <c r="BP59" s="80"/>
      <c r="BQ59" s="80"/>
      <c r="BR59" s="80"/>
      <c r="BS59" s="80"/>
      <c r="BT59" s="80"/>
      <c r="BU59" s="80"/>
      <c r="BV59" s="80"/>
      <c r="BW59" s="80"/>
      <c r="BX59" s="80"/>
      <c r="BY59" s="80"/>
      <c r="BZ59" s="81"/>
    </row>
    <row r="60" spans="1:78" ht="13.5" customHeight="1" x14ac:dyDescent="0.25">
      <c r="A60" s="2"/>
      <c r="B60" s="67" t="s">
        <v>2</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9"/>
      <c r="BM60" s="80"/>
      <c r="BN60" s="80"/>
      <c r="BO60" s="80"/>
      <c r="BP60" s="80"/>
      <c r="BQ60" s="80"/>
      <c r="BR60" s="80"/>
      <c r="BS60" s="80"/>
      <c r="BT60" s="80"/>
      <c r="BU60" s="80"/>
      <c r="BV60" s="80"/>
      <c r="BW60" s="80"/>
      <c r="BX60" s="80"/>
      <c r="BY60" s="80"/>
      <c r="BZ60" s="81"/>
    </row>
    <row r="61" spans="1:78" ht="13.5" customHeight="1" x14ac:dyDescent="0.2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9"/>
      <c r="BM61" s="80"/>
      <c r="BN61" s="80"/>
      <c r="BO61" s="80"/>
      <c r="BP61" s="80"/>
      <c r="BQ61" s="80"/>
      <c r="BR61" s="80"/>
      <c r="BS61" s="80"/>
      <c r="BT61" s="80"/>
      <c r="BU61" s="80"/>
      <c r="BV61" s="80"/>
      <c r="BW61" s="80"/>
      <c r="BX61" s="80"/>
      <c r="BY61" s="80"/>
      <c r="BZ61" s="8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9"/>
      <c r="BM62" s="80"/>
      <c r="BN62" s="80"/>
      <c r="BO62" s="80"/>
      <c r="BP62" s="80"/>
      <c r="BQ62" s="80"/>
      <c r="BR62" s="80"/>
      <c r="BS62" s="80"/>
      <c r="BT62" s="80"/>
      <c r="BU62" s="80"/>
      <c r="BV62" s="80"/>
      <c r="BW62" s="80"/>
      <c r="BX62" s="80"/>
      <c r="BY62" s="80"/>
      <c r="BZ62" s="8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1</v>
      </c>
      <c r="BM64" s="71"/>
      <c r="BN64" s="71"/>
      <c r="BO64" s="71"/>
      <c r="BP64" s="71"/>
      <c r="BQ64" s="71"/>
      <c r="BR64" s="71"/>
      <c r="BS64" s="71"/>
      <c r="BT64" s="71"/>
      <c r="BU64" s="71"/>
      <c r="BV64" s="71"/>
      <c r="BW64" s="71"/>
      <c r="BX64" s="71"/>
      <c r="BY64" s="71"/>
      <c r="BZ64" s="72"/>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9" t="s">
        <v>111</v>
      </c>
      <c r="BM66" s="80"/>
      <c r="BN66" s="80"/>
      <c r="BO66" s="80"/>
      <c r="BP66" s="80"/>
      <c r="BQ66" s="80"/>
      <c r="BR66" s="80"/>
      <c r="BS66" s="80"/>
      <c r="BT66" s="80"/>
      <c r="BU66" s="80"/>
      <c r="BV66" s="80"/>
      <c r="BW66" s="80"/>
      <c r="BX66" s="80"/>
      <c r="BY66" s="80"/>
      <c r="BZ66" s="8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9"/>
      <c r="BM67" s="80"/>
      <c r="BN67" s="80"/>
      <c r="BO67" s="80"/>
      <c r="BP67" s="80"/>
      <c r="BQ67" s="80"/>
      <c r="BR67" s="80"/>
      <c r="BS67" s="80"/>
      <c r="BT67" s="80"/>
      <c r="BU67" s="80"/>
      <c r="BV67" s="80"/>
      <c r="BW67" s="80"/>
      <c r="BX67" s="80"/>
      <c r="BY67" s="80"/>
      <c r="BZ67" s="8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9"/>
      <c r="BM68" s="80"/>
      <c r="BN68" s="80"/>
      <c r="BO68" s="80"/>
      <c r="BP68" s="80"/>
      <c r="BQ68" s="80"/>
      <c r="BR68" s="80"/>
      <c r="BS68" s="80"/>
      <c r="BT68" s="80"/>
      <c r="BU68" s="80"/>
      <c r="BV68" s="80"/>
      <c r="BW68" s="80"/>
      <c r="BX68" s="80"/>
      <c r="BY68" s="80"/>
      <c r="BZ68" s="8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9"/>
      <c r="BM69" s="80"/>
      <c r="BN69" s="80"/>
      <c r="BO69" s="80"/>
      <c r="BP69" s="80"/>
      <c r="BQ69" s="80"/>
      <c r="BR69" s="80"/>
      <c r="BS69" s="80"/>
      <c r="BT69" s="80"/>
      <c r="BU69" s="80"/>
      <c r="BV69" s="80"/>
      <c r="BW69" s="80"/>
      <c r="BX69" s="80"/>
      <c r="BY69" s="80"/>
      <c r="BZ69" s="8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9"/>
      <c r="BM70" s="80"/>
      <c r="BN70" s="80"/>
      <c r="BO70" s="80"/>
      <c r="BP70" s="80"/>
      <c r="BQ70" s="80"/>
      <c r="BR70" s="80"/>
      <c r="BS70" s="80"/>
      <c r="BT70" s="80"/>
      <c r="BU70" s="80"/>
      <c r="BV70" s="80"/>
      <c r="BW70" s="80"/>
      <c r="BX70" s="80"/>
      <c r="BY70" s="80"/>
      <c r="BZ70" s="8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9"/>
      <c r="BM71" s="80"/>
      <c r="BN71" s="80"/>
      <c r="BO71" s="80"/>
      <c r="BP71" s="80"/>
      <c r="BQ71" s="80"/>
      <c r="BR71" s="80"/>
      <c r="BS71" s="80"/>
      <c r="BT71" s="80"/>
      <c r="BU71" s="80"/>
      <c r="BV71" s="80"/>
      <c r="BW71" s="80"/>
      <c r="BX71" s="80"/>
      <c r="BY71" s="80"/>
      <c r="BZ71" s="8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9"/>
      <c r="BM72" s="80"/>
      <c r="BN72" s="80"/>
      <c r="BO72" s="80"/>
      <c r="BP72" s="80"/>
      <c r="BQ72" s="80"/>
      <c r="BR72" s="80"/>
      <c r="BS72" s="80"/>
      <c r="BT72" s="80"/>
      <c r="BU72" s="80"/>
      <c r="BV72" s="80"/>
      <c r="BW72" s="80"/>
      <c r="BX72" s="80"/>
      <c r="BY72" s="80"/>
      <c r="BZ72" s="8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9"/>
      <c r="BM73" s="80"/>
      <c r="BN73" s="80"/>
      <c r="BO73" s="80"/>
      <c r="BP73" s="80"/>
      <c r="BQ73" s="80"/>
      <c r="BR73" s="80"/>
      <c r="BS73" s="80"/>
      <c r="BT73" s="80"/>
      <c r="BU73" s="80"/>
      <c r="BV73" s="80"/>
      <c r="BW73" s="80"/>
      <c r="BX73" s="80"/>
      <c r="BY73" s="80"/>
      <c r="BZ73" s="8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9"/>
      <c r="BM74" s="80"/>
      <c r="BN74" s="80"/>
      <c r="BO74" s="80"/>
      <c r="BP74" s="80"/>
      <c r="BQ74" s="80"/>
      <c r="BR74" s="80"/>
      <c r="BS74" s="80"/>
      <c r="BT74" s="80"/>
      <c r="BU74" s="80"/>
      <c r="BV74" s="80"/>
      <c r="BW74" s="80"/>
      <c r="BX74" s="80"/>
      <c r="BY74" s="80"/>
      <c r="BZ74" s="8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9"/>
      <c r="BM75" s="80"/>
      <c r="BN75" s="80"/>
      <c r="BO75" s="80"/>
      <c r="BP75" s="80"/>
      <c r="BQ75" s="80"/>
      <c r="BR75" s="80"/>
      <c r="BS75" s="80"/>
      <c r="BT75" s="80"/>
      <c r="BU75" s="80"/>
      <c r="BV75" s="80"/>
      <c r="BW75" s="80"/>
      <c r="BX75" s="80"/>
      <c r="BY75" s="80"/>
      <c r="BZ75" s="8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9"/>
      <c r="BM76" s="80"/>
      <c r="BN76" s="80"/>
      <c r="BO76" s="80"/>
      <c r="BP76" s="80"/>
      <c r="BQ76" s="80"/>
      <c r="BR76" s="80"/>
      <c r="BS76" s="80"/>
      <c r="BT76" s="80"/>
      <c r="BU76" s="80"/>
      <c r="BV76" s="80"/>
      <c r="BW76" s="80"/>
      <c r="BX76" s="80"/>
      <c r="BY76" s="80"/>
      <c r="BZ76" s="8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9"/>
      <c r="BM77" s="80"/>
      <c r="BN77" s="80"/>
      <c r="BO77" s="80"/>
      <c r="BP77" s="80"/>
      <c r="BQ77" s="80"/>
      <c r="BR77" s="80"/>
      <c r="BS77" s="80"/>
      <c r="BT77" s="80"/>
      <c r="BU77" s="80"/>
      <c r="BV77" s="80"/>
      <c r="BW77" s="80"/>
      <c r="BX77" s="80"/>
      <c r="BY77" s="80"/>
      <c r="BZ77" s="8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9"/>
      <c r="BM78" s="80"/>
      <c r="BN78" s="80"/>
      <c r="BO78" s="80"/>
      <c r="BP78" s="80"/>
      <c r="BQ78" s="80"/>
      <c r="BR78" s="80"/>
      <c r="BS78" s="80"/>
      <c r="BT78" s="80"/>
      <c r="BU78" s="80"/>
      <c r="BV78" s="80"/>
      <c r="BW78" s="80"/>
      <c r="BX78" s="80"/>
      <c r="BY78" s="80"/>
      <c r="BZ78" s="81"/>
    </row>
    <row r="79" spans="1:78" ht="13.5" customHeight="1" x14ac:dyDescent="0.2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9"/>
      <c r="BM79" s="80"/>
      <c r="BN79" s="80"/>
      <c r="BO79" s="80"/>
      <c r="BP79" s="80"/>
      <c r="BQ79" s="80"/>
      <c r="BR79" s="80"/>
      <c r="BS79" s="80"/>
      <c r="BT79" s="80"/>
      <c r="BU79" s="80"/>
      <c r="BV79" s="80"/>
      <c r="BW79" s="80"/>
      <c r="BX79" s="80"/>
      <c r="BY79" s="80"/>
      <c r="BZ79" s="81"/>
    </row>
    <row r="80" spans="1:78" ht="13.5" customHeight="1" x14ac:dyDescent="0.2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9"/>
      <c r="BM80" s="80"/>
      <c r="BN80" s="80"/>
      <c r="BO80" s="80"/>
      <c r="BP80" s="80"/>
      <c r="BQ80" s="80"/>
      <c r="BR80" s="80"/>
      <c r="BS80" s="80"/>
      <c r="BT80" s="80"/>
      <c r="BU80" s="80"/>
      <c r="BV80" s="80"/>
      <c r="BW80" s="80"/>
      <c r="BX80" s="80"/>
      <c r="BY80" s="80"/>
      <c r="BZ80" s="81"/>
    </row>
    <row r="81" spans="1:78" ht="13.5" customHeight="1" x14ac:dyDescent="0.2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9"/>
      <c r="BM81" s="80"/>
      <c r="BN81" s="80"/>
      <c r="BO81" s="80"/>
      <c r="BP81" s="80"/>
      <c r="BQ81" s="80"/>
      <c r="BR81" s="80"/>
      <c r="BS81" s="80"/>
      <c r="BT81" s="80"/>
      <c r="BU81" s="80"/>
      <c r="BV81" s="80"/>
      <c r="BW81" s="80"/>
      <c r="BX81" s="80"/>
      <c r="BY81" s="80"/>
      <c r="BZ81" s="81"/>
    </row>
    <row r="82" spans="1:78" ht="13.5" customHeight="1" x14ac:dyDescent="0.2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2"/>
      <c r="BM82" s="83"/>
      <c r="BN82" s="83"/>
      <c r="BO82" s="83"/>
      <c r="BP82" s="83"/>
      <c r="BQ82" s="83"/>
      <c r="BR82" s="83"/>
      <c r="BS82" s="83"/>
      <c r="BT82" s="83"/>
      <c r="BU82" s="83"/>
      <c r="BV82" s="83"/>
      <c r="BW82" s="83"/>
      <c r="BX82" s="83"/>
      <c r="BY82" s="83"/>
      <c r="BZ82" s="84"/>
    </row>
    <row r="83" spans="1:78" x14ac:dyDescent="0.25">
      <c r="C83" s="10"/>
    </row>
    <row r="84" spans="1:78" hidden="1" x14ac:dyDescent="0.25">
      <c r="B84" s="6" t="s">
        <v>44</v>
      </c>
      <c r="C84" s="6"/>
      <c r="D84" s="6"/>
      <c r="E84" s="6" t="s">
        <v>46</v>
      </c>
      <c r="F84" s="6" t="s">
        <v>48</v>
      </c>
      <c r="G84" s="6" t="s">
        <v>49</v>
      </c>
      <c r="H84" s="6" t="s">
        <v>42</v>
      </c>
      <c r="I84" s="6" t="s">
        <v>0</v>
      </c>
      <c r="J84" s="6" t="s">
        <v>29</v>
      </c>
      <c r="K84" s="6" t="s">
        <v>50</v>
      </c>
      <c r="L84" s="6" t="s">
        <v>52</v>
      </c>
      <c r="M84" s="6" t="s">
        <v>33</v>
      </c>
      <c r="N84" s="6" t="s">
        <v>54</v>
      </c>
      <c r="O84" s="6" t="s">
        <v>56</v>
      </c>
    </row>
    <row r="85" spans="1:78" hidden="1" x14ac:dyDescent="0.2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2p+KsCRNU33cqJdP7cxOSStvGqBkccrKYbrbMBbHsdYC6Iix/neWz5FOHH+mOvAkzmbGznn12/i6S/EOA1YSfQ==" saltValue="J7uvfiTSyHS04Ed4+GZSY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5">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5">
      <c r="A3" s="15" t="s">
        <v>19</v>
      </c>
      <c r="B3" s="17" t="s">
        <v>51</v>
      </c>
      <c r="C3" s="17" t="s">
        <v>59</v>
      </c>
      <c r="D3" s="17" t="s">
        <v>60</v>
      </c>
      <c r="E3" s="17" t="s">
        <v>7</v>
      </c>
      <c r="F3" s="17" t="s">
        <v>9</v>
      </c>
      <c r="G3" s="17" t="s">
        <v>25</v>
      </c>
      <c r="H3" s="87" t="s">
        <v>30</v>
      </c>
      <c r="I3" s="88"/>
      <c r="J3" s="88"/>
      <c r="K3" s="88"/>
      <c r="L3" s="88"/>
      <c r="M3" s="88"/>
      <c r="N3" s="88"/>
      <c r="O3" s="88"/>
      <c r="P3" s="88"/>
      <c r="Q3" s="88"/>
      <c r="R3" s="88"/>
      <c r="S3" s="88"/>
      <c r="T3" s="88"/>
      <c r="U3" s="88"/>
      <c r="V3" s="88"/>
      <c r="W3" s="89"/>
      <c r="X3" s="85" t="s">
        <v>55</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15" t="s">
        <v>61</v>
      </c>
      <c r="B4" s="18"/>
      <c r="C4" s="18"/>
      <c r="D4" s="18"/>
      <c r="E4" s="18"/>
      <c r="F4" s="18"/>
      <c r="G4" s="18"/>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63</v>
      </c>
      <c r="BF4" s="86"/>
      <c r="BG4" s="86"/>
      <c r="BH4" s="86"/>
      <c r="BI4" s="86"/>
      <c r="BJ4" s="86"/>
      <c r="BK4" s="86"/>
      <c r="BL4" s="86"/>
      <c r="BM4" s="86"/>
      <c r="BN4" s="86"/>
      <c r="BO4" s="86"/>
      <c r="BP4" s="86" t="s">
        <v>36</v>
      </c>
      <c r="BQ4" s="86"/>
      <c r="BR4" s="86"/>
      <c r="BS4" s="86"/>
      <c r="BT4" s="86"/>
      <c r="BU4" s="86"/>
      <c r="BV4" s="86"/>
      <c r="BW4" s="86"/>
      <c r="BX4" s="86"/>
      <c r="BY4" s="86"/>
      <c r="BZ4" s="86"/>
      <c r="CA4" s="86" t="s">
        <v>64</v>
      </c>
      <c r="CB4" s="86"/>
      <c r="CC4" s="86"/>
      <c r="CD4" s="86"/>
      <c r="CE4" s="86"/>
      <c r="CF4" s="86"/>
      <c r="CG4" s="86"/>
      <c r="CH4" s="86"/>
      <c r="CI4" s="86"/>
      <c r="CJ4" s="86"/>
      <c r="CK4" s="86"/>
      <c r="CL4" s="86" t="s">
        <v>66</v>
      </c>
      <c r="CM4" s="86"/>
      <c r="CN4" s="86"/>
      <c r="CO4" s="86"/>
      <c r="CP4" s="86"/>
      <c r="CQ4" s="86"/>
      <c r="CR4" s="86"/>
      <c r="CS4" s="86"/>
      <c r="CT4" s="86"/>
      <c r="CU4" s="86"/>
      <c r="CV4" s="86"/>
      <c r="CW4" s="86" t="s">
        <v>67</v>
      </c>
      <c r="CX4" s="86"/>
      <c r="CY4" s="86"/>
      <c r="CZ4" s="86"/>
      <c r="DA4" s="86"/>
      <c r="DB4" s="86"/>
      <c r="DC4" s="86"/>
      <c r="DD4" s="86"/>
      <c r="DE4" s="86"/>
      <c r="DF4" s="86"/>
      <c r="DG4" s="86"/>
      <c r="DH4" s="86" t="s">
        <v>68</v>
      </c>
      <c r="DI4" s="86"/>
      <c r="DJ4" s="86"/>
      <c r="DK4" s="86"/>
      <c r="DL4" s="86"/>
      <c r="DM4" s="86"/>
      <c r="DN4" s="86"/>
      <c r="DO4" s="86"/>
      <c r="DP4" s="86"/>
      <c r="DQ4" s="86"/>
      <c r="DR4" s="86"/>
      <c r="DS4" s="86" t="s">
        <v>62</v>
      </c>
      <c r="DT4" s="86"/>
      <c r="DU4" s="86"/>
      <c r="DV4" s="86"/>
      <c r="DW4" s="86"/>
      <c r="DX4" s="86"/>
      <c r="DY4" s="86"/>
      <c r="DZ4" s="86"/>
      <c r="EA4" s="86"/>
      <c r="EB4" s="86"/>
      <c r="EC4" s="86"/>
      <c r="ED4" s="86" t="s">
        <v>69</v>
      </c>
      <c r="EE4" s="86"/>
      <c r="EF4" s="86"/>
      <c r="EG4" s="86"/>
      <c r="EH4" s="86"/>
      <c r="EI4" s="86"/>
      <c r="EJ4" s="86"/>
      <c r="EK4" s="86"/>
      <c r="EL4" s="86"/>
      <c r="EM4" s="86"/>
      <c r="EN4" s="86"/>
    </row>
    <row r="5" spans="1:144" x14ac:dyDescent="0.25">
      <c r="A5" s="15" t="s">
        <v>28</v>
      </c>
      <c r="B5" s="19"/>
      <c r="C5" s="19"/>
      <c r="D5" s="19"/>
      <c r="E5" s="19"/>
      <c r="F5" s="19"/>
      <c r="G5" s="19"/>
      <c r="H5" s="25" t="s">
        <v>58</v>
      </c>
      <c r="I5" s="25" t="s">
        <v>70</v>
      </c>
      <c r="J5" s="25" t="s">
        <v>71</v>
      </c>
      <c r="K5" s="25" t="s">
        <v>72</v>
      </c>
      <c r="L5" s="25" t="s">
        <v>73</v>
      </c>
      <c r="M5" s="25" t="s">
        <v>8</v>
      </c>
      <c r="N5" s="25" t="s">
        <v>74</v>
      </c>
      <c r="O5" s="25" t="s">
        <v>75</v>
      </c>
      <c r="P5" s="25" t="s">
        <v>76</v>
      </c>
      <c r="Q5" s="25" t="s">
        <v>77</v>
      </c>
      <c r="R5" s="25" t="s">
        <v>78</v>
      </c>
      <c r="S5" s="25" t="s">
        <v>79</v>
      </c>
      <c r="T5" s="25" t="s">
        <v>65</v>
      </c>
      <c r="U5" s="25" t="s">
        <v>80</v>
      </c>
      <c r="V5" s="25" t="s">
        <v>81</v>
      </c>
      <c r="W5" s="25" t="s">
        <v>82</v>
      </c>
      <c r="X5" s="25" t="s">
        <v>83</v>
      </c>
      <c r="Y5" s="25" t="s">
        <v>84</v>
      </c>
      <c r="Z5" s="25" t="s">
        <v>85</v>
      </c>
      <c r="AA5" s="25" t="s">
        <v>86</v>
      </c>
      <c r="AB5" s="25" t="s">
        <v>87</v>
      </c>
      <c r="AC5" s="25" t="s">
        <v>89</v>
      </c>
      <c r="AD5" s="25" t="s">
        <v>90</v>
      </c>
      <c r="AE5" s="25" t="s">
        <v>91</v>
      </c>
      <c r="AF5" s="25" t="s">
        <v>92</v>
      </c>
      <c r="AG5" s="25" t="s">
        <v>93</v>
      </c>
      <c r="AH5" s="25" t="s">
        <v>44</v>
      </c>
      <c r="AI5" s="25" t="s">
        <v>83</v>
      </c>
      <c r="AJ5" s="25" t="s">
        <v>84</v>
      </c>
      <c r="AK5" s="25" t="s">
        <v>85</v>
      </c>
      <c r="AL5" s="25" t="s">
        <v>86</v>
      </c>
      <c r="AM5" s="25" t="s">
        <v>87</v>
      </c>
      <c r="AN5" s="25" t="s">
        <v>89</v>
      </c>
      <c r="AO5" s="25" t="s">
        <v>90</v>
      </c>
      <c r="AP5" s="25" t="s">
        <v>91</v>
      </c>
      <c r="AQ5" s="25" t="s">
        <v>92</v>
      </c>
      <c r="AR5" s="25" t="s">
        <v>93</v>
      </c>
      <c r="AS5" s="25" t="s">
        <v>88</v>
      </c>
      <c r="AT5" s="25" t="s">
        <v>83</v>
      </c>
      <c r="AU5" s="25" t="s">
        <v>84</v>
      </c>
      <c r="AV5" s="25" t="s">
        <v>85</v>
      </c>
      <c r="AW5" s="25" t="s">
        <v>86</v>
      </c>
      <c r="AX5" s="25" t="s">
        <v>87</v>
      </c>
      <c r="AY5" s="25" t="s">
        <v>89</v>
      </c>
      <c r="AZ5" s="25" t="s">
        <v>90</v>
      </c>
      <c r="BA5" s="25" t="s">
        <v>91</v>
      </c>
      <c r="BB5" s="25" t="s">
        <v>92</v>
      </c>
      <c r="BC5" s="25" t="s">
        <v>93</v>
      </c>
      <c r="BD5" s="25" t="s">
        <v>88</v>
      </c>
      <c r="BE5" s="25" t="s">
        <v>83</v>
      </c>
      <c r="BF5" s="25" t="s">
        <v>84</v>
      </c>
      <c r="BG5" s="25" t="s">
        <v>85</v>
      </c>
      <c r="BH5" s="25" t="s">
        <v>86</v>
      </c>
      <c r="BI5" s="25" t="s">
        <v>87</v>
      </c>
      <c r="BJ5" s="25" t="s">
        <v>89</v>
      </c>
      <c r="BK5" s="25" t="s">
        <v>90</v>
      </c>
      <c r="BL5" s="25" t="s">
        <v>91</v>
      </c>
      <c r="BM5" s="25" t="s">
        <v>92</v>
      </c>
      <c r="BN5" s="25" t="s">
        <v>93</v>
      </c>
      <c r="BO5" s="25" t="s">
        <v>88</v>
      </c>
      <c r="BP5" s="25" t="s">
        <v>83</v>
      </c>
      <c r="BQ5" s="25" t="s">
        <v>84</v>
      </c>
      <c r="BR5" s="25" t="s">
        <v>85</v>
      </c>
      <c r="BS5" s="25" t="s">
        <v>86</v>
      </c>
      <c r="BT5" s="25" t="s">
        <v>87</v>
      </c>
      <c r="BU5" s="25" t="s">
        <v>89</v>
      </c>
      <c r="BV5" s="25" t="s">
        <v>90</v>
      </c>
      <c r="BW5" s="25" t="s">
        <v>91</v>
      </c>
      <c r="BX5" s="25" t="s">
        <v>92</v>
      </c>
      <c r="BY5" s="25" t="s">
        <v>93</v>
      </c>
      <c r="BZ5" s="25" t="s">
        <v>88</v>
      </c>
      <c r="CA5" s="25" t="s">
        <v>83</v>
      </c>
      <c r="CB5" s="25" t="s">
        <v>84</v>
      </c>
      <c r="CC5" s="25" t="s">
        <v>85</v>
      </c>
      <c r="CD5" s="25" t="s">
        <v>86</v>
      </c>
      <c r="CE5" s="25" t="s">
        <v>87</v>
      </c>
      <c r="CF5" s="25" t="s">
        <v>89</v>
      </c>
      <c r="CG5" s="25" t="s">
        <v>90</v>
      </c>
      <c r="CH5" s="25" t="s">
        <v>91</v>
      </c>
      <c r="CI5" s="25" t="s">
        <v>92</v>
      </c>
      <c r="CJ5" s="25" t="s">
        <v>93</v>
      </c>
      <c r="CK5" s="25" t="s">
        <v>88</v>
      </c>
      <c r="CL5" s="25" t="s">
        <v>83</v>
      </c>
      <c r="CM5" s="25" t="s">
        <v>84</v>
      </c>
      <c r="CN5" s="25" t="s">
        <v>85</v>
      </c>
      <c r="CO5" s="25" t="s">
        <v>86</v>
      </c>
      <c r="CP5" s="25" t="s">
        <v>87</v>
      </c>
      <c r="CQ5" s="25" t="s">
        <v>89</v>
      </c>
      <c r="CR5" s="25" t="s">
        <v>90</v>
      </c>
      <c r="CS5" s="25" t="s">
        <v>91</v>
      </c>
      <c r="CT5" s="25" t="s">
        <v>92</v>
      </c>
      <c r="CU5" s="25" t="s">
        <v>93</v>
      </c>
      <c r="CV5" s="25" t="s">
        <v>88</v>
      </c>
      <c r="CW5" s="25" t="s">
        <v>83</v>
      </c>
      <c r="CX5" s="25" t="s">
        <v>84</v>
      </c>
      <c r="CY5" s="25" t="s">
        <v>85</v>
      </c>
      <c r="CZ5" s="25" t="s">
        <v>86</v>
      </c>
      <c r="DA5" s="25" t="s">
        <v>87</v>
      </c>
      <c r="DB5" s="25" t="s">
        <v>89</v>
      </c>
      <c r="DC5" s="25" t="s">
        <v>90</v>
      </c>
      <c r="DD5" s="25" t="s">
        <v>91</v>
      </c>
      <c r="DE5" s="25" t="s">
        <v>92</v>
      </c>
      <c r="DF5" s="25" t="s">
        <v>93</v>
      </c>
      <c r="DG5" s="25" t="s">
        <v>88</v>
      </c>
      <c r="DH5" s="25" t="s">
        <v>83</v>
      </c>
      <c r="DI5" s="25" t="s">
        <v>84</v>
      </c>
      <c r="DJ5" s="25" t="s">
        <v>85</v>
      </c>
      <c r="DK5" s="25" t="s">
        <v>86</v>
      </c>
      <c r="DL5" s="25" t="s">
        <v>87</v>
      </c>
      <c r="DM5" s="25" t="s">
        <v>89</v>
      </c>
      <c r="DN5" s="25" t="s">
        <v>90</v>
      </c>
      <c r="DO5" s="25" t="s">
        <v>91</v>
      </c>
      <c r="DP5" s="25" t="s">
        <v>92</v>
      </c>
      <c r="DQ5" s="25" t="s">
        <v>93</v>
      </c>
      <c r="DR5" s="25" t="s">
        <v>88</v>
      </c>
      <c r="DS5" s="25" t="s">
        <v>83</v>
      </c>
      <c r="DT5" s="25" t="s">
        <v>84</v>
      </c>
      <c r="DU5" s="25" t="s">
        <v>85</v>
      </c>
      <c r="DV5" s="25" t="s">
        <v>86</v>
      </c>
      <c r="DW5" s="25" t="s">
        <v>87</v>
      </c>
      <c r="DX5" s="25" t="s">
        <v>89</v>
      </c>
      <c r="DY5" s="25" t="s">
        <v>90</v>
      </c>
      <c r="DZ5" s="25" t="s">
        <v>91</v>
      </c>
      <c r="EA5" s="25" t="s">
        <v>92</v>
      </c>
      <c r="EB5" s="25" t="s">
        <v>93</v>
      </c>
      <c r="EC5" s="25" t="s">
        <v>88</v>
      </c>
      <c r="ED5" s="25" t="s">
        <v>83</v>
      </c>
      <c r="EE5" s="25" t="s">
        <v>84</v>
      </c>
      <c r="EF5" s="25" t="s">
        <v>85</v>
      </c>
      <c r="EG5" s="25" t="s">
        <v>86</v>
      </c>
      <c r="EH5" s="25" t="s">
        <v>87</v>
      </c>
      <c r="EI5" s="25" t="s">
        <v>89</v>
      </c>
      <c r="EJ5" s="25" t="s">
        <v>90</v>
      </c>
      <c r="EK5" s="25" t="s">
        <v>91</v>
      </c>
      <c r="EL5" s="25" t="s">
        <v>92</v>
      </c>
      <c r="EM5" s="25" t="s">
        <v>93</v>
      </c>
      <c r="EN5" s="25" t="s">
        <v>88</v>
      </c>
    </row>
    <row r="6" spans="1:144" s="14" customFormat="1" x14ac:dyDescent="0.25">
      <c r="A6" s="15" t="s">
        <v>94</v>
      </c>
      <c r="B6" s="20">
        <f t="shared" ref="B6:W6" si="1">B7</f>
        <v>2022</v>
      </c>
      <c r="C6" s="20">
        <f t="shared" si="1"/>
        <v>232211</v>
      </c>
      <c r="D6" s="20">
        <f t="shared" si="1"/>
        <v>46</v>
      </c>
      <c r="E6" s="20">
        <f t="shared" si="1"/>
        <v>1</v>
      </c>
      <c r="F6" s="20">
        <f t="shared" si="1"/>
        <v>0</v>
      </c>
      <c r="G6" s="20">
        <f t="shared" si="1"/>
        <v>1</v>
      </c>
      <c r="H6" s="20" t="str">
        <f t="shared" si="1"/>
        <v>愛知県　新城市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61.73</v>
      </c>
      <c r="P6" s="26">
        <f t="shared" si="1"/>
        <v>99.08</v>
      </c>
      <c r="Q6" s="26">
        <f t="shared" si="1"/>
        <v>2959</v>
      </c>
      <c r="R6" s="26">
        <f t="shared" si="1"/>
        <v>43812</v>
      </c>
      <c r="S6" s="26">
        <f t="shared" si="1"/>
        <v>499.23</v>
      </c>
      <c r="T6" s="26">
        <f t="shared" si="1"/>
        <v>87.76</v>
      </c>
      <c r="U6" s="26">
        <f t="shared" si="1"/>
        <v>42906</v>
      </c>
      <c r="V6" s="26">
        <f t="shared" si="1"/>
        <v>211.2</v>
      </c>
      <c r="W6" s="26">
        <f t="shared" si="1"/>
        <v>203.15</v>
      </c>
      <c r="X6" s="28">
        <f t="shared" ref="X6:AG6" si="2">IF(X7="",NA(),X7)</f>
        <v>100.5</v>
      </c>
      <c r="Y6" s="28">
        <f t="shared" si="2"/>
        <v>102.44</v>
      </c>
      <c r="Z6" s="28">
        <f t="shared" si="2"/>
        <v>99.68</v>
      </c>
      <c r="AA6" s="28">
        <f t="shared" si="2"/>
        <v>104.69</v>
      </c>
      <c r="AB6" s="28">
        <f t="shared" si="2"/>
        <v>97.78</v>
      </c>
      <c r="AC6" s="28">
        <f t="shared" si="2"/>
        <v>110.66</v>
      </c>
      <c r="AD6" s="28">
        <f t="shared" si="2"/>
        <v>109.01</v>
      </c>
      <c r="AE6" s="28">
        <f t="shared" si="2"/>
        <v>108.83</v>
      </c>
      <c r="AF6" s="28">
        <f t="shared" si="2"/>
        <v>109.23</v>
      </c>
      <c r="AG6" s="28">
        <f t="shared" si="2"/>
        <v>108.04</v>
      </c>
      <c r="AH6" s="26" t="str">
        <f>IF(AH7="","",IF(AH7="-","【-】","【"&amp;SUBSTITUTE(TEXT(AH7,"#,##0.00"),"-","△")&amp;"】"))</f>
        <v>【108.70】</v>
      </c>
      <c r="AI6" s="26">
        <f t="shared" ref="AI6:AR6" si="3">IF(AI7="",NA(),AI7)</f>
        <v>0</v>
      </c>
      <c r="AJ6" s="26">
        <f t="shared" si="3"/>
        <v>0</v>
      </c>
      <c r="AK6" s="26">
        <f t="shared" si="3"/>
        <v>0</v>
      </c>
      <c r="AL6" s="26">
        <f t="shared" si="3"/>
        <v>0</v>
      </c>
      <c r="AM6" s="26">
        <f t="shared" si="3"/>
        <v>0</v>
      </c>
      <c r="AN6" s="28">
        <f t="shared" si="3"/>
        <v>2.74</v>
      </c>
      <c r="AO6" s="28">
        <f t="shared" si="3"/>
        <v>3.7</v>
      </c>
      <c r="AP6" s="28">
        <f t="shared" si="3"/>
        <v>4.34</v>
      </c>
      <c r="AQ6" s="28">
        <f t="shared" si="3"/>
        <v>4.6900000000000004</v>
      </c>
      <c r="AR6" s="28">
        <f t="shared" si="3"/>
        <v>4.72</v>
      </c>
      <c r="AS6" s="26" t="str">
        <f>IF(AS7="","",IF(AS7="-","【-】","【"&amp;SUBSTITUTE(TEXT(AS7,"#,##0.00"),"-","△")&amp;"】"))</f>
        <v>【1.34】</v>
      </c>
      <c r="AT6" s="28">
        <f t="shared" ref="AT6:BC6" si="4">IF(AT7="",NA(),AT7)</f>
        <v>113.06</v>
      </c>
      <c r="AU6" s="28">
        <f t="shared" si="4"/>
        <v>111.69</v>
      </c>
      <c r="AV6" s="28">
        <f t="shared" si="4"/>
        <v>109.42</v>
      </c>
      <c r="AW6" s="28">
        <f t="shared" si="4"/>
        <v>130.62</v>
      </c>
      <c r="AX6" s="28">
        <f t="shared" si="4"/>
        <v>120.54</v>
      </c>
      <c r="AY6" s="28">
        <f t="shared" si="4"/>
        <v>366.03</v>
      </c>
      <c r="AZ6" s="28">
        <f t="shared" si="4"/>
        <v>365.18</v>
      </c>
      <c r="BA6" s="28">
        <f t="shared" si="4"/>
        <v>327.77</v>
      </c>
      <c r="BB6" s="28">
        <f t="shared" si="4"/>
        <v>338.02</v>
      </c>
      <c r="BC6" s="28">
        <f t="shared" si="4"/>
        <v>345.94</v>
      </c>
      <c r="BD6" s="26" t="str">
        <f>IF(BD7="","",IF(BD7="-","【-】","【"&amp;SUBSTITUTE(TEXT(BD7,"#,##0.00"),"-","△")&amp;"】"))</f>
        <v>【252.29】</v>
      </c>
      <c r="BE6" s="28">
        <f t="shared" ref="BE6:BN6" si="5">IF(BE7="",NA(),BE7)</f>
        <v>750.17</v>
      </c>
      <c r="BF6" s="28">
        <f t="shared" si="5"/>
        <v>728.65</v>
      </c>
      <c r="BG6" s="28">
        <f t="shared" si="5"/>
        <v>673.92</v>
      </c>
      <c r="BH6" s="28">
        <f t="shared" si="5"/>
        <v>632.83000000000004</v>
      </c>
      <c r="BI6" s="28">
        <f t="shared" si="5"/>
        <v>619.47</v>
      </c>
      <c r="BJ6" s="28">
        <f t="shared" si="5"/>
        <v>370.12</v>
      </c>
      <c r="BK6" s="28">
        <f t="shared" si="5"/>
        <v>371.65</v>
      </c>
      <c r="BL6" s="28">
        <f t="shared" si="5"/>
        <v>397.1</v>
      </c>
      <c r="BM6" s="28">
        <f t="shared" si="5"/>
        <v>379.91</v>
      </c>
      <c r="BN6" s="28">
        <f t="shared" si="5"/>
        <v>386.61</v>
      </c>
      <c r="BO6" s="26" t="str">
        <f>IF(BO7="","",IF(BO7="-","【-】","【"&amp;SUBSTITUTE(TEXT(BO7,"#,##0.00"),"-","△")&amp;"】"))</f>
        <v>【268.07】</v>
      </c>
      <c r="BP6" s="28">
        <f t="shared" ref="BP6:BY6" si="6">IF(BP7="",NA(),BP7)</f>
        <v>73.819999999999993</v>
      </c>
      <c r="BQ6" s="28">
        <f t="shared" si="6"/>
        <v>74.94</v>
      </c>
      <c r="BR6" s="28">
        <f t="shared" si="6"/>
        <v>81</v>
      </c>
      <c r="BS6" s="28">
        <f t="shared" si="6"/>
        <v>86.85</v>
      </c>
      <c r="BT6" s="28">
        <f t="shared" si="6"/>
        <v>81.260000000000005</v>
      </c>
      <c r="BU6" s="28">
        <f t="shared" si="6"/>
        <v>100.42</v>
      </c>
      <c r="BV6" s="28">
        <f t="shared" si="6"/>
        <v>98.77</v>
      </c>
      <c r="BW6" s="28">
        <f t="shared" si="6"/>
        <v>95.79</v>
      </c>
      <c r="BX6" s="28">
        <f t="shared" si="6"/>
        <v>98.3</v>
      </c>
      <c r="BY6" s="28">
        <f t="shared" si="6"/>
        <v>93.82</v>
      </c>
      <c r="BZ6" s="26" t="str">
        <f>IF(BZ7="","",IF(BZ7="-","【-】","【"&amp;SUBSTITUTE(TEXT(BZ7,"#,##0.00"),"-","△")&amp;"】"))</f>
        <v>【97.47】</v>
      </c>
      <c r="CA6" s="28">
        <f t="shared" ref="CA6:CJ6" si="7">IF(CA7="",NA(),CA7)</f>
        <v>236.3</v>
      </c>
      <c r="CB6" s="28">
        <f t="shared" si="7"/>
        <v>235.36</v>
      </c>
      <c r="CC6" s="28">
        <f t="shared" si="7"/>
        <v>233.03</v>
      </c>
      <c r="CD6" s="28">
        <f t="shared" si="7"/>
        <v>222.46</v>
      </c>
      <c r="CE6" s="28">
        <f t="shared" si="7"/>
        <v>239.84</v>
      </c>
      <c r="CF6" s="28">
        <f t="shared" si="7"/>
        <v>171.67</v>
      </c>
      <c r="CG6" s="28">
        <f t="shared" si="7"/>
        <v>173.67</v>
      </c>
      <c r="CH6" s="28">
        <f t="shared" si="7"/>
        <v>171.13</v>
      </c>
      <c r="CI6" s="28">
        <f t="shared" si="7"/>
        <v>173.7</v>
      </c>
      <c r="CJ6" s="28">
        <f t="shared" si="7"/>
        <v>178.94</v>
      </c>
      <c r="CK6" s="26" t="str">
        <f>IF(CK7="","",IF(CK7="-","【-】","【"&amp;SUBSTITUTE(TEXT(CK7,"#,##0.00"),"-","△")&amp;"】"))</f>
        <v>【174.75】</v>
      </c>
      <c r="CL6" s="28">
        <f t="shared" ref="CL6:CU6" si="8">IF(CL7="",NA(),CL7)</f>
        <v>63.49</v>
      </c>
      <c r="CM6" s="28">
        <f t="shared" si="8"/>
        <v>62.1</v>
      </c>
      <c r="CN6" s="28">
        <f t="shared" si="8"/>
        <v>65.42</v>
      </c>
      <c r="CO6" s="28">
        <f t="shared" si="8"/>
        <v>65.930000000000007</v>
      </c>
      <c r="CP6" s="28">
        <f t="shared" si="8"/>
        <v>64.260000000000005</v>
      </c>
      <c r="CQ6" s="28">
        <f t="shared" si="8"/>
        <v>59.74</v>
      </c>
      <c r="CR6" s="28">
        <f t="shared" si="8"/>
        <v>59.67</v>
      </c>
      <c r="CS6" s="28">
        <f t="shared" si="8"/>
        <v>60.12</v>
      </c>
      <c r="CT6" s="28">
        <f t="shared" si="8"/>
        <v>60.34</v>
      </c>
      <c r="CU6" s="28">
        <f t="shared" si="8"/>
        <v>59.54</v>
      </c>
      <c r="CV6" s="26" t="str">
        <f>IF(CV7="","",IF(CV7="-","【-】","【"&amp;SUBSTITUTE(TEXT(CV7,"#,##0.00"),"-","△")&amp;"】"))</f>
        <v>【59.97】</v>
      </c>
      <c r="CW6" s="28">
        <f t="shared" ref="CW6:DF6" si="9">IF(CW7="",NA(),CW7)</f>
        <v>81.010000000000005</v>
      </c>
      <c r="CX6" s="28">
        <f t="shared" si="9"/>
        <v>81.55</v>
      </c>
      <c r="CY6" s="28">
        <f t="shared" si="9"/>
        <v>77.62</v>
      </c>
      <c r="CZ6" s="28">
        <f t="shared" si="9"/>
        <v>76.8</v>
      </c>
      <c r="DA6" s="28">
        <f t="shared" si="9"/>
        <v>77.41</v>
      </c>
      <c r="DB6" s="28">
        <f t="shared" si="9"/>
        <v>84.8</v>
      </c>
      <c r="DC6" s="28">
        <f t="shared" si="9"/>
        <v>84.6</v>
      </c>
      <c r="DD6" s="28">
        <f t="shared" si="9"/>
        <v>84.24</v>
      </c>
      <c r="DE6" s="28">
        <f t="shared" si="9"/>
        <v>84.19</v>
      </c>
      <c r="DF6" s="28">
        <f t="shared" si="9"/>
        <v>83.93</v>
      </c>
      <c r="DG6" s="26" t="str">
        <f>IF(DG7="","",IF(DG7="-","【-】","【"&amp;SUBSTITUTE(TEXT(DG7,"#,##0.00"),"-","△")&amp;"】"))</f>
        <v>【89.76】</v>
      </c>
      <c r="DH6" s="28">
        <f t="shared" ref="DH6:DQ6" si="10">IF(DH7="",NA(),DH7)</f>
        <v>33.89</v>
      </c>
      <c r="DI6" s="28">
        <f t="shared" si="10"/>
        <v>36.11</v>
      </c>
      <c r="DJ6" s="28">
        <f t="shared" si="10"/>
        <v>38.21</v>
      </c>
      <c r="DK6" s="28">
        <f t="shared" si="10"/>
        <v>40.44</v>
      </c>
      <c r="DL6" s="28">
        <f t="shared" si="10"/>
        <v>42.03</v>
      </c>
      <c r="DM6" s="28">
        <f t="shared" si="10"/>
        <v>47.66</v>
      </c>
      <c r="DN6" s="28">
        <f t="shared" si="10"/>
        <v>48.17</v>
      </c>
      <c r="DO6" s="28">
        <f t="shared" si="10"/>
        <v>48.83</v>
      </c>
      <c r="DP6" s="28">
        <f t="shared" si="10"/>
        <v>49.96</v>
      </c>
      <c r="DQ6" s="28">
        <f t="shared" si="10"/>
        <v>50.82</v>
      </c>
      <c r="DR6" s="26" t="str">
        <f>IF(DR7="","",IF(DR7="-","【-】","【"&amp;SUBSTITUTE(TEXT(DR7,"#,##0.00"),"-","△")&amp;"】"))</f>
        <v>【51.51】</v>
      </c>
      <c r="DS6" s="28">
        <f t="shared" ref="DS6:EB6" si="11">IF(DS7="",NA(),DS7)</f>
        <v>18.690000000000001</v>
      </c>
      <c r="DT6" s="28">
        <f t="shared" si="11"/>
        <v>19.55</v>
      </c>
      <c r="DU6" s="28">
        <f t="shared" si="11"/>
        <v>21.81</v>
      </c>
      <c r="DV6" s="28">
        <f t="shared" si="11"/>
        <v>25.44</v>
      </c>
      <c r="DW6" s="28">
        <f t="shared" si="11"/>
        <v>26.33</v>
      </c>
      <c r="DX6" s="28">
        <f t="shared" si="11"/>
        <v>15.1</v>
      </c>
      <c r="DY6" s="28">
        <f t="shared" si="11"/>
        <v>17.12</v>
      </c>
      <c r="DZ6" s="28">
        <f t="shared" si="11"/>
        <v>18.18</v>
      </c>
      <c r="EA6" s="28">
        <f t="shared" si="11"/>
        <v>19.32</v>
      </c>
      <c r="EB6" s="28">
        <f t="shared" si="11"/>
        <v>21.16</v>
      </c>
      <c r="EC6" s="26" t="str">
        <f>IF(EC7="","",IF(EC7="-","【-】","【"&amp;SUBSTITUTE(TEXT(EC7,"#,##0.00"),"-","△")&amp;"】"))</f>
        <v>【23.75】</v>
      </c>
      <c r="ED6" s="28">
        <f t="shared" ref="ED6:EM6" si="12">IF(ED7="",NA(),ED7)</f>
        <v>0.52</v>
      </c>
      <c r="EE6" s="28">
        <f t="shared" si="12"/>
        <v>1.22</v>
      </c>
      <c r="EF6" s="28">
        <f t="shared" si="12"/>
        <v>0.96</v>
      </c>
      <c r="EG6" s="28">
        <f t="shared" si="12"/>
        <v>0.54</v>
      </c>
      <c r="EH6" s="28">
        <f t="shared" si="12"/>
        <v>0.48</v>
      </c>
      <c r="EI6" s="28">
        <f t="shared" si="12"/>
        <v>0.57999999999999996</v>
      </c>
      <c r="EJ6" s="28">
        <f t="shared" si="12"/>
        <v>0.54</v>
      </c>
      <c r="EK6" s="28">
        <f t="shared" si="12"/>
        <v>0.56999999999999995</v>
      </c>
      <c r="EL6" s="28">
        <f t="shared" si="12"/>
        <v>0.52</v>
      </c>
      <c r="EM6" s="28">
        <f t="shared" si="12"/>
        <v>0.48</v>
      </c>
      <c r="EN6" s="26" t="str">
        <f>IF(EN7="","",IF(EN7="-","【-】","【"&amp;SUBSTITUTE(TEXT(EN7,"#,##0.00"),"-","△")&amp;"】"))</f>
        <v>【0.67】</v>
      </c>
    </row>
    <row r="7" spans="1:144" s="14" customFormat="1" x14ac:dyDescent="0.25">
      <c r="A7" s="15"/>
      <c r="B7" s="21">
        <v>2022</v>
      </c>
      <c r="C7" s="21">
        <v>232211</v>
      </c>
      <c r="D7" s="21">
        <v>46</v>
      </c>
      <c r="E7" s="21">
        <v>1</v>
      </c>
      <c r="F7" s="21">
        <v>0</v>
      </c>
      <c r="G7" s="21">
        <v>1</v>
      </c>
      <c r="H7" s="21" t="s">
        <v>95</v>
      </c>
      <c r="I7" s="21" t="s">
        <v>96</v>
      </c>
      <c r="J7" s="21" t="s">
        <v>97</v>
      </c>
      <c r="K7" s="21" t="s">
        <v>98</v>
      </c>
      <c r="L7" s="21" t="s">
        <v>22</v>
      </c>
      <c r="M7" s="21" t="s">
        <v>13</v>
      </c>
      <c r="N7" s="27" t="s">
        <v>99</v>
      </c>
      <c r="O7" s="27">
        <v>61.73</v>
      </c>
      <c r="P7" s="27">
        <v>99.08</v>
      </c>
      <c r="Q7" s="27">
        <v>2959</v>
      </c>
      <c r="R7" s="27">
        <v>43812</v>
      </c>
      <c r="S7" s="27">
        <v>499.23</v>
      </c>
      <c r="T7" s="27">
        <v>87.76</v>
      </c>
      <c r="U7" s="27">
        <v>42906</v>
      </c>
      <c r="V7" s="27">
        <v>211.2</v>
      </c>
      <c r="W7" s="27">
        <v>203.15</v>
      </c>
      <c r="X7" s="27">
        <v>100.5</v>
      </c>
      <c r="Y7" s="27">
        <v>102.44</v>
      </c>
      <c r="Z7" s="27">
        <v>99.68</v>
      </c>
      <c r="AA7" s="27">
        <v>104.69</v>
      </c>
      <c r="AB7" s="27">
        <v>97.78</v>
      </c>
      <c r="AC7" s="27">
        <v>110.66</v>
      </c>
      <c r="AD7" s="27">
        <v>109.01</v>
      </c>
      <c r="AE7" s="27">
        <v>108.83</v>
      </c>
      <c r="AF7" s="27">
        <v>109.23</v>
      </c>
      <c r="AG7" s="27">
        <v>108.04</v>
      </c>
      <c r="AH7" s="27">
        <v>108.7</v>
      </c>
      <c r="AI7" s="27">
        <v>0</v>
      </c>
      <c r="AJ7" s="27">
        <v>0</v>
      </c>
      <c r="AK7" s="27">
        <v>0</v>
      </c>
      <c r="AL7" s="27">
        <v>0</v>
      </c>
      <c r="AM7" s="27">
        <v>0</v>
      </c>
      <c r="AN7" s="27">
        <v>2.74</v>
      </c>
      <c r="AO7" s="27">
        <v>3.7</v>
      </c>
      <c r="AP7" s="27">
        <v>4.34</v>
      </c>
      <c r="AQ7" s="27">
        <v>4.6900000000000004</v>
      </c>
      <c r="AR7" s="27">
        <v>4.72</v>
      </c>
      <c r="AS7" s="27">
        <v>1.34</v>
      </c>
      <c r="AT7" s="27">
        <v>113.06</v>
      </c>
      <c r="AU7" s="27">
        <v>111.69</v>
      </c>
      <c r="AV7" s="27">
        <v>109.42</v>
      </c>
      <c r="AW7" s="27">
        <v>130.62</v>
      </c>
      <c r="AX7" s="27">
        <v>120.54</v>
      </c>
      <c r="AY7" s="27">
        <v>366.03</v>
      </c>
      <c r="AZ7" s="27">
        <v>365.18</v>
      </c>
      <c r="BA7" s="27">
        <v>327.77</v>
      </c>
      <c r="BB7" s="27">
        <v>338.02</v>
      </c>
      <c r="BC7" s="27">
        <v>345.94</v>
      </c>
      <c r="BD7" s="27">
        <v>252.29</v>
      </c>
      <c r="BE7" s="27">
        <v>750.17</v>
      </c>
      <c r="BF7" s="27">
        <v>728.65</v>
      </c>
      <c r="BG7" s="27">
        <v>673.92</v>
      </c>
      <c r="BH7" s="27">
        <v>632.83000000000004</v>
      </c>
      <c r="BI7" s="27">
        <v>619.47</v>
      </c>
      <c r="BJ7" s="27">
        <v>370.12</v>
      </c>
      <c r="BK7" s="27">
        <v>371.65</v>
      </c>
      <c r="BL7" s="27">
        <v>397.1</v>
      </c>
      <c r="BM7" s="27">
        <v>379.91</v>
      </c>
      <c r="BN7" s="27">
        <v>386.61</v>
      </c>
      <c r="BO7" s="27">
        <v>268.07</v>
      </c>
      <c r="BP7" s="27">
        <v>73.819999999999993</v>
      </c>
      <c r="BQ7" s="27">
        <v>74.94</v>
      </c>
      <c r="BR7" s="27">
        <v>81</v>
      </c>
      <c r="BS7" s="27">
        <v>86.85</v>
      </c>
      <c r="BT7" s="27">
        <v>81.260000000000005</v>
      </c>
      <c r="BU7" s="27">
        <v>100.42</v>
      </c>
      <c r="BV7" s="27">
        <v>98.77</v>
      </c>
      <c r="BW7" s="27">
        <v>95.79</v>
      </c>
      <c r="BX7" s="27">
        <v>98.3</v>
      </c>
      <c r="BY7" s="27">
        <v>93.82</v>
      </c>
      <c r="BZ7" s="27">
        <v>97.47</v>
      </c>
      <c r="CA7" s="27">
        <v>236.3</v>
      </c>
      <c r="CB7" s="27">
        <v>235.36</v>
      </c>
      <c r="CC7" s="27">
        <v>233.03</v>
      </c>
      <c r="CD7" s="27">
        <v>222.46</v>
      </c>
      <c r="CE7" s="27">
        <v>239.84</v>
      </c>
      <c r="CF7" s="27">
        <v>171.67</v>
      </c>
      <c r="CG7" s="27">
        <v>173.67</v>
      </c>
      <c r="CH7" s="27">
        <v>171.13</v>
      </c>
      <c r="CI7" s="27">
        <v>173.7</v>
      </c>
      <c r="CJ7" s="27">
        <v>178.94</v>
      </c>
      <c r="CK7" s="27">
        <v>174.75</v>
      </c>
      <c r="CL7" s="27">
        <v>63.49</v>
      </c>
      <c r="CM7" s="27">
        <v>62.1</v>
      </c>
      <c r="CN7" s="27">
        <v>65.42</v>
      </c>
      <c r="CO7" s="27">
        <v>65.930000000000007</v>
      </c>
      <c r="CP7" s="27">
        <v>64.260000000000005</v>
      </c>
      <c r="CQ7" s="27">
        <v>59.74</v>
      </c>
      <c r="CR7" s="27">
        <v>59.67</v>
      </c>
      <c r="CS7" s="27">
        <v>60.12</v>
      </c>
      <c r="CT7" s="27">
        <v>60.34</v>
      </c>
      <c r="CU7" s="27">
        <v>59.54</v>
      </c>
      <c r="CV7" s="27">
        <v>59.97</v>
      </c>
      <c r="CW7" s="27">
        <v>81.010000000000005</v>
      </c>
      <c r="CX7" s="27">
        <v>81.55</v>
      </c>
      <c r="CY7" s="27">
        <v>77.62</v>
      </c>
      <c r="CZ7" s="27">
        <v>76.8</v>
      </c>
      <c r="DA7" s="27">
        <v>77.41</v>
      </c>
      <c r="DB7" s="27">
        <v>84.8</v>
      </c>
      <c r="DC7" s="27">
        <v>84.6</v>
      </c>
      <c r="DD7" s="27">
        <v>84.24</v>
      </c>
      <c r="DE7" s="27">
        <v>84.19</v>
      </c>
      <c r="DF7" s="27">
        <v>83.93</v>
      </c>
      <c r="DG7" s="27">
        <v>89.76</v>
      </c>
      <c r="DH7" s="27">
        <v>33.89</v>
      </c>
      <c r="DI7" s="27">
        <v>36.11</v>
      </c>
      <c r="DJ7" s="27">
        <v>38.21</v>
      </c>
      <c r="DK7" s="27">
        <v>40.44</v>
      </c>
      <c r="DL7" s="27">
        <v>42.03</v>
      </c>
      <c r="DM7" s="27">
        <v>47.66</v>
      </c>
      <c r="DN7" s="27">
        <v>48.17</v>
      </c>
      <c r="DO7" s="27">
        <v>48.83</v>
      </c>
      <c r="DP7" s="27">
        <v>49.96</v>
      </c>
      <c r="DQ7" s="27">
        <v>50.82</v>
      </c>
      <c r="DR7" s="27">
        <v>51.51</v>
      </c>
      <c r="DS7" s="27">
        <v>18.690000000000001</v>
      </c>
      <c r="DT7" s="27">
        <v>19.55</v>
      </c>
      <c r="DU7" s="27">
        <v>21.81</v>
      </c>
      <c r="DV7" s="27">
        <v>25.44</v>
      </c>
      <c r="DW7" s="27">
        <v>26.33</v>
      </c>
      <c r="DX7" s="27">
        <v>15.1</v>
      </c>
      <c r="DY7" s="27">
        <v>17.12</v>
      </c>
      <c r="DZ7" s="27">
        <v>18.18</v>
      </c>
      <c r="EA7" s="27">
        <v>19.32</v>
      </c>
      <c r="EB7" s="27">
        <v>21.16</v>
      </c>
      <c r="EC7" s="27">
        <v>23.75</v>
      </c>
      <c r="ED7" s="27">
        <v>0.52</v>
      </c>
      <c r="EE7" s="27">
        <v>1.22</v>
      </c>
      <c r="EF7" s="27">
        <v>0.96</v>
      </c>
      <c r="EG7" s="27">
        <v>0.54</v>
      </c>
      <c r="EH7" s="27">
        <v>0.48</v>
      </c>
      <c r="EI7" s="27">
        <v>0.57999999999999996</v>
      </c>
      <c r="EJ7" s="27">
        <v>0.54</v>
      </c>
      <c r="EK7" s="27">
        <v>0.56999999999999995</v>
      </c>
      <c r="EL7" s="27">
        <v>0.52</v>
      </c>
      <c r="EM7" s="27">
        <v>0.48</v>
      </c>
      <c r="EN7" s="27">
        <v>0.67</v>
      </c>
    </row>
    <row r="8" spans="1:144" x14ac:dyDescent="0.2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5">
      <c r="A10" s="16" t="s">
        <v>51</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2023-12-05T00:55:46Z</dcterms:created>
  <dcterms:modified xsi:type="dcterms:W3CDTF">2024-02-22T06:21:35Z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2024-01-19T02:48:45Z</vt:filetime>
  </property>
</Properties>
</file>