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22 東海市\"/>
    </mc:Choice>
  </mc:AlternateContent>
  <xr:revisionPtr revIDLastSave="0" documentId="13_ncr:1_{2AFCE9F4-5303-4C73-9A94-BF4798B1C4DB}" xr6:coauthVersionLast="47" xr6:coauthVersionMax="47" xr10:uidLastSave="{00000000-0000-0000-0000-000000000000}"/>
  <bookViews>
    <workbookView xWindow="-120" yWindow="-120" windowWidth="2662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35"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l="1"/>
  <c r="CO35" i="10" s="1"/>
  <c r="CO36" i="10" s="1"/>
</calcChain>
</file>

<file path=xl/sharedStrings.xml><?xml version="1.0" encoding="utf-8"?>
<sst xmlns="http://schemas.openxmlformats.org/spreadsheetml/2006/main" count="1135" uniqueCount="616">
  <si>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</si>
  <si>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</si>
  <si>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</si>
  <si>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</si>
  <si>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</si>
  <si>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</si>
  <si>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</si>
  <si>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</si>
  <si>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</si>
  <si>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</si>
  <si>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</si>
  <si>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</si>
  <si>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</si>
  <si>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</si>
  <si>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</si>
  <si>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</si>
  <si>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</si>
  <si>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</si>
  <si>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</si>
  <si>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</si>
  <si>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</si>
  <si>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</si>
  <si>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</si>
  <si>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</si>
  <si>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</si>
  <si>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</si>
  <si>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</si>
  <si>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</si>
  <si>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</si>
  <si>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</si>
  <si>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</si>
  <si>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</si>
  <si>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</si>
  <si>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</si>
  <si>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</si>
  <si>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</si>
  <si>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</si>
  <si>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</si>
  <si>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</si>
  <si>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</si>
  <si>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</si>
  <si>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</si>
  <si>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</si>
  <si>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</si>
  <si>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</si>
  <si>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</si>
  <si>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</si>
  <si>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</si>
  <si>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</si>
  <si>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</si>
  <si>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</si>
  <si>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</si>
  <si>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</si>
  <si>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</si>
  <si>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</si>
  <si>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</si>
  <si>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</si>
  <si>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</si>
  <si>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</si>
  <si>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</si>
  <si>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</si>
  <si>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</si>
  <si>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</si>
  <si>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</si>
  <si>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</si>
  <si>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</si>
  <si>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</si>
  <si>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</si>
  <si>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</si>
  <si>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</si>
  <si>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</si>
  <si>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</si>
  <si>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</si>
  <si>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</si>
  <si>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</si>
  <si>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</si>
  <si>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</si>
  <si>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</si>
  <si>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</si>
  <si>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</si>
  <si>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</si>
  <si>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</si>
  <si>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</si>
  <si>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</si>
  <si>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</si>
  <si>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</si>
  <si>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</si>
  <si>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</si>
  <si>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</si>
  <si>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</si>
  <si>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</si>
  <si>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</si>
  <si>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</si>
  <si>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</si>
  <si>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</si>
  <si>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</si>
  <si>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</si>
  <si>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</si>
  <si>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</si>
  <si>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</si>
  <si>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</si>
  <si>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</si>
  <si>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</si>
  <si>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</si>
  <si>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</si>
  <si>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</si>
  <si>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</si>
  <si>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</si>
  <si>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</si>
  <si>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</si>
  <si>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</si>
  <si>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</si>
  <si>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</si>
  <si>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</si>
  <si>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</si>
  <si>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</si>
  <si>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</si>
  <si>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</si>
  <si>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</si>
  <si>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</si>
  <si>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</si>
  <si>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</si>
  <si>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</si>
  <si>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</si>
  <si>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</si>
  <si>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</si>
  <si>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</si>
  <si>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</si>
  <si>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</si>
  <si>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</si>
  <si>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</si>
  <si>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</si>
  <si>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</si>
  <si>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</si>
  <si>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</si>
  <si>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</si>
  <si>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</si>
  <si>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</si>
  <si>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</si>
  <si>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</si>
  <si>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</si>
  <si>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</si>
  <si>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</si>
  <si>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</si>
  <si>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</si>
  <si>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</si>
  <si>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</si>
  <si>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</si>
  <si>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</si>
  <si>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</si>
  <si>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</si>
  <si>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</si>
  <si>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</si>
  <si>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</si>
  <si>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</si>
  <si>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</si>
  <si>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</si>
  <si>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</si>
  <si>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</si>
  <si>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</si>
  <si>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</si>
  <si>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</si>
  <si>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</si>
  <si>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</si>
  <si>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</si>
  <si>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</si>
  <si>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</si>
  <si>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</si>
  <si>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</si>
  <si>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</si>
  <si>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</si>
  <si>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</si>
  <si>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</si>
  <si>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</si>
  <si>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</si>
  <si>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</si>
  <si>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</si>
  <si>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</si>
  <si>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</si>
  <si>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</si>
  <si>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</si>
  <si>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</si>
  <si>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</si>
  <si>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</si>
  <si>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</si>
  <si>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</si>
  <si>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</si>
  <si>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</si>
  <si>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</si>
  <si>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</si>
  <si>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</si>
  <si>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</si>
  <si>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</si>
  <si>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</si>
  <si>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</si>
  <si>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</si>
  <si>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</si>
  <si>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</si>
  <si>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</si>
  <si>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</si>
  <si>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</si>
  <si>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</si>
  <si>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</si>
  <si>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</si>
  <si>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</si>
  <si>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</si>
  <si>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</si>
  <si>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</si>
  <si>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</si>
  <si>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</si>
  <si>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</si>
  <si>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</si>
  <si>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</si>
  <si>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</si>
  <si>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</si>
  <si>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</si>
  <si>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</si>
  <si>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愛知県東海市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</si>
  <si>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</si>
  <si>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</si>
  <si>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</si>
  <si>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</si>
  <si>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</si>
  <si>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</si>
  <si>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</si>
  <si>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</si>
  <si>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</si>
  <si>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</si>
  <si>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</si>
  <si>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</si>
  <si>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</si>
  <si>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</si>
  <si>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</si>
  <si>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</si>
  <si>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</si>
  <si>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</si>
  <si>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</si>
  <si>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</si>
  <si>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</si>
  <si>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</si>
  <si>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</si>
  <si>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</si>
  <si>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</si>
  <si>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</si>
  <si>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</si>
  <si>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</si>
  <si>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</si>
  <si>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</si>
  <si>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</si>
  <si>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</si>
  <si>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</si>
  <si>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</si>
  <si>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</si>
  <si>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</si>
  <si>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</si>
  <si>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</si>
  <si>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</si>
  <si>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</si>
  <si>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</si>
  <si>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</si>
  <si>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</si>
  <si>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</si>
  <si>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</si>
  <si>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</si>
  <si>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</si>
  <si>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</si>
  <si>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</si>
  <si>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</si>
  <si>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</si>
  <si>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</si>
  <si>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</si>
  <si>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</si>
  <si>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</si>
  <si>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</si>
  <si>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</si>
  <si>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</si>
  <si>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</si>
  <si>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</si>
  <si>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</si>
  <si>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</si>
  <si>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</si>
  <si>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</si>
  <si>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</si>
  <si>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</si>
  <si>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</si>
  <si>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</si>
  <si>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</si>
  <si>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</si>
  <si>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</si>
  <si>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</si>
  <si>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</si>
  <si>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</si>
  <si>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</si>
  <si>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</si>
  <si>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</si>
  <si>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</si>
  <si>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</si>
  <si>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</si>
  <si>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</si>
  <si>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</si>
  <si>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</si>
  <si>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</si>
  <si>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</si>
  <si>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</si>
  <si>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</si>
  <si>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</si>
  <si>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</si>
  <si>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</si>
  <si>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</si>
  <si>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</si>
  <si>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</si>
  <si>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</si>
  <si>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</si>
  <si>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</si>
  <si>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</si>
  <si>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</si>
  <si>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</si>
  <si>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</si>
  <si>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</si>
  <si>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</si>
  <si>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</si>
  <si>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</si>
  <si>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</si>
  <si>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</si>
  <si>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</si>
  <si>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</si>
  <si>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</si>
  <si>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</si>
  <si>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</si>
  <si>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</si>
  <si>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</si>
  <si>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</si>
  <si>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</si>
  <si>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</si>
  <si>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</si>
  <si>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</si>
  <si>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</si>
  <si>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</si>
  <si>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</si>
  <si>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</si>
  <si>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</si>
  <si>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</si>
  <si>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</si>
  <si>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</si>
  <si>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</si>
  <si>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</si>
  <si>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</si>
  <si>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</si>
  <si>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</si>
  <si>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</si>
  <si>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</si>
  <si>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</si>
  <si>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</si>
  <si>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</si>
  <si>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</si>
  <si>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</si>
  <si>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</si>
  <si>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</si>
  <si>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</si>
  <si>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</si>
  <si>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</si>
  <si>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</si>
  <si>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</si>
  <si>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</si>
  <si>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</si>
  <si>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</si>
  <si>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</si>
  <si>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</si>
  <si>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</si>
  <si>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</si>
  <si>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</si>
  <si>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愛知県東海市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</si>
  <si>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</si>
  <si>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</si>
  <si>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</si>
  <si>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</si>
  <si>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</si>
  <si>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</si>
  <si>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</si>
  <si>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</si>
  <si>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</si>
  <si>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</si>
  <si>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</si>
  <si>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</si>
  <si>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</si>
  <si>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</si>
  <si>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</si>
  <si>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</si>
  <si>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</si>
  <si>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</si>
  <si>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</si>
  <si>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</si>
  <si>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太田川駅周辺土地区画整理事業特別会計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</si>
  <si>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</si>
  <si>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</si>
  <si>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</si>
  <si>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</si>
  <si>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</si>
  <si>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</si>
  <si>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</si>
  <si>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</si>
  <si>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</si>
  <si>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</si>
  <si>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</si>
  <si>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</si>
  <si>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</si>
  <si>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</si>
  <si>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</si>
  <si>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</si>
  <si>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</si>
  <si>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</si>
  <si>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</si>
  <si>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</si>
  <si>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加木屋中部土地区画整理事業特別会計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</si>
  <si>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</si>
  <si>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</si>
  <si>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</si>
  <si>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</si>
  <si>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</si>
  <si>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</si>
  <si>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</si>
  <si>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</si>
  <si>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</si>
  <si>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</si>
  <si>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</si>
  <si>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</si>
  <si>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</si>
  <si>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</si>
  <si>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</si>
  <si>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</si>
  <si>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</si>
  <si>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</si>
  <si>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</si>
  <si>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</si>
  <si>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</si>
  <si>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</si>
  <si>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</si>
  <si>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</si>
  <si>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</si>
  <si>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</si>
  <si>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</si>
  <si>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</si>
  <si>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</si>
  <si>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</si>
  <si>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</si>
  <si>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</si>
  <si>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</si>
  <si>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</si>
  <si>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</si>
  <si>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</si>
  <si>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</si>
  <si>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</si>
  <si>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</si>
  <si>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</si>
  <si>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</si>
  <si>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</si>
  <si>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</si>
  <si>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</si>
  <si>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</si>
  <si>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</si>
  <si>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</si>
  <si>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</si>
  <si>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</si>
  <si>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</si>
  <si>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</si>
  <si>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</si>
  <si>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</si>
  <si>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</si>
  <si>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</si>
  <si>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</si>
  <si>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</si>
  <si>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</si>
  <si>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</si>
  <si>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</si>
  <si>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</si>
  <si>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</si>
  <si>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</si>
  <si>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加木屋中部土地区画整理事業特別会計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</si>
  <si>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</si>
  <si>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</si>
  <si>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</si>
  <si>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</si>
  <si>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</si>
  <si>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</si>
  <si>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</si>
  <si>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</si>
  <si>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</si>
  <si>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</si>
  <si>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</si>
  <si>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</si>
  <si>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</si>
  <si>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</si>
  <si>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</si>
  <si>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</si>
  <si>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</si>
  <si>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</si>
  <si>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</si>
  <si>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</si>
  <si>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</si>
  <si>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</si>
  <si>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</si>
  <si>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</si>
  <si>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</si>
  <si>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</si>
  <si>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</si>
  <si>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</si>
  <si>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</si>
  <si>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</si>
  <si>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</si>
  <si>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</si>
  <si>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</si>
  <si>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</si>
  <si>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</si>
  <si>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</si>
  <si>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</si>
  <si>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</si>
  <si>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</si>
  <si>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</si>
  <si>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</si>
  <si>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</si>
  <si>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</si>
  <si>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</si>
  <si>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</si>
  <si>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</si>
  <si>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</si>
  <si>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</si>
  <si>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</si>
  <si>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</si>
  <si>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</si>
  <si>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</si>
  <si>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</si>
  <si>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</si>
  <si>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</si>
  <si>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</si>
  <si>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</si>
  <si>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</si>
  <si>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</si>
  <si>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</si>
  <si>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</si>
  <si>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</si>
  <si>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</si>
  <si>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</si>
  <si>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</si>
  <si>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</si>
  <si>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</si>
  <si>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</si>
  <si>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</si>
  <si>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</si>
  <si>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</si>
  <si>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</si>
  <si>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</si>
  <si>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</si>
  <si>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</si>
  <si>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</si>
  <si>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</si>
  <si>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</si>
  <si>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</si>
  <si>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</si>
  <si>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</si>
  <si>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</si>
  <si>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</si>
  <si>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</si>
  <si>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</si>
  <si>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2.93</t>
  </si>
  <si>
    <t>▲ 4.39</t>
  </si>
  <si>
    <t>▲ 6.64</t>
  </si>
  <si>
    <t>一般会計</t>
  </si>
  <si>
    <t>水道事業会計</t>
  </si>
  <si>
    <t>国民健康保険事業特別会計</t>
  </si>
  <si>
    <t>下水道事業会計</t>
  </si>
  <si>
    <t>後期高齢者医療事業特別会計</t>
  </si>
  <si>
    <t>太田川駅周辺土地区画整理事業特別会計</t>
  </si>
  <si>
    <t>加木屋中部土地区画整理事業特別会計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</si>
  <si>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</si>
  <si>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</si>
  <si>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</si>
  <si>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</si>
  <si>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</si>
  <si>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</si>
  <si>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</si>
  <si>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</si>
  <si>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東海市土地開発公社</t>
    <rPh sb="0" eb="3">
      <t>トウカイシ</t>
    </rPh>
    <rPh sb="3" eb="9">
      <t>トチカイハツコウシャ</t>
    </rPh>
    <phoneticPr fontId="2"/>
  </si>
  <si>
    <t>まちづくり東海</t>
  </si>
  <si>
    <t>知多地区勤労者福祉サービスセンター</t>
    <rPh sb="0" eb="2">
      <t>チタ</t>
    </rPh>
    <rPh sb="2" eb="4">
      <t>チク</t>
    </rPh>
    <rPh sb="4" eb="7">
      <t>キンロウシャ</t>
    </rPh>
    <rPh sb="7" eb="9">
      <t>フクシ</t>
    </rPh>
    <phoneticPr fontId="2"/>
  </si>
  <si>
    <t>法適用企業</t>
    <rPh sb="0" eb="1">
      <t>ホウ</t>
    </rPh>
    <rPh sb="1" eb="3">
      <t>テキヨウ</t>
    </rPh>
    <rPh sb="3" eb="5">
      <t>キギョウ</t>
    </rPh>
    <phoneticPr fontId="2"/>
  </si>
  <si>
    <t>鉄道駅周辺整備基金</t>
  </si>
  <si>
    <t>公共建築物保全基金</t>
    <rPh sb="0" eb="2">
      <t>コウキョウ</t>
    </rPh>
    <rPh sb="2" eb="4">
      <t>ケンチク</t>
    </rPh>
    <rPh sb="4" eb="5">
      <t>ブツ</t>
    </rPh>
    <rPh sb="5" eb="7">
      <t>ホゼン</t>
    </rPh>
    <rPh sb="7" eb="9">
      <t>キキン</t>
    </rPh>
    <phoneticPr fontId="19"/>
  </si>
  <si>
    <t>一般廃棄物処理施設整備基金</t>
  </si>
  <si>
    <t>公園・緑地整備基金</t>
  </si>
  <si>
    <t>国際交流振興基金</t>
  </si>
  <si>
    <t>-</t>
    <phoneticPr fontId="2"/>
  </si>
  <si>
    <t>西知多医療厚生組合（一般会計）</t>
    <rPh sb="0" eb="1">
      <t>ニシ</t>
    </rPh>
    <rPh sb="1" eb="3">
      <t>チタ</t>
    </rPh>
    <rPh sb="3" eb="5">
      <t>イリョウ</t>
    </rPh>
    <rPh sb="5" eb="7">
      <t>コウセイ</t>
    </rPh>
    <rPh sb="7" eb="9">
      <t>クミアイ</t>
    </rPh>
    <rPh sb="10" eb="14">
      <t>イッパンカイケイ</t>
    </rPh>
    <phoneticPr fontId="19"/>
  </si>
  <si>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19"/>
  </si>
  <si>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19"/>
  </si>
  <si>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19"/>
  </si>
  <si>
    <t>西知多医療厚生組合（看護専門学校事業特別会計）</t>
    <rPh sb="0" eb="1">
      <t>ニシ</t>
    </rPh>
    <rPh sb="1" eb="3">
      <t>チタ</t>
    </rPh>
    <rPh sb="3" eb="5">
      <t>イリョウ</t>
    </rPh>
    <rPh sb="5" eb="7">
      <t>コウセイ</t>
    </rPh>
    <rPh sb="7" eb="9">
      <t>クミアイ</t>
    </rPh>
    <rPh sb="10" eb="12">
      <t>カンゴ</t>
    </rPh>
    <rPh sb="12" eb="16">
      <t>センモンガッコウ</t>
    </rPh>
    <rPh sb="16" eb="18">
      <t>ジギョウ</t>
    </rPh>
    <rPh sb="18" eb="20">
      <t>トクベツ</t>
    </rPh>
    <rPh sb="20" eb="22">
      <t>カイケイ</t>
    </rPh>
    <phoneticPr fontId="19"/>
  </si>
  <si>
    <t>西知多医療厚生組合（健康増進施設事業特別会計）</t>
    <rPh sb="0" eb="1">
      <t>ニシ</t>
    </rPh>
    <rPh sb="1" eb="3">
      <t>チタ</t>
    </rPh>
    <rPh sb="3" eb="5">
      <t>イリョウ</t>
    </rPh>
    <rPh sb="5" eb="7">
      <t>コウセイ</t>
    </rPh>
    <rPh sb="7" eb="9">
      <t>クミアイ</t>
    </rPh>
    <rPh sb="10" eb="12">
      <t>ケンコウ</t>
    </rPh>
    <rPh sb="12" eb="14">
      <t>ゾウシン</t>
    </rPh>
    <rPh sb="14" eb="16">
      <t>シセツ</t>
    </rPh>
    <rPh sb="16" eb="18">
      <t>ジギョウ</t>
    </rPh>
    <rPh sb="18" eb="20">
      <t>トクベツ</t>
    </rPh>
    <rPh sb="20" eb="22">
      <t>カイケイ</t>
    </rPh>
    <phoneticPr fontId="19"/>
  </si>
  <si>
    <t>知多北部広域連合（一般会計）</t>
    <rPh sb="0" eb="2">
      <t>チタ</t>
    </rPh>
    <rPh sb="2" eb="4">
      <t>ホクブ</t>
    </rPh>
    <rPh sb="4" eb="6">
      <t>コウイキ</t>
    </rPh>
    <rPh sb="6" eb="8">
      <t>レンゴウ</t>
    </rPh>
    <rPh sb="9" eb="13">
      <t>イッパンカイケイ</t>
    </rPh>
    <phoneticPr fontId="19"/>
  </si>
  <si>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19"/>
  </si>
  <si>
    <t>知北平和公園組合（一般会計）</t>
    <rPh sb="0" eb="2">
      <t>チホク</t>
    </rPh>
    <rPh sb="2" eb="4">
      <t>ヘイワ</t>
    </rPh>
    <rPh sb="4" eb="6">
      <t>コウエン</t>
    </rPh>
    <rPh sb="6" eb="8">
      <t>クミアイ</t>
    </rPh>
    <rPh sb="9" eb="13">
      <t>イッパ</t>
    </rPh>
    <phoneticPr fontId="19"/>
  </si>
  <si>
    <t>知北平和公園組合（霊園事業特別会計）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19"/>
  </si>
  <si>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19"/>
  </si>
  <si>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</si>
  <si>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</si>
  <si>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</si>
  <si>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</si>
  <si>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</si>
  <si>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充当可能特定歳入の増及び土地開発公社の負債額の減等により将来負担額が減少しているとともに、充当可能基金残高の増等による充当可能財源等の増加により、将来負担比率は減少傾向であり、有形固定資産減価償却率とともに類似団体に比べて低い水準である。橋梁・トンネルや道路などのインフラ工作物の有形</t>
    </r>
    <r>
      <rPr>
        <b/>
        <sz val="11"/>
        <rFont val="ＭＳ Ｐゴシック"/>
        <family val="3"/>
        <charset val="128"/>
      </rPr>
      <t>固定</t>
    </r>
    <r>
      <rPr>
        <b/>
        <sz val="11"/>
        <color indexed="8"/>
        <rFont val="ＭＳ Ｐゴシック"/>
        <family val="3"/>
        <charset val="128"/>
      </rPr>
      <t>資産減価償却率が高いので、老朽化対策を順次進めていく必要があるため、平成２８年度に策定した東海市公共施設等総合管理計画及び令和２年度に策定した個別施設計画と整合を図り、引き続き、施設の維持に努める必要がある。</t>
    </r>
    <rPh sb="143" eb="145">
      <t>コテイ</t>
    </rPh>
    <rPh sb="229" eb="230">
      <t>ヒ</t>
    </rPh>
    <rPh sb="231" eb="232">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</si>
  <si>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</si>
  <si>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</si>
  <si>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</si>
  <si>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</si>
  <si>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</si>
  <si>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</si>
  <si>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減少傾向となっており、将来負担比率についても、近年減少傾向となっており、類似団体と比較して低い水準となった。将来負担比率については、充当可能特定歳入の増及び土地開発公社の負債額の減等により、前年度値より減少したものである。実質公債費比率は災害復旧費等に係る基準財政需要額の減及び下水道事業会計への繰出金の減等により、前年度値よりも減少している。今後も大型建設事業が予定されており、元利償還金の増に伴い上昇していくことが考えられるため、これまで以上に公債費の適正化に取り組んでいく必要がある。</t>
    <rPh sb="51" eb="53">
      <t>キンネン</t>
    </rPh>
    <rPh sb="64" eb="66">
      <t>ルイジ</t>
    </rPh>
    <rPh sb="66" eb="68">
      <t>ダンタイ</t>
    </rPh>
    <rPh sb="69" eb="71">
      <t>ヒカク</t>
    </rPh>
    <rPh sb="73" eb="74">
      <t>ヒク</t>
    </rPh>
    <rPh sb="75" eb="77">
      <t>スイジュン</t>
    </rPh>
    <rPh sb="94" eb="96">
      <t>ジュウトウ</t>
    </rPh>
    <rPh sb="96" eb="98">
      <t>カノウ</t>
    </rPh>
    <rPh sb="98" eb="100">
      <t>トクテイ</t>
    </rPh>
    <rPh sb="100" eb="102">
      <t>サイニュウ</t>
    </rPh>
    <rPh sb="118" eb="119">
      <t>トウ</t>
    </rPh>
    <rPh sb="123" eb="126">
      <t>ゼンネンド</t>
    </rPh>
    <rPh sb="126" eb="127">
      <t>チ</t>
    </rPh>
    <rPh sb="129" eb="131">
      <t>ゲンショウ</t>
    </rPh>
    <rPh sb="147" eb="149">
      <t>サイガイ</t>
    </rPh>
    <rPh sb="149" eb="151">
      <t>フッキュウ</t>
    </rPh>
    <rPh sb="151" eb="152">
      <t>ヒ</t>
    </rPh>
    <rPh sb="152" eb="153">
      <t>トウ</t>
    </rPh>
    <rPh sb="154" eb="155">
      <t>カカ</t>
    </rPh>
    <rPh sb="156" eb="158">
      <t>キジュン</t>
    </rPh>
    <rPh sb="158" eb="160">
      <t>ザイセイ</t>
    </rPh>
    <rPh sb="160" eb="162">
      <t>ジュヨウ</t>
    </rPh>
    <rPh sb="162" eb="163">
      <t>ガク</t>
    </rPh>
    <rPh sb="164" eb="165">
      <t>ゲン</t>
    </rPh>
    <rPh sb="165" eb="166">
      <t>オヨ</t>
    </rPh>
    <rPh sb="167" eb="170">
      <t>ゲスイドウ</t>
    </rPh>
    <rPh sb="170" eb="172">
      <t>ジギョウ</t>
    </rPh>
    <rPh sb="172" eb="174">
      <t>カイケイ</t>
    </rPh>
    <rPh sb="176" eb="178">
      <t>クリダ</t>
    </rPh>
    <rPh sb="178" eb="179">
      <t>キン</t>
    </rPh>
    <rPh sb="180" eb="181">
      <t>ゲン</t>
    </rPh>
    <rPh sb="181" eb="182">
      <t>トウ</t>
    </rPh>
    <rPh sb="186" eb="189">
      <t>ゼンネンド</t>
    </rPh>
    <rPh sb="189" eb="190">
      <t>チ</t>
    </rPh>
    <rPh sb="193" eb="195">
      <t>ゲンショウ</t>
    </rPh>
    <rPh sb="218" eb="220">
      <t>ガンリ</t>
    </rPh>
    <rPh sb="220" eb="223">
      <t>ショウカンキン</t>
    </rPh>
    <rPh sb="224" eb="225">
      <t>ゾウ</t>
    </rPh>
    <rPh sb="226" eb="227">
      <t>トモナ</t>
    </rPh>
    <rPh sb="260" eb="261">
      <t>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</si>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</sst>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indexed="8"/>
      <name val="ＭＳ Ｐゴシック"/>
      <family val="3"/>
      <charset val="128"/>
    </font>
    <font>
      <b/>
      <sz val="1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8279-4CAE-92FD-9590167EED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58981</c:v>
                </c:pt>
                <c:pt idx="1">
                  <c:v>52951</c:v>
                </c:pt>
                <c:pt idx="2">
                  <c:v>63037</c:v>
                </c:pt>
                <c:pt idx="3">
                  <c:v>50043</c:v>
                </c:pt>
                <c:pt idx="4">
                  <c:v>56656</c:v>
                </c:pt>
              </c:numCache>
            </c:numRef>
          </c:val>
          <c:smooth val="0"/>
          <c:extLst>
            <c:ext xmlns:c16="http://schemas.microsoft.com/office/drawing/2014/chart" uri="{C3380CC4-5D6E-409C-BE32-E72D297353CC}">
              <c16:uniqueId val="{00000001-8279-4CAE-92FD-9590167EED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7.52</c:v>
                </c:pt>
                <c:pt idx="1">
                  <c:v>6.25</c:v>
                </c:pt>
                <c:pt idx="2">
                  <c:v>7.42</c:v>
                </c:pt>
                <c:pt idx="3">
                  <c:v>11.81</c:v>
                </c:pt>
                <c:pt idx="4">
                  <c:v>14.58</c:v>
                </c:pt>
              </c:numCache>
            </c:numRef>
          </c:val>
          <c:extLst>
            <c:ext xmlns:c16="http://schemas.microsoft.com/office/drawing/2014/chart" uri="{C3380CC4-5D6E-409C-BE32-E72D297353CC}">
              <c16:uniqueId val="{00000000-052F-4535-88CC-F52AC77D44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18.2</c:v>
                </c:pt>
                <c:pt idx="1">
                  <c:v>18.57</c:v>
                </c:pt>
                <c:pt idx="2">
                  <c:v>20.32</c:v>
                </c:pt>
                <c:pt idx="3">
                  <c:v>12.32</c:v>
                </c:pt>
                <c:pt idx="4">
                  <c:v>18.13</c:v>
                </c:pt>
              </c:numCache>
            </c:numRef>
          </c:val>
          <c:extLst>
            <c:ext xmlns:c16="http://schemas.microsoft.com/office/drawing/2014/chart" uri="{C3380CC4-5D6E-409C-BE32-E72D297353CC}">
              <c16:uniqueId val="{00000001-052F-4535-88CC-F52AC77D44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-2.93</c:v>
                </c:pt>
                <c:pt idx="1">
                  <c:v>-4.3899999999999997</c:v>
                </c:pt>
                <c:pt idx="2">
                  <c:v>0.66</c:v>
                </c:pt>
                <c:pt idx="3">
                  <c:v>-6.64</c:v>
                </c:pt>
                <c:pt idx="4">
                  <c:v>1.89</c:v>
                </c:pt>
              </c:numCache>
            </c:numRef>
          </c:val>
          <c:smooth val="0"/>
          <c:extLst>
            <c:ext xmlns:c16="http://schemas.microsoft.com/office/drawing/2014/chart" uri="{C3380CC4-5D6E-409C-BE32-E72D297353CC}">
              <c16:uniqueId val="{00000002-052F-4535-88CC-F52AC77D44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2.6</c:v>
                </c:pt>
                <c:pt idx="6">
                  <c:v>0</c:v>
                </c:pt>
                <c:pt idx="7">
                  <c:v>0</c:v>
                </c:pt>
                <c:pt idx="8">
                  <c:v>0</c:v>
                </c:pt>
                <c:pt idx="9">
                  <c:v>0</c:v>
                </c:pt>
              </c:numCache>
            </c:numRef>
          </c:val>
          <c:extLst>
            <c:ext xmlns:c16="http://schemas.microsoft.com/office/drawing/2014/chart" uri="{C3380CC4-5D6E-409C-BE32-E72D297353CC}">
              <c16:uniqueId val="{00000000-7DDA-453C-9904-8CD1D91917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DA-453C-9904-8CD1D91917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DA-453C-9904-8CD1D91917B9}"/>
            </c:ext>
          </c:extLst>
        </c:ser>
        <c:ser>
          <c:idx val="3"/>
          <c:order val="3"/>
          <c:tx>
            <c:strRef>
              <c:f>データシート!$A$30</c:f>
              <c:strCache>
                <c:ptCount val="1"/>
                <c:pt idx="0">
                  <c:v>加木屋中部土地区画整理事業特別会計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7DDA-453C-9904-8CD1D91917B9}"/>
            </c:ext>
          </c:extLst>
        </c:ser>
        <c:ser>
          <c:idx val="4"/>
          <c:order val="4"/>
          <c:tx>
            <c:strRef>
              <c:f>データシート!$A$31</c:f>
              <c:strCache>
                <c:ptCount val="1"/>
                <c:pt idx="0">
                  <c:v>太田川駅周辺土地区画整理事業特別会計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7DDA-453C-9904-8CD1D91917B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7DDA-453C-9904-8CD1D91917B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c:v>
                </c:pt>
                <c:pt idx="8">
                  <c:v>#N/A</c:v>
                </c:pt>
                <c:pt idx="9">
                  <c:v>1.59</c:v>
                </c:pt>
              </c:numCache>
            </c:numRef>
          </c:val>
          <c:extLst>
            <c:ext xmlns:c16="http://schemas.microsoft.com/office/drawing/2014/chart" uri="{C3380CC4-5D6E-409C-BE32-E72D297353CC}">
              <c16:uniqueId val="{00000006-7DDA-453C-9904-8CD1D91917B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1.03</c:v>
                </c:pt>
                <c:pt idx="4">
                  <c:v>#N/A</c:v>
                </c:pt>
                <c:pt idx="5">
                  <c:v>1.17</c:v>
                </c:pt>
                <c:pt idx="6">
                  <c:v>#N/A</c:v>
                </c:pt>
                <c:pt idx="7">
                  <c:v>1.57</c:v>
                </c:pt>
                <c:pt idx="8">
                  <c:v>#N/A</c:v>
                </c:pt>
                <c:pt idx="9">
                  <c:v>1.79</c:v>
                </c:pt>
              </c:numCache>
            </c:numRef>
          </c:val>
          <c:extLst>
            <c:ext xmlns:c16="http://schemas.microsoft.com/office/drawing/2014/chart" uri="{C3380CC4-5D6E-409C-BE32-E72D297353CC}">
              <c16:uniqueId val="{00000007-7DDA-453C-9904-8CD1D91917B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2.11</c:v>
                </c:pt>
                <c:pt idx="2">
                  <c:v>#N/A</c:v>
                </c:pt>
                <c:pt idx="3">
                  <c:v>1.79</c:v>
                </c:pt>
                <c:pt idx="4">
                  <c:v>#N/A</c:v>
                </c:pt>
                <c:pt idx="5">
                  <c:v>2.72</c:v>
                </c:pt>
                <c:pt idx="6">
                  <c:v>#N/A</c:v>
                </c:pt>
                <c:pt idx="7">
                  <c:v>3.17</c:v>
                </c:pt>
                <c:pt idx="8">
                  <c:v>#N/A</c:v>
                </c:pt>
                <c:pt idx="9">
                  <c:v>3.53</c:v>
                </c:pt>
              </c:numCache>
            </c:numRef>
          </c:val>
          <c:extLst>
            <c:ext xmlns:c16="http://schemas.microsoft.com/office/drawing/2014/chart" uri="{C3380CC4-5D6E-409C-BE32-E72D297353CC}">
              <c16:uniqueId val="{00000008-7DDA-453C-9904-8CD1D91917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7.52</c:v>
                </c:pt>
                <c:pt idx="2">
                  <c:v>#N/A</c:v>
                </c:pt>
                <c:pt idx="3">
                  <c:v>6.23</c:v>
                </c:pt>
                <c:pt idx="4">
                  <c:v>#N/A</c:v>
                </c:pt>
                <c:pt idx="5">
                  <c:v>7.42</c:v>
                </c:pt>
                <c:pt idx="6">
                  <c:v>#N/A</c:v>
                </c:pt>
                <c:pt idx="7">
                  <c:v>11.8</c:v>
                </c:pt>
                <c:pt idx="8">
                  <c:v>#N/A</c:v>
                </c:pt>
                <c:pt idx="9">
                  <c:v>14.57</c:v>
                </c:pt>
              </c:numCache>
            </c:numRef>
          </c:val>
          <c:extLst>
            <c:ext xmlns:c16="http://schemas.microsoft.com/office/drawing/2014/chart" uri="{C3380CC4-5D6E-409C-BE32-E72D297353CC}">
              <c16:uniqueId val="{00000009-7DDA-453C-9904-8CD1D91917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3975</c:v>
                </c:pt>
                <c:pt idx="5">
                  <c:v>3941</c:v>
                </c:pt>
                <c:pt idx="8">
                  <c:v>3837</c:v>
                </c:pt>
                <c:pt idx="11">
                  <c:v>3524</c:v>
                </c:pt>
                <c:pt idx="14">
                  <c:v>3425</c:v>
                </c:pt>
              </c:numCache>
            </c:numRef>
          </c:val>
          <c:extLst>
            <c:ext xmlns:c16="http://schemas.microsoft.com/office/drawing/2014/chart" uri="{C3380CC4-5D6E-409C-BE32-E72D297353CC}">
              <c16:uniqueId val="{00000000-02EB-4A5C-A280-C0726740C6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EB-4A5C-A280-C0726740C6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4</c:v>
                </c:pt>
                <c:pt idx="6">
                  <c:v>4</c:v>
                </c:pt>
                <c:pt idx="9">
                  <c:v>4</c:v>
                </c:pt>
                <c:pt idx="12">
                  <c:v>4</c:v>
                </c:pt>
              </c:numCache>
            </c:numRef>
          </c:val>
          <c:extLst>
            <c:ext xmlns:c16="http://schemas.microsoft.com/office/drawing/2014/chart" uri="{C3380CC4-5D6E-409C-BE32-E72D297353CC}">
              <c16:uniqueId val="{00000002-02EB-4A5C-A280-C0726740C6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389</c:v>
                </c:pt>
                <c:pt idx="3">
                  <c:v>399</c:v>
                </c:pt>
                <c:pt idx="6">
                  <c:v>403</c:v>
                </c:pt>
                <c:pt idx="9">
                  <c:v>245</c:v>
                </c:pt>
                <c:pt idx="12">
                  <c:v>185</c:v>
                </c:pt>
              </c:numCache>
            </c:numRef>
          </c:val>
          <c:extLst>
            <c:ext xmlns:c16="http://schemas.microsoft.com/office/drawing/2014/chart" uri="{C3380CC4-5D6E-409C-BE32-E72D297353CC}">
              <c16:uniqueId val="{00000003-02EB-4A5C-A280-C0726740C6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1517</c:v>
                </c:pt>
                <c:pt idx="3">
                  <c:v>1481</c:v>
                </c:pt>
                <c:pt idx="6">
                  <c:v>1326</c:v>
                </c:pt>
                <c:pt idx="9">
                  <c:v>1106</c:v>
                </c:pt>
                <c:pt idx="12">
                  <c:v>1100</c:v>
                </c:pt>
              </c:numCache>
            </c:numRef>
          </c:val>
          <c:extLst>
            <c:ext xmlns:c16="http://schemas.microsoft.com/office/drawing/2014/chart" uri="{C3380CC4-5D6E-409C-BE32-E72D297353CC}">
              <c16:uniqueId val="{00000004-02EB-4A5C-A280-C0726740C6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EB-4A5C-A280-C0726740C6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EB-4A5C-A280-C0726740C6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1918</c:v>
                </c:pt>
                <c:pt idx="3">
                  <c:v>2054</c:v>
                </c:pt>
                <c:pt idx="6">
                  <c:v>2058</c:v>
                </c:pt>
                <c:pt idx="9">
                  <c:v>2061</c:v>
                </c:pt>
                <c:pt idx="12">
                  <c:v>2024</c:v>
                </c:pt>
              </c:numCache>
            </c:numRef>
          </c:val>
          <c:extLst>
            <c:ext xmlns:c16="http://schemas.microsoft.com/office/drawing/2014/chart" uri="{C3380CC4-5D6E-409C-BE32-E72D297353CC}">
              <c16:uniqueId val="{00000007-02EB-4A5C-A280-C0726740C6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-113</c:v>
                </c:pt>
                <c:pt idx="2">
                  <c:v>#N/A</c:v>
                </c:pt>
                <c:pt idx="3">
                  <c:v>#N/A</c:v>
                </c:pt>
                <c:pt idx="4">
                  <c:v>-3</c:v>
                </c:pt>
                <c:pt idx="5">
                  <c:v>#N/A</c:v>
                </c:pt>
                <c:pt idx="6">
                  <c:v>#N/A</c:v>
                </c:pt>
                <c:pt idx="7">
                  <c:v>-46</c:v>
                </c:pt>
                <c:pt idx="8">
                  <c:v>#N/A</c:v>
                </c:pt>
                <c:pt idx="9">
                  <c:v>#N/A</c:v>
                </c:pt>
                <c:pt idx="10">
                  <c:v>-108</c:v>
                </c:pt>
                <c:pt idx="11">
                  <c:v>#N/A</c:v>
                </c:pt>
                <c:pt idx="12">
                  <c:v>#N/A</c:v>
                </c:pt>
                <c:pt idx="13">
                  <c:v>-112</c:v>
                </c:pt>
                <c:pt idx="14">
                  <c:v>#N/A</c:v>
                </c:pt>
              </c:numCache>
            </c:numRef>
          </c:val>
          <c:smooth val="0"/>
          <c:extLst>
            <c:ext xmlns:c16="http://schemas.microsoft.com/office/drawing/2014/chart" uri="{C3380CC4-5D6E-409C-BE32-E72D297353CC}">
              <c16:uniqueId val="{00000008-02EB-4A5C-A280-C0726740C6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22828</c:v>
                </c:pt>
                <c:pt idx="5">
                  <c:v>21879</c:v>
                </c:pt>
                <c:pt idx="8">
                  <c:v>20390</c:v>
                </c:pt>
                <c:pt idx="11">
                  <c:v>19579</c:v>
                </c:pt>
                <c:pt idx="14">
                  <c:v>19865</c:v>
                </c:pt>
              </c:numCache>
            </c:numRef>
          </c:val>
          <c:extLst>
            <c:ext xmlns:c16="http://schemas.microsoft.com/office/drawing/2014/chart" uri="{C3380CC4-5D6E-409C-BE32-E72D297353CC}">
              <c16:uniqueId val="{00000000-18CE-4379-9756-A0EB99973B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15927</c:v>
                </c:pt>
                <c:pt idx="5">
                  <c:v>17150</c:v>
                </c:pt>
                <c:pt idx="8">
                  <c:v>17632</c:v>
                </c:pt>
                <c:pt idx="11">
                  <c:v>17489</c:v>
                </c:pt>
                <c:pt idx="14">
                  <c:v>18484</c:v>
                </c:pt>
              </c:numCache>
            </c:numRef>
          </c:val>
          <c:extLst>
            <c:ext xmlns:c16="http://schemas.microsoft.com/office/drawing/2014/chart" uri="{C3380CC4-5D6E-409C-BE32-E72D297353CC}">
              <c16:uniqueId val="{00000001-18CE-4379-9756-A0EB99973B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10535</c:v>
                </c:pt>
                <c:pt idx="5">
                  <c:v>10550</c:v>
                </c:pt>
                <c:pt idx="8">
                  <c:v>12256</c:v>
                </c:pt>
                <c:pt idx="11">
                  <c:v>13484</c:v>
                </c:pt>
                <c:pt idx="14">
                  <c:v>14380</c:v>
                </c:pt>
              </c:numCache>
            </c:numRef>
          </c:val>
          <c:extLst>
            <c:ext xmlns:c16="http://schemas.microsoft.com/office/drawing/2014/chart" uri="{C3380CC4-5D6E-409C-BE32-E72D297353CC}">
              <c16:uniqueId val="{00000002-18CE-4379-9756-A0EB99973B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CE-4379-9756-A0EB99973B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CE-4379-9756-A0EB99973B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1144</c:v>
                </c:pt>
                <c:pt idx="3">
                  <c:v>501</c:v>
                </c:pt>
                <c:pt idx="6">
                  <c:v>500</c:v>
                </c:pt>
                <c:pt idx="9">
                  <c:v>497</c:v>
                </c:pt>
                <c:pt idx="12">
                  <c:v>154</c:v>
                </c:pt>
              </c:numCache>
            </c:numRef>
          </c:val>
          <c:extLst>
            <c:ext xmlns:c16="http://schemas.microsoft.com/office/drawing/2014/chart" uri="{C3380CC4-5D6E-409C-BE32-E72D297353CC}">
              <c16:uniqueId val="{00000005-18CE-4379-9756-A0EB99973B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4123</c:v>
                </c:pt>
                <c:pt idx="3">
                  <c:v>4081</c:v>
                </c:pt>
                <c:pt idx="6">
                  <c:v>3948</c:v>
                </c:pt>
                <c:pt idx="9">
                  <c:v>4059</c:v>
                </c:pt>
                <c:pt idx="12">
                  <c:v>4254</c:v>
                </c:pt>
              </c:numCache>
            </c:numRef>
          </c:val>
          <c:extLst>
            <c:ext xmlns:c16="http://schemas.microsoft.com/office/drawing/2014/chart" uri="{C3380CC4-5D6E-409C-BE32-E72D297353CC}">
              <c16:uniqueId val="{00000006-18CE-4379-9756-A0EB99973B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8762</c:v>
                </c:pt>
                <c:pt idx="3">
                  <c:v>9233</c:v>
                </c:pt>
                <c:pt idx="6">
                  <c:v>8665</c:v>
                </c:pt>
                <c:pt idx="9">
                  <c:v>8290</c:v>
                </c:pt>
                <c:pt idx="12">
                  <c:v>8737</c:v>
                </c:pt>
              </c:numCache>
            </c:numRef>
          </c:val>
          <c:extLst>
            <c:ext xmlns:c16="http://schemas.microsoft.com/office/drawing/2014/chart" uri="{C3380CC4-5D6E-409C-BE32-E72D297353CC}">
              <c16:uniqueId val="{00000007-18CE-4379-9756-A0EB99973B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17241</c:v>
                </c:pt>
                <c:pt idx="3">
                  <c:v>17588</c:v>
                </c:pt>
                <c:pt idx="6">
                  <c:v>17455</c:v>
                </c:pt>
                <c:pt idx="9">
                  <c:v>16730</c:v>
                </c:pt>
                <c:pt idx="12">
                  <c:v>16439</c:v>
                </c:pt>
              </c:numCache>
            </c:numRef>
          </c:val>
          <c:extLst>
            <c:ext xmlns:c16="http://schemas.microsoft.com/office/drawing/2014/chart" uri="{C3380CC4-5D6E-409C-BE32-E72D297353CC}">
              <c16:uniqueId val="{00000008-18CE-4379-9756-A0EB99973B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958</c:v>
                </c:pt>
                <c:pt idx="3">
                  <c:v>1103</c:v>
                </c:pt>
                <c:pt idx="6">
                  <c:v>1059</c:v>
                </c:pt>
                <c:pt idx="9">
                  <c:v>1165</c:v>
                </c:pt>
                <c:pt idx="12">
                  <c:v>1228</c:v>
                </c:pt>
              </c:numCache>
            </c:numRef>
          </c:val>
          <c:extLst>
            <c:ext xmlns:c16="http://schemas.microsoft.com/office/drawing/2014/chart" uri="{C3380CC4-5D6E-409C-BE32-E72D297353CC}">
              <c16:uniqueId val="{00000009-18CE-4379-9756-A0EB99973B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23488</c:v>
                </c:pt>
                <c:pt idx="3">
                  <c:v>23439</c:v>
                </c:pt>
                <c:pt idx="6">
                  <c:v>23200</c:v>
                </c:pt>
                <c:pt idx="9">
                  <c:v>22775</c:v>
                </c:pt>
                <c:pt idx="12">
                  <c:v>22623</c:v>
                </c:pt>
              </c:numCache>
            </c:numRef>
          </c:val>
          <c:extLst>
            <c:ext xmlns:c16="http://schemas.microsoft.com/office/drawing/2014/chart" uri="{C3380CC4-5D6E-409C-BE32-E72D297353CC}">
              <c16:uniqueId val="{0000000A-18CE-4379-9756-A0EB99973B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6426</c:v>
                </c:pt>
                <c:pt idx="2">
                  <c:v>#N/A</c:v>
                </c:pt>
                <c:pt idx="3">
                  <c:v>#N/A</c:v>
                </c:pt>
                <c:pt idx="4">
                  <c:v>6366</c:v>
                </c:pt>
                <c:pt idx="5">
                  <c:v>#N/A</c:v>
                </c:pt>
                <c:pt idx="6">
                  <c:v>#N/A</c:v>
                </c:pt>
                <c:pt idx="7">
                  <c:v>4548</c:v>
                </c:pt>
                <c:pt idx="8">
                  <c:v>#N/A</c:v>
                </c:pt>
                <c:pt idx="9">
                  <c:v>#N/A</c:v>
                </c:pt>
                <c:pt idx="10">
                  <c:v>2965</c:v>
                </c:pt>
                <c:pt idx="11">
                  <c:v>#N/A</c:v>
                </c:pt>
                <c:pt idx="12">
                  <c:v>#N/A</c:v>
                </c:pt>
                <c:pt idx="13">
                  <c:v>705</c:v>
                </c:pt>
                <c:pt idx="14">
                  <c:v>#N/A</c:v>
                </c:pt>
              </c:numCache>
            </c:numRef>
          </c:val>
          <c:smooth val="0"/>
          <c:extLst>
            <c:ext xmlns:c16="http://schemas.microsoft.com/office/drawing/2014/chart" uri="{C3380CC4-5D6E-409C-BE32-E72D297353CC}">
              <c16:uniqueId val="{0000000B-18CE-4379-9756-A0EB99973B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6080</c:v>
                </c:pt>
                <c:pt idx="1">
                  <c:v>3770</c:v>
                </c:pt>
                <c:pt idx="2">
                  <c:v>5404</c:v>
                </c:pt>
              </c:numCache>
            </c:numRef>
          </c:val>
          <c:extLst>
            <c:ext xmlns:c16="http://schemas.microsoft.com/office/drawing/2014/chart" uri="{C3380CC4-5D6E-409C-BE32-E72D297353CC}">
              <c16:uniqueId val="{00000000-5298-4A63-B31B-E7A2853DE1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298-4A63-B31B-E7A2853DE1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5757</c:v>
                </c:pt>
                <c:pt idx="1">
                  <c:v>9289</c:v>
                </c:pt>
                <c:pt idx="2">
                  <c:v>8551</c:v>
                </c:pt>
              </c:numCache>
            </c:numRef>
          </c:val>
          <c:extLst>
            <c:ext xmlns:c16="http://schemas.microsoft.com/office/drawing/2014/chart" uri="{C3380CC4-5D6E-409C-BE32-E72D297353CC}">
              <c16:uniqueId val="{00000002-5298-4A63-B31B-E7A2853DE1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{999906DF-3C41-4DCC-8357-CCF1DE5AF692}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253-483F-8C8C-5DDEE3DD58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{82C1D91B-429D-4B10-9445-568A7656E532}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53-483F-8C8C-5DDEE3DD58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{BE6B16FE-60A7-466C-AD5E-F5E534B38B9E}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53-483F-8C8C-5DDEE3DD58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{D997516A-F648-4773-8346-ABF9F6970CCB}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53-483F-8C8C-5DDEE3DD58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{15917CE9-C680-40A9-A5DE-222A1DBEB257}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53-483F-8C8C-5DDEE3DD581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{99D5AA4D-30CF-4C49-B1A8-5D30D8165CFE}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253-483F-8C8C-5DDEE3DD58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{E2877889-958A-4FDF-8038-A9782715D384}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253-483F-8C8C-5DDEE3DD58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{29DBED8D-536C-4572-A1E9-108A510BE618}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253-483F-8C8C-5DDEE3DD58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{85DCC781-2C82-4EB5-A7F2-345FB69563A5}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253-483F-8C8C-5DDEE3DD58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58.4</c:v>
                </c:pt>
                <c:pt idx="16">
                  <c:v>59.2</c:v>
                </c:pt>
                <c:pt idx="24">
                  <c:v>60.1</c:v>
                </c:pt>
                <c:pt idx="32">
                  <c:v>61.4</c:v>
                </c:pt>
              </c:numCache>
            </c:numRef>
          </c:xVal>
          <c:yVal>
            <c:numRef>
              <c:f>公会計指標分析・財政指標組合せ分析表!$BP$51:$DC$51</c:f>
              <c:numCache>
                <c:formatCode>#,##0.0;"▲ "#,##0.0</c:formatCode>
                <c:ptCount val="40"/>
                <c:pt idx="0">
                  <c:v>24.4</c:v>
                </c:pt>
                <c:pt idx="8">
                  <c:v>23.9</c:v>
                </c:pt>
                <c:pt idx="16">
                  <c:v>16.399999999999999</c:v>
                </c:pt>
                <c:pt idx="24">
                  <c:v>10.4</c:v>
                </c:pt>
                <c:pt idx="32">
                  <c:v>2.5</c:v>
                </c:pt>
              </c:numCache>
            </c:numRef>
          </c:yVal>
          <c:smooth val="0"/>
          <c:extLst>
            <c:ext xmlns:c16="http://schemas.microsoft.com/office/drawing/2014/chart" uri="{C3380CC4-5D6E-409C-BE32-E72D297353CC}">
              <c16:uniqueId val="{00000009-9253-483F-8C8C-5DDEE3DD58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{6FD18259-E23F-4C2E-90A9-65B7867326FB}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253-483F-8C8C-5DDEE3DD58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{FC874954-BBD5-4605-9373-BFC3CD6CE779}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53-483F-8C8C-5DDEE3DD58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{67159173-E726-40D5-9D16-F5E3FD2772BD}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53-483F-8C8C-5DDEE3DD58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{55C350E8-19CF-49DF-B038-76D1BC00C472}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53-483F-8C8C-5DDEE3DD58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{7CCADD57-2876-4750-B13D-31E7440136AB}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53-483F-8C8C-5DDEE3DD581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{77286095-8267-450A-8332-E09CCD6C7C6D}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253-483F-8C8C-5DDEE3DD58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{0CD14A69-69AF-4E7F-B36D-E2189F20A721}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253-483F-8C8C-5DDEE3DD58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{BA0DC6F6-28EB-4A62-A8A1-4F1A656539DE}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253-483F-8C8C-5DDEE3DD58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{282A43FF-D1A7-4261-AB34-B3169759DD49}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253-483F-8C8C-5DDEE3DD58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9253-483F-8C8C-5DDEE3DD5816}"/>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{6FB26DF8-62F0-4B13-94A0-3623586C8D93}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991-490C-A738-7CA3C522F3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{1BA81DDE-9DF2-42D0-AD5C-D3A8F66EF0BB}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91-490C-A738-7CA3C522F3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{B504B1EE-6577-4673-A023-8C65DD932F8D}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91-490C-A738-7CA3C522F3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{F6652CA8-9BEE-4A89-BA6E-44962626E165}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91-490C-A738-7CA3C522F3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{4DEDA11A-72DC-4F8E-83F8-61CC9794FDA9}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91-490C-A738-7CA3C522F31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{577B3498-E029-4E87-9F0D-C3F2717DCCE3}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991-490C-A738-7CA3C522F31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{E2E6FBAD-5522-4B83-BF20-DB56CA4FB246}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991-490C-A738-7CA3C522F31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{0285B7C7-934C-41F5-A933-8D919197318A}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991-490C-A738-7CA3C522F31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{FDD4FB76-D65B-45E4-834D-912A1BC3678E}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991-490C-A738-7CA3C522F3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c:v>
                </c:pt>
                <c:pt idx="16">
                  <c:v>-0.2</c:v>
                </c:pt>
                <c:pt idx="24">
                  <c:v>-0.1</c:v>
                </c:pt>
                <c:pt idx="32">
                  <c:v>-0.3</c:v>
                </c:pt>
              </c:numCache>
            </c:numRef>
          </c:xVal>
          <c:yVal>
            <c:numRef>
              <c:f>公会計指標分析・財政指標組合せ分析表!$BP$73:$DC$73</c:f>
              <c:numCache>
                <c:formatCode>#,##0.0;"▲ "#,##0.0</c:formatCode>
                <c:ptCount val="40"/>
                <c:pt idx="0">
                  <c:v>24.4</c:v>
                </c:pt>
                <c:pt idx="8">
                  <c:v>23.9</c:v>
                </c:pt>
                <c:pt idx="16">
                  <c:v>16.399999999999999</c:v>
                </c:pt>
                <c:pt idx="24">
                  <c:v>10.4</c:v>
                </c:pt>
                <c:pt idx="32">
                  <c:v>2.5</c:v>
                </c:pt>
              </c:numCache>
            </c:numRef>
          </c:yVal>
          <c:smooth val="0"/>
          <c:extLst>
            <c:ext xmlns:c16="http://schemas.microsoft.com/office/drawing/2014/chart" uri="{C3380CC4-5D6E-409C-BE32-E72D297353CC}">
              <c16:uniqueId val="{00000009-2991-490C-A738-7CA3C522F3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183110978987417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{9E9F1C12-9CF5-4B12-B7F7-41219D906389}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991-490C-A738-7CA3C522F3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{6A3C8A2D-E7DE-4CE9-B0F1-88E6004ED914}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91-490C-A738-7CA3C522F3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{5579C946-0806-48EF-B1A6-E9CB283E7F09}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91-490C-A738-7CA3C522F3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{22CE9826-638D-407E-A016-64D8D2B3077E}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91-490C-A738-7CA3C522F3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{617E4522-C93E-4B23-A36B-97764335624A}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91-490C-A738-7CA3C522F312}"/>
                </c:ext>
              </c:extLst>
            </c:dLbl>
            <c:dLbl>
              <c:idx val="8"/>
              <c:layout>
                <c:manualLayout>
                  <c:x val="0"/>
                  <c:y val="-1.527563057098842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{1A88F711-B544-4909-B424-59257C66A1A0}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991-490C-A738-7CA3C522F312}"/>
                </c:ext>
              </c:extLst>
            </c:dLbl>
            <c:dLbl>
              <c:idx val="16"/>
              <c:layout>
                <c:manualLayout>
                  <c:x val="0"/>
                  <c:y val="-7.7224097151393891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{3E94D718-A753-4C6A-A94F-54DFB4BF3508}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991-490C-A738-7CA3C522F312}"/>
                </c:ext>
              </c:extLst>
            </c:dLbl>
            <c:dLbl>
              <c:idx val="24"/>
              <c:layout>
                <c:manualLayout>
                  <c:x val="0"/>
                  <c:y val="3.022041814992320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{DCE31D5B-3871-43A1-8DEA-5F66380EBB04}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991-490C-A738-7CA3C522F312}"/>
                </c:ext>
              </c:extLst>
            </c:dLbl>
            <c:dLbl>
              <c:idx val="32"/>
              <c:layout>
                <c:manualLayout>
                  <c:x val="0"/>
                  <c:y val="-4.7040667658968119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{9B1710C8-2200-4A12-B1C1-7403F8E08365}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991-490C-A738-7CA3C522F3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2991-490C-A738-7CA3C522F312}"/>
            </c:ext>
          </c:extLst>
        </c:ser>
        <c:dLbls>
          <c:showLegendKey val="0"/>
          <c:showVal val="1"/>
          <c:showCatName val="0"/>
          <c:showSerName val="0"/>
          <c:showPercent val="0"/>
          <c:showBubbleSize val="0"/>
        </c:dLbls>
        <c:axId val="84219776"/>
        <c:axId val="84234240"/>
      </c:scatterChart>
      <c:valAx>
        <c:axId val="842197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実質公債比率の分子については、組合等が起こした地方債の元利償還金に対する負担金等が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億円減したこと等により、元利償還金等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全体としては、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については、災害復旧費に係る基準財政需要額の減により、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億円減少したため、実質公債比率の分子が</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億円減少した。今後も、借入利率の低減を図り、元利償還金の圧縮に努める。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将来負担比率の分子のうち、設立法人の負債額等負担見込額については、土地開発公社負債額の減により、前年度比で</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億円減少となり、将来負担額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は、充当可能特定歳入について、都市計画事業費特定財源の増により、前年度比で</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億円増となり、充当可能財源等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億円増となった。</a:t>
          </a: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の減及び充当可能財源等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年度の将来負担比率の分子は、前年度比で、</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　億円減少した。今後は、事業内容の精査、公営企業の経営健全化等を進め、将来負担の軽減に努める。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財政調整基金は、大規模建設事業への取り崩し額が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億円、新型コロナウイルス感染症対策分への取り崩し額が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億に対し、決算剰余金による積立が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億円、決算剰余金以外の積立て額が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その他の特定目的基金は、一般廃棄物処理施設整備基金が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億円の取崩し、公園・緑地整備基金が、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億円の取崩し、公共建築物保全基金が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億円の取崩し、鉄道駅周辺整備基金が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今度必要となってくる公共施設の大規模修繕や養父森岡線街路整備事業、新駅周辺等整備、一般廃棄物処理施設整備に係る財源として、個々の特定目的基金を取り崩すことを予定している。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鉄道駅周辺整備基金：養父森岡線街路整備及び新駅周辺等整備のため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一般廃棄物処理施設整備基金：知多市と東海市が共同で設置する新ごみ処理施設の整備のため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億円積み立てたことによる差引きによる増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鉄道駅周辺整備基金：新駅整備費用に係る財源として、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一般廃棄物処理施設整備基金：新ごみ処理施設の整備費用に係る財源として、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公共建築物保全基金：公共建築物の大規模修繕の財源として、毎年度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億円を基本として取り崩す予定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鉄道駅周辺整備基金：養父森岡線街路整備事業や新駅周辺等整備事業が令和６年度まで事業を実施することから、それまでの各年度に必要な　　　　　　　　　　　　一般財源分を取り崩す予定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一般廃棄物処理施設整備基金：令和６年度に完成する新ごみ処理施設の財源として、令和６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億円、新型コロナウイルス感染症対策分へ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億円を取り崩した一方、歳入増により決算剰余金として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％を適正規模と考え、概ね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％以の範囲内とし今後は、大規模建設事業の実施に伴い、減少を見込んでいます。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114,107
112,023
43.43
55,888,499
50,729,623
4,344,946
29,810,080
22,623,339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有形固定資産減価償却率については、上昇傾向にあるものの、類似団体に比べて低い水準にある。</a:t>
          </a:r>
          <a:endParaRPr lang="ja-JP" altLang="ja-JP">
            <a:effectLst/>
          </a:endParaRPr>
        </a:p>
        <a:p>
          <a:r>
            <a:rPr kumimoji="1" lang="ja-JP" altLang="ja-JP" sz="1100" b="1">
              <a:solidFill>
                <a:schemeClr val="dk1"/>
              </a:solidFill>
              <a:effectLst/>
              <a:latin typeface="+mn-lt"/>
              <a:ea typeface="+mn-ea"/>
              <a:cs typeface="+mn-cs"/>
            </a:rPr>
            <a:t>　東海市公共施設等総合管理計画及び個別施設計画に基づき、今後も施設の適正な維持管理に努める。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52525" y="6384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86781"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52525" y="5343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86781" y="5249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D00-00003C000000}"/>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flipV="1">
          <a:off x="4300220" y="5204142"/>
          <a:ext cx="1270" cy="1201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D00-00003E000000}"/>
            </a:ext>
          </a:extLst>
        </xdr:cNvPr>
        <xdr:cNvSpPr txBox="1"/>
      </xdr:nvSpPr>
      <xdr:spPr>
        <a:xfrm>
          <a:off x="4352925" y="6409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213225" y="640556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D00-000040000000}"/>
            </a:ext>
          </a:extLst>
        </xdr:cNvPr>
        <xdr:cNvSpPr txBox="1"/>
      </xdr:nvSpPr>
      <xdr:spPr>
        <a:xfrm>
          <a:off x="4352925" y="4985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213225" y="52041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D00-000042000000}"/>
            </a:ext>
          </a:extLst>
        </xdr:cNvPr>
        <xdr:cNvSpPr txBox="1"/>
      </xdr:nvSpPr>
      <xdr:spPr>
        <a:xfrm>
          <a:off x="4352925"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00000000-0008-0000-0D00-000043000000}"/>
            </a:ext>
          </a:extLst>
        </xdr:cNvPr>
        <xdr:cNvSpPr/>
      </xdr:nvSpPr>
      <xdr:spPr>
        <a:xfrm>
          <a:off x="4251325"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3616325" y="59096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2930525" y="5835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2244725" y="5824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1558925" y="57442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251325" y="5888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165117</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352925"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3616325" y="5818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31</xdr:row>
      <xdr:rowOff>21590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3667125" y="5869622"/>
          <a:ext cx="635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2930525" y="5770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122872</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2981325" y="5821045"/>
          <a:ext cx="6858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244725" y="5733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74295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295525" y="5777865"/>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81597</xdr:rowOff>
    </xdr:from>
    <xdr:to>
      <xdr:col>7</xdr:col>
      <xdr:colOff>187325</xdr:colOff>
      <xdr:row>30</xdr:row>
      <xdr:rowOff>11747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1558925" y="56632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132397</xdr:rowOff>
    </xdr:from>
    <xdr:to>
      <xdr:col>11</xdr:col>
      <xdr:colOff>136525</xdr:colOff>
      <xdr:row>30</xdr:row>
      <xdr:rowOff>31115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1609725" y="5714047"/>
          <a:ext cx="6858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470919" y="600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279781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112019"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42621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470919"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2797819" y="555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112019"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28274</xdr:rowOff>
    </xdr:from>
    <xdr:ext cx="405111" cy="259045"/>
    <xdr:sp macro="" textlink="">
      <xdr:nvSpPr>
        <xdr:cNvPr id="94" name="n_4mainValue有形固定資産減価償却率">
          <a:extLst>
            <a:ext uri="{FF2B5EF4-FFF2-40B4-BE49-F238E27FC236}">
              <a16:creationId xmlns:a16="http://schemas.microsoft.com/office/drawing/2014/main" id="{00000000-0008-0000-0D00-00005E000000}"/>
            </a:ext>
          </a:extLst>
        </xdr:cNvPr>
        <xdr:cNvSpPr txBox="1"/>
      </xdr:nvSpPr>
      <xdr:spPr>
        <a:xfrm>
          <a:off x="1426219" y="5444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債務償還比率は類似団体平均を下回っており、主な要因としては、公共建築物保全基金等の基金残高の増により充当可能基金残高の増や市税が増となっていることが考えられる。</a:t>
          </a:r>
          <a:endParaRPr lang="ja-JP" altLang="ja-JP">
            <a:effectLst/>
          </a:endParaRPr>
        </a:p>
        <a:p>
          <a:r>
            <a:rPr kumimoji="1" lang="ja-JP" altLang="ja-JP" sz="1100" b="1">
              <a:solidFill>
                <a:schemeClr val="dk1"/>
              </a:solidFill>
              <a:effectLst/>
              <a:latin typeface="+mn-lt"/>
              <a:ea typeface="+mn-ea"/>
              <a:cs typeface="+mn-cs"/>
            </a:rPr>
            <a:t>　しかし、今後も大型建設事業が予定されており、将来負担額が増加傾向となる見込みのため、人件費や物件費等の業務支出の削減に努める必要がある。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3323570" y="5169958"/>
          <a:ext cx="1269" cy="1464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3376275" y="663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3255625" y="6634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3376275" y="588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3293725" y="5909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2639675" y="60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1953875" y="6052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1268075" y="60193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0582275" y="6055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4233</xdr:rowOff>
    </xdr:from>
    <xdr:to>
      <xdr:col>76</xdr:col>
      <xdr:colOff>73025</xdr:colOff>
      <xdr:row>29</xdr:row>
      <xdr:rowOff>105833</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3293725" y="55858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27110</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3376275" y="54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162909</xdr:rowOff>
    </xdr:from>
    <xdr:to>
      <xdr:col>72</xdr:col>
      <xdr:colOff>123825</xdr:colOff>
      <xdr:row>29</xdr:row>
      <xdr:rowOff>93059</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2639675" y="5579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42259</xdr:rowOff>
    </xdr:from>
    <xdr:to>
      <xdr:col>76</xdr:col>
      <xdr:colOff>22225</xdr:colOff>
      <xdr:row>29</xdr:row>
      <xdr:rowOff>55033</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2690475" y="5623909"/>
          <a:ext cx="635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38417</xdr:rowOff>
    </xdr:from>
    <xdr:to>
      <xdr:col>68</xdr:col>
      <xdr:colOff>123825</xdr:colOff>
      <xdr:row>29</xdr:row>
      <xdr:rowOff>140017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1953875" y="5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42259</xdr:rowOff>
    </xdr:from>
    <xdr:to>
      <xdr:col>72</xdr:col>
      <xdr:colOff>73025</xdr:colOff>
      <xdr:row>29</xdr:row>
      <xdr:rowOff>89217</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2004675" y="5623909"/>
          <a:ext cx="6858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125317</xdr:rowOff>
    </xdr:from>
    <xdr:to>
      <xdr:col>64</xdr:col>
      <xdr:colOff>123825</xdr:colOff>
      <xdr:row>30</xdr:row>
      <xdr:rowOff>55467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268075" y="5706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89217</xdr:rowOff>
    </xdr:from>
    <xdr:to>
      <xdr:col>68</xdr:col>
      <xdr:colOff>73025</xdr:colOff>
      <xdr:row>30</xdr:row>
      <xdr:rowOff>4667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1318875" y="5670867"/>
          <a:ext cx="685800" cy="8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144928</xdr:rowOff>
    </xdr:from>
    <xdr:to>
      <xdr:col>60</xdr:col>
      <xdr:colOff>123825</xdr:colOff>
      <xdr:row>30</xdr:row>
      <xdr:rowOff>75078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0582275" y="5726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4667</xdr:rowOff>
    </xdr:from>
    <xdr:to>
      <xdr:col>64</xdr:col>
      <xdr:colOff>73025</xdr:colOff>
      <xdr:row>30</xdr:row>
      <xdr:rowOff>24278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0633075" y="5751417"/>
          <a:ext cx="6858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2461952" y="618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50" name="n_2aveValue債務償還比率">
          <a:extLst>
            <a:ext uri="{FF2B5EF4-FFF2-40B4-BE49-F238E27FC236}">
              <a16:creationId xmlns:a16="http://schemas.microsoft.com/office/drawing/2014/main" id="{00000000-0008-0000-0D00-000096000000}"/>
            </a:ext>
          </a:extLst>
        </xdr:cNvPr>
        <xdr:cNvSpPr txBox="1"/>
      </xdr:nvSpPr>
      <xdr:spPr>
        <a:xfrm>
          <a:off x="11788852" y="61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1" name="n_3aveValue債務償還比率">
          <a:extLst>
            <a:ext uri="{FF2B5EF4-FFF2-40B4-BE49-F238E27FC236}">
              <a16:creationId xmlns:a16="http://schemas.microsoft.com/office/drawing/2014/main" id="{00000000-0008-0000-0D00-000097000000}"/>
            </a:ext>
          </a:extLst>
        </xdr:cNvPr>
        <xdr:cNvSpPr txBox="1"/>
      </xdr:nvSpPr>
      <xdr:spPr>
        <a:xfrm>
          <a:off x="11103052" y="610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52" name="n_4aveValue債務償還比率">
          <a:extLst>
            <a:ext uri="{FF2B5EF4-FFF2-40B4-BE49-F238E27FC236}">
              <a16:creationId xmlns:a16="http://schemas.microsoft.com/office/drawing/2014/main" id="{00000000-0008-0000-0D00-000098000000}"/>
            </a:ext>
          </a:extLst>
        </xdr:cNvPr>
        <xdr:cNvSpPr txBox="1"/>
      </xdr:nvSpPr>
      <xdr:spPr>
        <a:xfrm>
          <a:off x="10417252" y="614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109586</xdr:rowOff>
    </xdr:from>
    <xdr:ext cx="469744" cy="259045"/>
    <xdr:sp macro="" textlink="">
      <xdr:nvSpPr>
        <xdr:cNvPr id="153" name="n_1mainValue債務償還比率">
          <a:extLst>
            <a:ext uri="{FF2B5EF4-FFF2-40B4-BE49-F238E27FC236}">
              <a16:creationId xmlns:a16="http://schemas.microsoft.com/office/drawing/2014/main" id="{00000000-0008-0000-0D00-000099000000}"/>
            </a:ext>
          </a:extLst>
        </xdr:cNvPr>
        <xdr:cNvSpPr txBox="1"/>
      </xdr:nvSpPr>
      <xdr:spPr>
        <a:xfrm>
          <a:off x="12461952" y="53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156544</xdr:rowOff>
    </xdr:from>
    <xdr:ext cx="469744" cy="259045"/>
    <xdr:sp macro="" textlink="">
      <xdr:nvSpPr>
        <xdr:cNvPr id="154" name="n_2mainValue債務償還比率">
          <a:extLst>
            <a:ext uri="{FF2B5EF4-FFF2-40B4-BE49-F238E27FC236}">
              <a16:creationId xmlns:a16="http://schemas.microsoft.com/office/drawing/2014/main" id="{00000000-0008-0000-0D00-00009A000000}"/>
            </a:ext>
          </a:extLst>
        </xdr:cNvPr>
        <xdr:cNvSpPr txBox="1"/>
      </xdr:nvSpPr>
      <xdr:spPr>
        <a:xfrm>
          <a:off x="11788852" y="54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71994</xdr:rowOff>
    </xdr:from>
    <xdr:ext cx="469744" cy="259045"/>
    <xdr:sp macro="" textlink="">
      <xdr:nvSpPr>
        <xdr:cNvPr id="155" name="n_3mainValue債務償還比率">
          <a:extLst>
            <a:ext uri="{FF2B5EF4-FFF2-40B4-BE49-F238E27FC236}">
              <a16:creationId xmlns:a16="http://schemas.microsoft.com/office/drawing/2014/main" id="{00000000-0008-0000-0D00-00009B000000}"/>
            </a:ext>
          </a:extLst>
        </xdr:cNvPr>
        <xdr:cNvSpPr txBox="1"/>
      </xdr:nvSpPr>
      <xdr:spPr>
        <a:xfrm>
          <a:off x="11103052" y="548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91605</xdr:rowOff>
    </xdr:from>
    <xdr:ext cx="469744" cy="259045"/>
    <xdr:sp macro="" textlink="">
      <xdr:nvSpPr>
        <xdr:cNvPr id="156" name="n_4mainValue債務償還比率">
          <a:extLst>
            <a:ext uri="{FF2B5EF4-FFF2-40B4-BE49-F238E27FC236}">
              <a16:creationId xmlns:a16="http://schemas.microsoft.com/office/drawing/2014/main" id="{00000000-0008-0000-0D00-00009C000000}"/>
            </a:ext>
          </a:extLst>
        </xdr:cNvPr>
        <xdr:cNvSpPr txBox="1"/>
      </xdr:nvSpPr>
      <xdr:spPr>
        <a:xfrm>
          <a:off x="10417252" y="550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114,107
112,023
43.43
55,888,499
50,729,623
4,344,946
29,810,080
22,623,339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5771" y="6938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00000000-0008-0000-0E00-00003C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flipV="1">
          <a:off x="4177665" y="5556567"/>
          <a:ext cx="0" cy="132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00000000-0008-0000-0E00-00003E000000}"/>
            </a:ext>
          </a:extLst>
        </xdr:cNvPr>
        <xdr:cNvSpPr txBox="1"/>
      </xdr:nvSpPr>
      <xdr:spPr>
        <a:xfrm>
          <a:off x="42164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00000000-0008-0000-0E00-000040000000}"/>
            </a:ext>
          </a:extLst>
        </xdr:cNvPr>
        <xdr:cNvSpPr txBox="1"/>
      </xdr:nvSpPr>
      <xdr:spPr>
        <a:xfrm>
          <a:off x="42164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108450" y="55565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a:extLst>
            <a:ext uri="{FF2B5EF4-FFF2-40B4-BE49-F238E27FC236}">
              <a16:creationId xmlns:a16="http://schemas.microsoft.com/office/drawing/2014/main" id="{00000000-0008-0000-0E00-000042000000}"/>
            </a:ext>
          </a:extLst>
        </xdr:cNvPr>
        <xdr:cNvSpPr txBox="1"/>
      </xdr:nvSpPr>
      <xdr:spPr>
        <a:xfrm>
          <a:off x="4216400" y="592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41275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3384550" y="6021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2571750" y="59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1778000" y="59502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984250" y="5901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165417</xdr:rowOff>
    </xdr:from>
    <xdr:to>
      <xdr:col>24</xdr:col>
      <xdr:colOff>114300</xdr:colOff>
      <xdr:row>37</xdr:row>
      <xdr:rowOff>95567</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4127500" y="6115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143844</xdr:rowOff>
    </xdr:from>
    <xdr:ext cx="405111" cy="259045"/>
    <xdr:sp macro="" textlink="">
      <xdr:nvSpPr>
        <xdr:cNvPr id="78" name="【道路】&#10;有形固定資産減価償却率該当値テキスト">
          <a:extLst>
            <a:ext uri="{FF2B5EF4-FFF2-40B4-BE49-F238E27FC236}">
              <a16:creationId xmlns:a16="http://schemas.microsoft.com/office/drawing/2014/main" id="{00000000-0008-0000-0E00-00004E000000}"/>
            </a:ext>
          </a:extLst>
        </xdr:cNvPr>
        <xdr:cNvSpPr txBox="1"/>
      </xdr:nvSpPr>
      <xdr:spPr>
        <a:xfrm>
          <a:off x="4216400" y="609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113983</xdr:rowOff>
    </xdr:from>
    <xdr:to>
      <xdr:col>20</xdr:col>
      <xdr:colOff>38100</xdr:colOff>
      <xdr:row>37</xdr:row>
      <xdr:rowOff>44133</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3384550" y="6063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164783</xdr:rowOff>
    </xdr:from>
    <xdr:to>
      <xdr:col>24</xdr:col>
      <xdr:colOff>63500</xdr:colOff>
      <xdr:row>37</xdr:row>
      <xdr:rowOff>44767</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3429000" y="6114733"/>
          <a:ext cx="7493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68263</xdr:rowOff>
    </xdr:from>
    <xdr:to>
      <xdr:col>15</xdr:col>
      <xdr:colOff>101600</xdr:colOff>
      <xdr:row>36</xdr:row>
      <xdr:rowOff>169863</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2571750" y="6018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119063</xdr:rowOff>
    </xdr:from>
    <xdr:to>
      <xdr:col>19</xdr:col>
      <xdr:colOff>177800</xdr:colOff>
      <xdr:row>36</xdr:row>
      <xdr:rowOff>164783</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622550" y="6069013"/>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31115</xdr:rowOff>
    </xdr:from>
    <xdr:to>
      <xdr:col>10</xdr:col>
      <xdr:colOff>165100</xdr:colOff>
      <xdr:row>36</xdr:row>
      <xdr:rowOff>132715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7780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81915</xdr:rowOff>
    </xdr:from>
    <xdr:to>
      <xdr:col>15</xdr:col>
      <xdr:colOff>50800</xdr:colOff>
      <xdr:row>36</xdr:row>
      <xdr:rowOff>119063</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828800" y="6031865"/>
          <a:ext cx="79375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159703</xdr:rowOff>
    </xdr:from>
    <xdr:to>
      <xdr:col>6</xdr:col>
      <xdr:colOff>38100</xdr:colOff>
      <xdr:row>36</xdr:row>
      <xdr:rowOff>89853</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984250" y="59445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39053</xdr:rowOff>
    </xdr:from>
    <xdr:to>
      <xdr:col>10</xdr:col>
      <xdr:colOff>114300</xdr:colOff>
      <xdr:row>36</xdr:row>
      <xdr:rowOff>81915</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1028700" y="5989003"/>
          <a:ext cx="8001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a:extLst>
            <a:ext uri="{FF2B5EF4-FFF2-40B4-BE49-F238E27FC236}">
              <a16:creationId xmlns:a16="http://schemas.microsoft.com/office/drawing/2014/main" id="{00000000-0008-0000-0E00-000057000000}"/>
            </a:ext>
          </a:extLst>
        </xdr:cNvPr>
        <xdr:cNvSpPr txBox="1"/>
      </xdr:nvSpPr>
      <xdr:spPr>
        <a:xfrm>
          <a:off x="32391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a:extLst>
            <a:ext uri="{FF2B5EF4-FFF2-40B4-BE49-F238E27FC236}">
              <a16:creationId xmlns:a16="http://schemas.microsoft.com/office/drawing/2014/main" id="{00000000-0008-0000-0E00-000058000000}"/>
            </a:ext>
          </a:extLst>
        </xdr:cNvPr>
        <xdr:cNvSpPr txBox="1"/>
      </xdr:nvSpPr>
      <xdr:spPr>
        <a:xfrm>
          <a:off x="2439044" y="57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a:extLst>
            <a:ext uri="{FF2B5EF4-FFF2-40B4-BE49-F238E27FC236}">
              <a16:creationId xmlns:a16="http://schemas.microsoft.com/office/drawing/2014/main" id="{00000000-0008-0000-0E00-000059000000}"/>
            </a:ext>
          </a:extLst>
        </xdr:cNvPr>
        <xdr:cNvSpPr txBox="1"/>
      </xdr:nvSpPr>
      <xdr:spPr>
        <a:xfrm>
          <a:off x="1645294" y="573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a:extLst>
            <a:ext uri="{FF2B5EF4-FFF2-40B4-BE49-F238E27FC236}">
              <a16:creationId xmlns:a16="http://schemas.microsoft.com/office/drawing/2014/main" id="{00000000-0008-0000-0E00-00005A000000}"/>
            </a:ext>
          </a:extLst>
        </xdr:cNvPr>
        <xdr:cNvSpPr txBox="1"/>
      </xdr:nvSpPr>
      <xdr:spPr>
        <a:xfrm>
          <a:off x="8515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35260</xdr:rowOff>
    </xdr:from>
    <xdr:ext cx="405111" cy="259045"/>
    <xdr:sp macro="" textlink="">
      <xdr:nvSpPr>
        <xdr:cNvPr id="91" name="n_1mainValue【道路】&#10;有形固定資産減価償却率">
          <a:extLst>
            <a:ext uri="{FF2B5EF4-FFF2-40B4-BE49-F238E27FC236}">
              <a16:creationId xmlns:a16="http://schemas.microsoft.com/office/drawing/2014/main" id="{00000000-0008-0000-0E00-00005B000000}"/>
            </a:ext>
          </a:extLst>
        </xdr:cNvPr>
        <xdr:cNvSpPr txBox="1"/>
      </xdr:nvSpPr>
      <xdr:spPr>
        <a:xfrm>
          <a:off x="3239144" y="6150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160990</xdr:rowOff>
    </xdr:from>
    <xdr:ext cx="405111" cy="259045"/>
    <xdr:sp macro="" textlink="">
      <xdr:nvSpPr>
        <xdr:cNvPr id="92" name="n_2mainValue【道路】&#10;有形固定資産減価償却率">
          <a:extLst>
            <a:ext uri="{FF2B5EF4-FFF2-40B4-BE49-F238E27FC236}">
              <a16:creationId xmlns:a16="http://schemas.microsoft.com/office/drawing/2014/main" id="{00000000-0008-0000-0E00-00005C000000}"/>
            </a:ext>
          </a:extLst>
        </xdr:cNvPr>
        <xdr:cNvSpPr txBox="1"/>
      </xdr:nvSpPr>
      <xdr:spPr>
        <a:xfrm>
          <a:off x="2439044" y="611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123842</xdr:rowOff>
    </xdr:from>
    <xdr:ext cx="405111" cy="259045"/>
    <xdr:sp macro="" textlink="">
      <xdr:nvSpPr>
        <xdr:cNvPr id="93" name="n_3mainValue【道路】&#10;有形固定資産減価償却率">
          <a:extLst>
            <a:ext uri="{FF2B5EF4-FFF2-40B4-BE49-F238E27FC236}">
              <a16:creationId xmlns:a16="http://schemas.microsoft.com/office/drawing/2014/main" id="{00000000-0008-0000-0E00-00005D000000}"/>
            </a:ext>
          </a:extLst>
        </xdr:cNvPr>
        <xdr:cNvSpPr txBox="1"/>
      </xdr:nvSpPr>
      <xdr:spPr>
        <a:xfrm>
          <a:off x="164529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80980</xdr:rowOff>
    </xdr:from>
    <xdr:ext cx="405111" cy="259045"/>
    <xdr:sp macro="" textlink="">
      <xdr:nvSpPr>
        <xdr:cNvPr id="94" name="n_4mainValue【道路】&#10;有形固定資産減価償却率">
          <a:extLst>
            <a:ext uri="{FF2B5EF4-FFF2-40B4-BE49-F238E27FC236}">
              <a16:creationId xmlns:a16="http://schemas.microsoft.com/office/drawing/2014/main" id="{00000000-0008-0000-0E00-00005E000000}"/>
            </a:ext>
          </a:extLst>
        </xdr:cNvPr>
        <xdr:cNvSpPr txBox="1"/>
      </xdr:nvSpPr>
      <xdr:spPr>
        <a:xfrm>
          <a:off x="851544" y="6030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00000000-0008-0000-0E00-000078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429115" y="5483171"/>
          <a:ext cx="0" cy="139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00000000-0008-0000-0E00-00007A000000}"/>
            </a:ext>
          </a:extLst>
        </xdr:cNvPr>
        <xdr:cNvSpPr txBox="1"/>
      </xdr:nvSpPr>
      <xdr:spPr>
        <a:xfrm>
          <a:off x="9467850" y="68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9359900" y="6879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00000000-0008-0000-0E00-00007C000000}"/>
            </a:ext>
          </a:extLst>
        </xdr:cNvPr>
        <xdr:cNvSpPr txBox="1"/>
      </xdr:nvSpPr>
      <xdr:spPr>
        <a:xfrm>
          <a:off x="9467850" y="52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9359900" y="54831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a:extLst>
            <a:ext uri="{FF2B5EF4-FFF2-40B4-BE49-F238E27FC236}">
              <a16:creationId xmlns:a16="http://schemas.microsoft.com/office/drawing/2014/main" id="{00000000-0008-0000-0E00-00007E000000}"/>
            </a:ext>
          </a:extLst>
        </xdr:cNvPr>
        <xdr:cNvSpPr txBox="1"/>
      </xdr:nvSpPr>
      <xdr:spPr>
        <a:xfrm>
          <a:off x="9467850" y="611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9398000" y="62653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8636000" y="63637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00000000-0008-0000-0E00-000081000000}"/>
            </a:ext>
          </a:extLst>
        </xdr:cNvPr>
        <xdr:cNvSpPr/>
      </xdr:nvSpPr>
      <xdr:spPr>
        <a:xfrm>
          <a:off x="7842250" y="63640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00000000-0008-0000-0E00-000082000000}"/>
            </a:ext>
          </a:extLst>
        </xdr:cNvPr>
        <xdr:cNvSpPr/>
      </xdr:nvSpPr>
      <xdr:spPr>
        <a:xfrm>
          <a:off x="7029450" y="6361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00000000-0008-0000-0E00-000083000000}"/>
            </a:ext>
          </a:extLst>
        </xdr:cNvPr>
        <xdr:cNvSpPr/>
      </xdr:nvSpPr>
      <xdr:spPr>
        <a:xfrm>
          <a:off x="6235700" y="6389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52941</xdr:rowOff>
    </xdr:from>
    <xdr:to>
      <xdr:col>55</xdr:col>
      <xdr:colOff>50800</xdr:colOff>
      <xdr:row>41</xdr:row>
      <xdr:rowOff>154541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9398000" y="68283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139318</xdr:rowOff>
    </xdr:from>
    <xdr:ext cx="469744" cy="259045"/>
    <xdr:sp macro="" textlink="">
      <xdr:nvSpPr>
        <xdr:cNvPr id="138" name="【道路】&#10;一人当たり延長該当値テキスト">
          <a:extLst>
            <a:ext uri="{FF2B5EF4-FFF2-40B4-BE49-F238E27FC236}">
              <a16:creationId xmlns:a16="http://schemas.microsoft.com/office/drawing/2014/main" id="{00000000-0008-0000-0E00-00008A000000}"/>
            </a:ext>
          </a:extLst>
        </xdr:cNvPr>
        <xdr:cNvSpPr txBox="1"/>
      </xdr:nvSpPr>
      <xdr:spPr>
        <a:xfrm>
          <a:off x="9467850" y="674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56207</xdr:rowOff>
    </xdr:from>
    <xdr:to>
      <xdr:col>50</xdr:col>
      <xdr:colOff>165100</xdr:colOff>
      <xdr:row>41</xdr:row>
      <xdr:rowOff>157807</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8636000" y="68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103741</xdr:rowOff>
    </xdr:from>
    <xdr:to>
      <xdr:col>55</xdr:col>
      <xdr:colOff>0</xdr:colOff>
      <xdr:row>41</xdr:row>
      <xdr:rowOff>107007</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8686800" y="6879191"/>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61758</xdr:rowOff>
    </xdr:from>
    <xdr:to>
      <xdr:col>46</xdr:col>
      <xdr:colOff>38100</xdr:colOff>
      <xdr:row>41</xdr:row>
      <xdr:rowOff>163358</xdr:rowOff>
    </xdr:to>
    <xdr:sp macro="" textlink="">
      <xdr:nvSpPr>
        <xdr:cNvPr id="141" name="楕円 140">
          <a:extLst>
            <a:ext uri="{FF2B5EF4-FFF2-40B4-BE49-F238E27FC236}">
              <a16:creationId xmlns:a16="http://schemas.microsoft.com/office/drawing/2014/main" id="{00000000-0008-0000-0E00-00008D000000}"/>
            </a:ext>
          </a:extLst>
        </xdr:cNvPr>
        <xdr:cNvSpPr/>
      </xdr:nvSpPr>
      <xdr:spPr>
        <a:xfrm>
          <a:off x="7842250" y="6837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107007</xdr:rowOff>
    </xdr:from>
    <xdr:to>
      <xdr:col>50</xdr:col>
      <xdr:colOff>114300</xdr:colOff>
      <xdr:row>41</xdr:row>
      <xdr:rowOff>112558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7886700" y="6882457"/>
          <a:ext cx="8001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61867</xdr:rowOff>
    </xdr:from>
    <xdr:to>
      <xdr:col>41</xdr:col>
      <xdr:colOff>101600</xdr:colOff>
      <xdr:row>41</xdr:row>
      <xdr:rowOff>163467</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7029450" y="68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112558</xdr:rowOff>
    </xdr:from>
    <xdr:to>
      <xdr:col>45</xdr:col>
      <xdr:colOff>177800</xdr:colOff>
      <xdr:row>41</xdr:row>
      <xdr:rowOff>112667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flipV="1">
          <a:off x="7080250" y="6888008"/>
          <a:ext cx="80645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65350</xdr:rowOff>
    </xdr:from>
    <xdr:to>
      <xdr:col>36</xdr:col>
      <xdr:colOff>165100</xdr:colOff>
      <xdr:row>41</xdr:row>
      <xdr:rowOff>166950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6235700" y="68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112667</xdr:rowOff>
    </xdr:from>
    <xdr:to>
      <xdr:col>41</xdr:col>
      <xdr:colOff>50800</xdr:colOff>
      <xdr:row>41</xdr:row>
      <xdr:rowOff>116150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6286500" y="6888117"/>
          <a:ext cx="79375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a:extLst>
            <a:ext uri="{FF2B5EF4-FFF2-40B4-BE49-F238E27FC236}">
              <a16:creationId xmlns:a16="http://schemas.microsoft.com/office/drawing/2014/main" id="{00000000-0008-0000-0E00-000093000000}"/>
            </a:ext>
          </a:extLst>
        </xdr:cNvPr>
        <xdr:cNvSpPr txBox="1"/>
      </xdr:nvSpPr>
      <xdr:spPr>
        <a:xfrm>
          <a:off x="8458277" y="614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a:extLst>
            <a:ext uri="{FF2B5EF4-FFF2-40B4-BE49-F238E27FC236}">
              <a16:creationId xmlns:a16="http://schemas.microsoft.com/office/drawing/2014/main" id="{00000000-0008-0000-0E00-000094000000}"/>
            </a:ext>
          </a:extLst>
        </xdr:cNvPr>
        <xdr:cNvSpPr txBox="1"/>
      </xdr:nvSpPr>
      <xdr:spPr>
        <a:xfrm>
          <a:off x="7677227" y="61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a:extLst>
            <a:ext uri="{FF2B5EF4-FFF2-40B4-BE49-F238E27FC236}">
              <a16:creationId xmlns:a16="http://schemas.microsoft.com/office/drawing/2014/main" id="{00000000-0008-0000-0E00-000095000000}"/>
            </a:ext>
          </a:extLst>
        </xdr:cNvPr>
        <xdr:cNvSpPr txBox="1"/>
      </xdr:nvSpPr>
      <xdr:spPr>
        <a:xfrm>
          <a:off x="6864427"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a:extLst>
            <a:ext uri="{FF2B5EF4-FFF2-40B4-BE49-F238E27FC236}">
              <a16:creationId xmlns:a16="http://schemas.microsoft.com/office/drawing/2014/main" id="{00000000-0008-0000-0E00-000096000000}"/>
            </a:ext>
          </a:extLst>
        </xdr:cNvPr>
        <xdr:cNvSpPr txBox="1"/>
      </xdr:nvSpPr>
      <xdr:spPr>
        <a:xfrm>
          <a:off x="6070677" y="61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148934</xdr:rowOff>
    </xdr:from>
    <xdr:ext cx="469744" cy="259045"/>
    <xdr:sp macro="" textlink="">
      <xdr:nvSpPr>
        <xdr:cNvPr id="151" name="n_1mainValue【道路】&#10;一人当たり延長">
          <a:extLst>
            <a:ext uri="{FF2B5EF4-FFF2-40B4-BE49-F238E27FC236}">
              <a16:creationId xmlns:a16="http://schemas.microsoft.com/office/drawing/2014/main" id="{00000000-0008-0000-0E00-000097000000}"/>
            </a:ext>
          </a:extLst>
        </xdr:cNvPr>
        <xdr:cNvSpPr txBox="1"/>
      </xdr:nvSpPr>
      <xdr:spPr>
        <a:xfrm>
          <a:off x="8458277" y="692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154485</xdr:rowOff>
    </xdr:from>
    <xdr:ext cx="469744" cy="259045"/>
    <xdr:sp macro="" textlink="">
      <xdr:nvSpPr>
        <xdr:cNvPr id="152" name="n_2mainValue【道路】&#10;一人当たり延長">
          <a:extLst>
            <a:ext uri="{FF2B5EF4-FFF2-40B4-BE49-F238E27FC236}">
              <a16:creationId xmlns:a16="http://schemas.microsoft.com/office/drawing/2014/main" id="{00000000-0008-0000-0E00-000098000000}"/>
            </a:ext>
          </a:extLst>
        </xdr:cNvPr>
        <xdr:cNvSpPr txBox="1"/>
      </xdr:nvSpPr>
      <xdr:spPr>
        <a:xfrm>
          <a:off x="7677227" y="692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154594</xdr:rowOff>
    </xdr:from>
    <xdr:ext cx="469744" cy="259045"/>
    <xdr:sp macro="" textlink="">
      <xdr:nvSpPr>
        <xdr:cNvPr id="153" name="n_3mainValue【道路】&#10;一人当たり延長">
          <a:extLst>
            <a:ext uri="{FF2B5EF4-FFF2-40B4-BE49-F238E27FC236}">
              <a16:creationId xmlns:a16="http://schemas.microsoft.com/office/drawing/2014/main" id="{00000000-0008-0000-0E00-000099000000}"/>
            </a:ext>
          </a:extLst>
        </xdr:cNvPr>
        <xdr:cNvSpPr txBox="1"/>
      </xdr:nvSpPr>
      <xdr:spPr>
        <a:xfrm>
          <a:off x="6864427" y="693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158077</xdr:rowOff>
    </xdr:from>
    <xdr:ext cx="469744" cy="259045"/>
    <xdr:sp macro="" textlink="">
      <xdr:nvSpPr>
        <xdr:cNvPr id="154" name="n_4mainValue【道路】&#10;一人当たり延長">
          <a:extLst>
            <a:ext uri="{FF2B5EF4-FFF2-40B4-BE49-F238E27FC236}">
              <a16:creationId xmlns:a16="http://schemas.microsoft.com/office/drawing/2014/main" id="{00000000-0008-0000-0E00-00009A000000}"/>
            </a:ext>
          </a:extLst>
        </xdr:cNvPr>
        <xdr:cNvSpPr txBox="1"/>
      </xdr:nvSpPr>
      <xdr:spPr>
        <a:xfrm>
          <a:off x="6070677" y="693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00000000-0008-0000-0E00-0000B4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4177665" y="9265013"/>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00000000-0008-0000-0E00-0000B6000000}"/>
            </a:ext>
          </a:extLst>
        </xdr:cNvPr>
        <xdr:cNvSpPr txBox="1"/>
      </xdr:nvSpPr>
      <xdr:spPr>
        <a:xfrm>
          <a:off x="4216400" y="10550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4108450" y="10546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00000000-0008-0000-0E00-0000B8000000}"/>
            </a:ext>
          </a:extLst>
        </xdr:cNvPr>
        <xdr:cNvSpPr txBox="1"/>
      </xdr:nvSpPr>
      <xdr:spPr>
        <a:xfrm>
          <a:off x="4216400" y="905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4108450" y="9265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00000000-0008-0000-0E00-0000BA000000}"/>
            </a:ext>
          </a:extLst>
        </xdr:cNvPr>
        <xdr:cNvSpPr txBox="1"/>
      </xdr:nvSpPr>
      <xdr:spPr>
        <a:xfrm>
          <a:off x="4216400" y="967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41275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3384550" y="9773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2571750" y="977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1778000" y="9701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984250" y="9658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412750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28864</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00000000-0008-0000-0E00-0000C6000000}"/>
            </a:ext>
          </a:extLst>
        </xdr:cNvPr>
        <xdr:cNvSpPr txBox="1"/>
      </xdr:nvSpPr>
      <xdr:spPr>
        <a:xfrm>
          <a:off x="4216400"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3384550" y="99431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101237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3429000" y="9993993"/>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2571750" y="10050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61</xdr:row>
      <xdr:rowOff>17962</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2622550" y="9993993"/>
          <a:ext cx="806450" cy="10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778000" y="100803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47353</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828800" y="10095412"/>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984250" y="100313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47353</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28700" y="10075817"/>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32391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2439044" y="956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00000000-0008-0000-0E00-0000D1000000}"/>
            </a:ext>
          </a:extLst>
        </xdr:cNvPr>
        <xdr:cNvSpPr txBox="1"/>
      </xdr:nvSpPr>
      <xdr:spPr>
        <a:xfrm>
          <a:off x="164529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00000000-0008-0000-0E00-0000D2000000}"/>
            </a:ext>
          </a:extLst>
        </xdr:cNvPr>
        <xdr:cNvSpPr txBox="1"/>
      </xdr:nvSpPr>
      <xdr:spPr>
        <a:xfrm>
          <a:off x="851544" y="944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123570</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00000000-0008-0000-0E00-0000D3000000}"/>
            </a:ext>
          </a:extLst>
        </xdr:cNvPr>
        <xdr:cNvSpPr txBox="1"/>
      </xdr:nvSpPr>
      <xdr:spPr>
        <a:xfrm>
          <a:off x="32391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00000000-0008-0000-0E00-0000D4000000}"/>
            </a:ext>
          </a:extLst>
        </xdr:cNvPr>
        <xdr:cNvSpPr txBox="1"/>
      </xdr:nvSpPr>
      <xdr:spPr>
        <a:xfrm>
          <a:off x="243904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00000000-0008-0000-0E00-0000D5000000}"/>
            </a:ext>
          </a:extLst>
        </xdr:cNvPr>
        <xdr:cNvSpPr txBox="1"/>
      </xdr:nvSpPr>
      <xdr:spPr>
        <a:xfrm>
          <a:off x="1645294" y="1016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00000000-0008-0000-0E00-0000D6000000}"/>
            </a:ext>
          </a:extLst>
        </xdr:cNvPr>
        <xdr:cNvSpPr txBox="1"/>
      </xdr:nvSpPr>
      <xdr:spPr>
        <a:xfrm>
          <a:off x="85154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00000000-0008-0000-0E00-0000EF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9429115" y="9176478"/>
          <a:ext cx="0" cy="14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00000000-0008-0000-0E00-0000F1000000}"/>
            </a:ext>
          </a:extLst>
        </xdr:cNvPr>
        <xdr:cNvSpPr txBox="1"/>
      </xdr:nvSpPr>
      <xdr:spPr>
        <a:xfrm>
          <a:off x="9467850" y="106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9359900" y="106313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00000000-0008-0000-0E00-0000F3000000}"/>
            </a:ext>
          </a:extLst>
        </xdr:cNvPr>
        <xdr:cNvSpPr txBox="1"/>
      </xdr:nvSpPr>
      <xdr:spPr>
        <a:xfrm>
          <a:off x="9467850" y="89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9359900" y="9176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00000000-0008-0000-0E00-0000F5000000}"/>
            </a:ext>
          </a:extLst>
        </xdr:cNvPr>
        <xdr:cNvSpPr txBox="1"/>
      </xdr:nvSpPr>
      <xdr:spPr>
        <a:xfrm>
          <a:off x="9467850" y="10054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9398000" y="101963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8636000" y="102267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7842250" y="10219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7029450" y="10212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6235700" y="10225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134657</xdr:rowOff>
    </xdr:from>
    <xdr:to>
      <xdr:col>55</xdr:col>
      <xdr:colOff>50800</xdr:colOff>
      <xdr:row>63</xdr:row>
      <xdr:rowOff>64807</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9398000" y="103772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113084</xdr:rowOff>
    </xdr:from>
    <xdr:ext cx="534377" cy="259045"/>
    <xdr:sp macro="" textlink="">
      <xdr:nvSpPr>
        <xdr:cNvPr id="257" name="【橋りょう・トンネル】&#10;一人当たり有形固定資産（償却資産）額該当値テキスト">
          <a:extLst>
            <a:ext uri="{FF2B5EF4-FFF2-40B4-BE49-F238E27FC236}">
              <a16:creationId xmlns:a16="http://schemas.microsoft.com/office/drawing/2014/main" id="{00000000-0008-0000-0E00-000001010000}"/>
            </a:ext>
          </a:extLst>
        </xdr:cNvPr>
        <xdr:cNvSpPr txBox="1"/>
      </xdr:nvSpPr>
      <xdr:spPr>
        <a:xfrm>
          <a:off x="9467850" y="103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140136</xdr:rowOff>
    </xdr:from>
    <xdr:to>
      <xdr:col>50</xdr:col>
      <xdr:colOff>165100</xdr:colOff>
      <xdr:row>63</xdr:row>
      <xdr:rowOff>70286</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8636000" y="103826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14007</xdr:rowOff>
    </xdr:from>
    <xdr:to>
      <xdr:col>55</xdr:col>
      <xdr:colOff>0</xdr:colOff>
      <xdr:row>63</xdr:row>
      <xdr:rowOff>19486</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8686800" y="10421657"/>
          <a:ext cx="74295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159522</xdr:rowOff>
    </xdr:from>
    <xdr:to>
      <xdr:col>46</xdr:col>
      <xdr:colOff>38100</xdr:colOff>
      <xdr:row>63</xdr:row>
      <xdr:rowOff>89672</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7842250" y="10402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19486</xdr:rowOff>
    </xdr:from>
    <xdr:to>
      <xdr:col>50</xdr:col>
      <xdr:colOff>114300</xdr:colOff>
      <xdr:row>63</xdr:row>
      <xdr:rowOff>38872</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7886700" y="10427136"/>
          <a:ext cx="8001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167683</xdr:rowOff>
    </xdr:from>
    <xdr:to>
      <xdr:col>41</xdr:col>
      <xdr:colOff>101600</xdr:colOff>
      <xdr:row>63</xdr:row>
      <xdr:rowOff>97833</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7029450" y="10410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38872</xdr:rowOff>
    </xdr:from>
    <xdr:to>
      <xdr:col>45</xdr:col>
      <xdr:colOff>177800</xdr:colOff>
      <xdr:row>63</xdr:row>
      <xdr:rowOff>47033</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7080250" y="10446522"/>
          <a:ext cx="80645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166465</xdr:rowOff>
    </xdr:from>
    <xdr:to>
      <xdr:col>36</xdr:col>
      <xdr:colOff>165100</xdr:colOff>
      <xdr:row>63</xdr:row>
      <xdr:rowOff>96615</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6235700" y="10409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45815</xdr:rowOff>
    </xdr:from>
    <xdr:to>
      <xdr:col>41</xdr:col>
      <xdr:colOff>50800</xdr:colOff>
      <xdr:row>63</xdr:row>
      <xdr:rowOff>47033</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286500" y="10453465"/>
          <a:ext cx="79375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8399995" y="1000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7612595" y="1000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00000000-0008-0000-0E00-00000C010000}"/>
            </a:ext>
          </a:extLst>
        </xdr:cNvPr>
        <xdr:cNvSpPr txBox="1"/>
      </xdr:nvSpPr>
      <xdr:spPr>
        <a:xfrm>
          <a:off x="6818845" y="999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00000000-0008-0000-0E00-00000D010000}"/>
            </a:ext>
          </a:extLst>
        </xdr:cNvPr>
        <xdr:cNvSpPr txBox="1"/>
      </xdr:nvSpPr>
      <xdr:spPr>
        <a:xfrm>
          <a:off x="6006045" y="1000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61413</xdr:rowOff>
    </xdr:from>
    <xdr:ext cx="534377" cy="259045"/>
    <xdr:sp macro="" textlink="">
      <xdr:nvSpPr>
        <xdr:cNvPr id="270" name="n_1mainValue【橋りょう・トンネル】&#10;一人当たり有形固定資産（償却資産）額">
          <a:extLst>
            <a:ext uri="{FF2B5EF4-FFF2-40B4-BE49-F238E27FC236}">
              <a16:creationId xmlns:a16="http://schemas.microsoft.com/office/drawing/2014/main" id="{00000000-0008-0000-0E00-00000E010000}"/>
            </a:ext>
          </a:extLst>
        </xdr:cNvPr>
        <xdr:cNvSpPr txBox="1"/>
      </xdr:nvSpPr>
      <xdr:spPr>
        <a:xfrm>
          <a:off x="8425961" y="1046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80799</xdr:rowOff>
    </xdr:from>
    <xdr:ext cx="534377" cy="259045"/>
    <xdr:sp macro="" textlink="">
      <xdr:nvSpPr>
        <xdr:cNvPr id="271" name="n_2mainValue【橋りょう・トンネル】&#10;一人当たり有形固定資産（償却資産）額">
          <a:extLst>
            <a:ext uri="{FF2B5EF4-FFF2-40B4-BE49-F238E27FC236}">
              <a16:creationId xmlns:a16="http://schemas.microsoft.com/office/drawing/2014/main" id="{00000000-0008-0000-0E00-00000F010000}"/>
            </a:ext>
          </a:extLst>
        </xdr:cNvPr>
        <xdr:cNvSpPr txBox="1"/>
      </xdr:nvSpPr>
      <xdr:spPr>
        <a:xfrm>
          <a:off x="7644911" y="104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88960</xdr:rowOff>
    </xdr:from>
    <xdr:ext cx="534377" cy="259045"/>
    <xdr:sp macro="" textlink="">
      <xdr:nvSpPr>
        <xdr:cNvPr id="272" name="n_3mainValue【橋りょう・トンネル】&#10;一人当たり有形固定資産（償却資産）額">
          <a:extLst>
            <a:ext uri="{FF2B5EF4-FFF2-40B4-BE49-F238E27FC236}">
              <a16:creationId xmlns:a16="http://schemas.microsoft.com/office/drawing/2014/main" id="{00000000-0008-0000-0E00-000010010000}"/>
            </a:ext>
          </a:extLst>
        </xdr:cNvPr>
        <xdr:cNvSpPr txBox="1"/>
      </xdr:nvSpPr>
      <xdr:spPr>
        <a:xfrm>
          <a:off x="6851161" y="1049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87742</xdr:rowOff>
    </xdr:from>
    <xdr:ext cx="534377" cy="259045"/>
    <xdr:sp macro="" textlink="">
      <xdr:nvSpPr>
        <xdr:cNvPr id="273" name="n_4mainValue【橋りょう・トンネル】&#10;一人当たり有形固定資産（償却資産）額">
          <a:extLst>
            <a:ext uri="{FF2B5EF4-FFF2-40B4-BE49-F238E27FC236}">
              <a16:creationId xmlns:a16="http://schemas.microsoft.com/office/drawing/2014/main" id="{00000000-0008-0000-0E00-000011010000}"/>
            </a:ext>
          </a:extLst>
        </xdr:cNvPr>
        <xdr:cNvSpPr txBox="1"/>
      </xdr:nvSpPr>
      <xdr:spPr>
        <a:xfrm>
          <a:off x="6038361" y="1049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7" name="【公営住宅】&#10;有形固定資産減価償却率グラフ枠">
          <a:extLst>
            <a:ext uri="{FF2B5EF4-FFF2-40B4-BE49-F238E27FC236}">
              <a16:creationId xmlns:a16="http://schemas.microsoft.com/office/drawing/2014/main" id="{00000000-0008-0000-0E00-000029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40005</xdr:rowOff>
    </xdr:from>
    <xdr:to>
      <xdr:col>24</xdr:col>
      <xdr:colOff>62865</xdr:colOff>
      <xdr:row>85</xdr:row>
      <xdr:rowOff>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4177665" y="12924155"/>
          <a:ext cx="0"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3827</xdr:rowOff>
    </xdr:from>
    <xdr:ext cx="405111" cy="259045"/>
    <xdr:sp macro="" textlink="">
      <xdr:nvSpPr>
        <xdr:cNvPr id="299" name="【公営住宅】&#10;有形固定資産減価償却率最小値テキスト">
          <a:extLst>
            <a:ext uri="{FF2B5EF4-FFF2-40B4-BE49-F238E27FC236}">
              <a16:creationId xmlns:a16="http://schemas.microsoft.com/office/drawing/2014/main" id="{00000000-0008-0000-0E00-00002B010000}"/>
            </a:ext>
          </a:extLst>
        </xdr:cNvPr>
        <xdr:cNvSpPr txBox="1"/>
      </xdr:nvSpPr>
      <xdr:spPr>
        <a:xfrm>
          <a:off x="42164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0</xdr:rowOff>
    </xdr:from>
    <xdr:to>
      <xdr:col>24</xdr:col>
      <xdr:colOff>152400</xdr:colOff>
      <xdr:row>85</xdr:row>
      <xdr:rowOff>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4108450" y="1403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158132</xdr:rowOff>
    </xdr:from>
    <xdr:ext cx="405111" cy="259045"/>
    <xdr:sp macro="" textlink="">
      <xdr:nvSpPr>
        <xdr:cNvPr id="301" name="【公営住宅】&#10;有形固定資産減価償却率最大値テキスト">
          <a:extLst>
            <a:ext uri="{FF2B5EF4-FFF2-40B4-BE49-F238E27FC236}">
              <a16:creationId xmlns:a16="http://schemas.microsoft.com/office/drawing/2014/main" id="{00000000-0008-0000-0E00-00002D010000}"/>
            </a:ext>
          </a:extLst>
        </xdr:cNvPr>
        <xdr:cNvSpPr txBox="1"/>
      </xdr:nvSpPr>
      <xdr:spPr>
        <a:xfrm>
          <a:off x="4216400" y="1271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4108450" y="12924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99713</xdr:rowOff>
    </xdr:from>
    <xdr:ext cx="405111" cy="259045"/>
    <xdr:sp macro="" textlink="">
      <xdr:nvSpPr>
        <xdr:cNvPr id="303" name="【公営住宅】&#10;有形固定資産減価償却率平均値テキスト">
          <a:extLst>
            <a:ext uri="{FF2B5EF4-FFF2-40B4-BE49-F238E27FC236}">
              <a16:creationId xmlns:a16="http://schemas.microsoft.com/office/drawing/2014/main" id="{00000000-0008-0000-0E00-00002F010000}"/>
            </a:ext>
          </a:extLst>
        </xdr:cNvPr>
        <xdr:cNvSpPr txBox="1"/>
      </xdr:nvSpPr>
      <xdr:spPr>
        <a:xfrm>
          <a:off x="42164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4127500" y="13786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3384550" y="13782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257175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778000" y="137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984250" y="13748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120650</xdr:rowOff>
    </xdr:from>
    <xdr:to>
      <xdr:col>24</xdr:col>
      <xdr:colOff>114300</xdr:colOff>
      <xdr:row>85</xdr:row>
      <xdr:rowOff>50800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4127500" y="1399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35577</xdr:rowOff>
    </xdr:from>
    <xdr:ext cx="405111" cy="259045"/>
    <xdr:sp macro="" textlink="">
      <xdr:nvSpPr>
        <xdr:cNvPr id="315" name="【公営住宅】&#10;有形固定資産減価償却率該当値テキスト">
          <a:extLst>
            <a:ext uri="{FF2B5EF4-FFF2-40B4-BE49-F238E27FC236}">
              <a16:creationId xmlns:a16="http://schemas.microsoft.com/office/drawing/2014/main" id="{00000000-0008-0000-0E00-00003B010000}"/>
            </a:ext>
          </a:extLst>
        </xdr:cNvPr>
        <xdr:cNvSpPr txBox="1"/>
      </xdr:nvSpPr>
      <xdr:spPr>
        <a:xfrm>
          <a:off x="42164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132080</xdr:rowOff>
    </xdr:from>
    <xdr:to>
      <xdr:col>20</xdr:col>
      <xdr:colOff>38100</xdr:colOff>
      <xdr:row>85</xdr:row>
      <xdr:rowOff>62230</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3384550" y="1400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0</xdr:rowOff>
    </xdr:from>
    <xdr:to>
      <xdr:col>24</xdr:col>
      <xdr:colOff>63500</xdr:colOff>
      <xdr:row>85</xdr:row>
      <xdr:rowOff>11430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3429000" y="1403985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160655</xdr:rowOff>
    </xdr:from>
    <xdr:to>
      <xdr:col>15</xdr:col>
      <xdr:colOff>101600</xdr:colOff>
      <xdr:row>85</xdr:row>
      <xdr:rowOff>90805</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2571750" y="14035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xdr:rowOff>
    </xdr:from>
    <xdr:to>
      <xdr:col>19</xdr:col>
      <xdr:colOff>177800</xdr:colOff>
      <xdr:row>85</xdr:row>
      <xdr:rowOff>40005</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2622550" y="1405128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160655</xdr:rowOff>
    </xdr:from>
    <xdr:to>
      <xdr:col>10</xdr:col>
      <xdr:colOff>165100</xdr:colOff>
      <xdr:row>85</xdr:row>
      <xdr:rowOff>90805</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778000" y="14035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40005</xdr:rowOff>
    </xdr:from>
    <xdr:to>
      <xdr:col>15</xdr:col>
      <xdr:colOff>50800</xdr:colOff>
      <xdr:row>85</xdr:row>
      <xdr:rowOff>40005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828800" y="1407985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2539</xdr:rowOff>
    </xdr:from>
    <xdr:to>
      <xdr:col>6</xdr:col>
      <xdr:colOff>38100</xdr:colOff>
      <xdr:row>85</xdr:row>
      <xdr:rowOff>104139</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984250" y="14042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40005</xdr:rowOff>
    </xdr:from>
    <xdr:to>
      <xdr:col>10</xdr:col>
      <xdr:colOff>114300</xdr:colOff>
      <xdr:row>85</xdr:row>
      <xdr:rowOff>53339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28700" y="14079855"/>
          <a:ext cx="8001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19702</xdr:rowOff>
    </xdr:from>
    <xdr:ext cx="405111" cy="259045"/>
    <xdr:sp macro="" textlink="">
      <xdr:nvSpPr>
        <xdr:cNvPr id="324" name="n_1aveValue【公営住宅】&#10;有形固定資産減価償却率">
          <a:extLst>
            <a:ext uri="{FF2B5EF4-FFF2-40B4-BE49-F238E27FC236}">
              <a16:creationId xmlns:a16="http://schemas.microsoft.com/office/drawing/2014/main" id="{00000000-0008-0000-0E00-000044010000}"/>
            </a:ext>
          </a:extLst>
        </xdr:cNvPr>
        <xdr:cNvSpPr txBox="1"/>
      </xdr:nvSpPr>
      <xdr:spPr>
        <a:xfrm>
          <a:off x="32391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5" name="n_2aveValue【公営住宅】&#10;有形固定資産減価償却率">
          <a:extLst>
            <a:ext uri="{FF2B5EF4-FFF2-40B4-BE49-F238E27FC236}">
              <a16:creationId xmlns:a16="http://schemas.microsoft.com/office/drawing/2014/main" id="{00000000-0008-0000-0E00-000045010000}"/>
            </a:ext>
          </a:extLst>
        </xdr:cNvPr>
        <xdr:cNvSpPr txBox="1"/>
      </xdr:nvSpPr>
      <xdr:spPr>
        <a:xfrm>
          <a:off x="2439044"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26" name="n_3aveValue【公営住宅】&#10;有形固定資産減価償却率">
          <a:extLst>
            <a:ext uri="{FF2B5EF4-FFF2-40B4-BE49-F238E27FC236}">
              <a16:creationId xmlns:a16="http://schemas.microsoft.com/office/drawing/2014/main" id="{00000000-0008-0000-0E00-000046010000}"/>
            </a:ext>
          </a:extLst>
        </xdr:cNvPr>
        <xdr:cNvSpPr txBox="1"/>
      </xdr:nvSpPr>
      <xdr:spPr>
        <a:xfrm>
          <a:off x="164529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156863</xdr:rowOff>
    </xdr:from>
    <xdr:ext cx="405111" cy="259045"/>
    <xdr:sp macro="" textlink="">
      <xdr:nvSpPr>
        <xdr:cNvPr id="327" name="n_4aveValue【公営住宅】&#10;有形固定資産減価償却率">
          <a:extLst>
            <a:ext uri="{FF2B5EF4-FFF2-40B4-BE49-F238E27FC236}">
              <a16:creationId xmlns:a16="http://schemas.microsoft.com/office/drawing/2014/main" id="{00000000-0008-0000-0E00-000047010000}"/>
            </a:ext>
          </a:extLst>
        </xdr:cNvPr>
        <xdr:cNvSpPr txBox="1"/>
      </xdr:nvSpPr>
      <xdr:spPr>
        <a:xfrm>
          <a:off x="851544" y="1353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53357</xdr:rowOff>
    </xdr:from>
    <xdr:ext cx="405111" cy="259045"/>
    <xdr:sp macro="" textlink="">
      <xdr:nvSpPr>
        <xdr:cNvPr id="328" name="n_1mainValue【公営住宅】&#10;有形固定資産減価償却率">
          <a:extLst>
            <a:ext uri="{FF2B5EF4-FFF2-40B4-BE49-F238E27FC236}">
              <a16:creationId xmlns:a16="http://schemas.microsoft.com/office/drawing/2014/main" id="{00000000-0008-0000-0E00-000048010000}"/>
            </a:ext>
          </a:extLst>
        </xdr:cNvPr>
        <xdr:cNvSpPr txBox="1"/>
      </xdr:nvSpPr>
      <xdr:spPr>
        <a:xfrm>
          <a:off x="32391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81932</xdr:rowOff>
    </xdr:from>
    <xdr:ext cx="405111" cy="259045"/>
    <xdr:sp macro="" textlink="">
      <xdr:nvSpPr>
        <xdr:cNvPr id="329" name="n_2mainValue【公営住宅】&#10;有形固定資産減価償却率">
          <a:extLst>
            <a:ext uri="{FF2B5EF4-FFF2-40B4-BE49-F238E27FC236}">
              <a16:creationId xmlns:a16="http://schemas.microsoft.com/office/drawing/2014/main" id="{00000000-0008-0000-0E00-000049010000}"/>
            </a:ext>
          </a:extLst>
        </xdr:cNvPr>
        <xdr:cNvSpPr txBox="1"/>
      </xdr:nvSpPr>
      <xdr:spPr>
        <a:xfrm>
          <a:off x="2439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81932</xdr:rowOff>
    </xdr:from>
    <xdr:ext cx="405111" cy="259045"/>
    <xdr:sp macro="" textlink="">
      <xdr:nvSpPr>
        <xdr:cNvPr id="330" name="n_3mainValue【公営住宅】&#10;有形固定資産減価償却率">
          <a:extLst>
            <a:ext uri="{FF2B5EF4-FFF2-40B4-BE49-F238E27FC236}">
              <a16:creationId xmlns:a16="http://schemas.microsoft.com/office/drawing/2014/main" id="{00000000-0008-0000-0E00-00004A010000}"/>
            </a:ext>
          </a:extLst>
        </xdr:cNvPr>
        <xdr:cNvSpPr txBox="1"/>
      </xdr:nvSpPr>
      <xdr:spPr>
        <a:xfrm>
          <a:off x="164529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95266</xdr:rowOff>
    </xdr:from>
    <xdr:ext cx="405111" cy="259045"/>
    <xdr:sp macro="" textlink="">
      <xdr:nvSpPr>
        <xdr:cNvPr id="331" name="n_4mainValue【公営住宅】&#10;有形固定資産減価償却率">
          <a:extLst>
            <a:ext uri="{FF2B5EF4-FFF2-40B4-BE49-F238E27FC236}">
              <a16:creationId xmlns:a16="http://schemas.microsoft.com/office/drawing/2014/main" id="{00000000-0008-0000-0E00-00004B010000}"/>
            </a:ext>
          </a:extLst>
        </xdr:cNvPr>
        <xdr:cNvSpPr txBox="1"/>
      </xdr:nvSpPr>
      <xdr:spPr>
        <a:xfrm>
          <a:off x="8515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2" name="【公営住宅】&#10;一人当たり面積グラフ枠">
          <a:extLst>
            <a:ext uri="{FF2B5EF4-FFF2-40B4-BE49-F238E27FC236}">
              <a16:creationId xmlns:a16="http://schemas.microsoft.com/office/drawing/2014/main" id="{00000000-0008-0000-0E00-000060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9429115" y="13098780"/>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4" name="【公営住宅】&#10;一人当たり面積最小値テキスト">
          <a:extLst>
            <a:ext uri="{FF2B5EF4-FFF2-40B4-BE49-F238E27FC236}">
              <a16:creationId xmlns:a16="http://schemas.microsoft.com/office/drawing/2014/main" id="{00000000-0008-0000-0E00-000062010000}"/>
            </a:ext>
          </a:extLst>
        </xdr:cNvPr>
        <xdr:cNvSpPr txBox="1"/>
      </xdr:nvSpPr>
      <xdr:spPr>
        <a:xfrm>
          <a:off x="9467850" y="142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9359900" y="1422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6" name="【公営住宅】&#10;一人当たり面積最大値テキスト">
          <a:extLst>
            <a:ext uri="{FF2B5EF4-FFF2-40B4-BE49-F238E27FC236}">
              <a16:creationId xmlns:a16="http://schemas.microsoft.com/office/drawing/2014/main" id="{00000000-0008-0000-0E00-000064010000}"/>
            </a:ext>
          </a:extLst>
        </xdr:cNvPr>
        <xdr:cNvSpPr txBox="1"/>
      </xdr:nvSpPr>
      <xdr:spPr>
        <a:xfrm>
          <a:off x="946785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935990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8" name="【公営住宅】&#10;一人当たり面積平均値テキスト">
          <a:extLst>
            <a:ext uri="{FF2B5EF4-FFF2-40B4-BE49-F238E27FC236}">
              <a16:creationId xmlns:a16="http://schemas.microsoft.com/office/drawing/2014/main" id="{00000000-0008-0000-0E00-000066010000}"/>
            </a:ext>
          </a:extLst>
        </xdr:cNvPr>
        <xdr:cNvSpPr txBox="1"/>
      </xdr:nvSpPr>
      <xdr:spPr>
        <a:xfrm>
          <a:off x="9467850" y="13812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9398000" y="1395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8636000" y="13974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7842250" y="139589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7029450" y="139987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6235700" y="139923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107086</xdr:rowOff>
    </xdr:from>
    <xdr:to>
      <xdr:col>55</xdr:col>
      <xdr:colOff>50800</xdr:colOff>
      <xdr:row>86</xdr:row>
      <xdr:rowOff>37236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9398000" y="141469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22013</xdr:rowOff>
    </xdr:from>
    <xdr:ext cx="469744" cy="259045"/>
    <xdr:sp macro="" textlink="">
      <xdr:nvSpPr>
        <xdr:cNvPr id="370" name="【公営住宅】&#10;一人当たり面積該当値テキスト">
          <a:extLst>
            <a:ext uri="{FF2B5EF4-FFF2-40B4-BE49-F238E27FC236}">
              <a16:creationId xmlns:a16="http://schemas.microsoft.com/office/drawing/2014/main" id="{00000000-0008-0000-0E00-000072010000}"/>
            </a:ext>
          </a:extLst>
        </xdr:cNvPr>
        <xdr:cNvSpPr txBox="1"/>
      </xdr:nvSpPr>
      <xdr:spPr>
        <a:xfrm>
          <a:off x="9467850" y="140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107086</xdr:rowOff>
    </xdr:from>
    <xdr:to>
      <xdr:col>50</xdr:col>
      <xdr:colOff>165100</xdr:colOff>
      <xdr:row>86</xdr:row>
      <xdr:rowOff>37236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8636000" y="14146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157886</xdr:rowOff>
    </xdr:from>
    <xdr:to>
      <xdr:col>55</xdr:col>
      <xdr:colOff>0</xdr:colOff>
      <xdr:row>85</xdr:row>
      <xdr:rowOff>157886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8686800" y="1419773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107544</xdr:rowOff>
    </xdr:from>
    <xdr:to>
      <xdr:col>46</xdr:col>
      <xdr:colOff>38100</xdr:colOff>
      <xdr:row>86</xdr:row>
      <xdr:rowOff>37694</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7842250" y="141473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157886</xdr:rowOff>
    </xdr:from>
    <xdr:to>
      <xdr:col>50</xdr:col>
      <xdr:colOff>114300</xdr:colOff>
      <xdr:row>85</xdr:row>
      <xdr:rowOff>158344</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7886700" y="14197736"/>
          <a:ext cx="8001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107086</xdr:rowOff>
    </xdr:from>
    <xdr:to>
      <xdr:col>41</xdr:col>
      <xdr:colOff>101600</xdr:colOff>
      <xdr:row>86</xdr:row>
      <xdr:rowOff>37236</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7029450" y="14146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157886</xdr:rowOff>
    </xdr:from>
    <xdr:to>
      <xdr:col>45</xdr:col>
      <xdr:colOff>177800</xdr:colOff>
      <xdr:row>85</xdr:row>
      <xdr:rowOff>158344</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7080250" y="14197736"/>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107086</xdr:rowOff>
    </xdr:from>
    <xdr:to>
      <xdr:col>36</xdr:col>
      <xdr:colOff>165100</xdr:colOff>
      <xdr:row>86</xdr:row>
      <xdr:rowOff>37236</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6235700" y="14146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157886</xdr:rowOff>
    </xdr:from>
    <xdr:to>
      <xdr:col>41</xdr:col>
      <xdr:colOff>50800</xdr:colOff>
      <xdr:row>85</xdr:row>
      <xdr:rowOff>157886</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6286500" y="1419773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9" name="n_1aveValue【公営住宅】&#10;一人当たり面積">
          <a:extLst>
            <a:ext uri="{FF2B5EF4-FFF2-40B4-BE49-F238E27FC236}">
              <a16:creationId xmlns:a16="http://schemas.microsoft.com/office/drawing/2014/main" id="{00000000-0008-0000-0E00-00007B010000}"/>
            </a:ext>
          </a:extLst>
        </xdr:cNvPr>
        <xdr:cNvSpPr txBox="1"/>
      </xdr:nvSpPr>
      <xdr:spPr>
        <a:xfrm>
          <a:off x="8458277" y="13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80" name="n_2aveValue【公営住宅】&#10;一人当たり面積">
          <a:extLst>
            <a:ext uri="{FF2B5EF4-FFF2-40B4-BE49-F238E27FC236}">
              <a16:creationId xmlns:a16="http://schemas.microsoft.com/office/drawing/2014/main" id="{00000000-0008-0000-0E00-00007C010000}"/>
            </a:ext>
          </a:extLst>
        </xdr:cNvPr>
        <xdr:cNvSpPr txBox="1"/>
      </xdr:nvSpPr>
      <xdr:spPr>
        <a:xfrm>
          <a:off x="7677227" y="137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81" name="n_3aveValue【公営住宅】&#10;一人当たり面積">
          <a:extLst>
            <a:ext uri="{FF2B5EF4-FFF2-40B4-BE49-F238E27FC236}">
              <a16:creationId xmlns:a16="http://schemas.microsoft.com/office/drawing/2014/main" id="{00000000-0008-0000-0E00-00007D010000}"/>
            </a:ext>
          </a:extLst>
        </xdr:cNvPr>
        <xdr:cNvSpPr txBox="1"/>
      </xdr:nvSpPr>
      <xdr:spPr>
        <a:xfrm>
          <a:off x="6864427" y="137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2" name="n_4aveValue【公営住宅】&#10;一人当たり面積">
          <a:extLst>
            <a:ext uri="{FF2B5EF4-FFF2-40B4-BE49-F238E27FC236}">
              <a16:creationId xmlns:a16="http://schemas.microsoft.com/office/drawing/2014/main" id="{00000000-0008-0000-0E00-00007E010000}"/>
            </a:ext>
          </a:extLst>
        </xdr:cNvPr>
        <xdr:cNvSpPr txBox="1"/>
      </xdr:nvSpPr>
      <xdr:spPr>
        <a:xfrm>
          <a:off x="6070677" y="137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28363</xdr:rowOff>
    </xdr:from>
    <xdr:ext cx="469744" cy="259045"/>
    <xdr:sp macro="" textlink="">
      <xdr:nvSpPr>
        <xdr:cNvPr id="383" name="n_1mainValue【公営住宅】&#10;一人当たり面積">
          <a:extLst>
            <a:ext uri="{FF2B5EF4-FFF2-40B4-BE49-F238E27FC236}">
              <a16:creationId xmlns:a16="http://schemas.microsoft.com/office/drawing/2014/main" id="{00000000-0008-0000-0E00-00007F010000}"/>
            </a:ext>
          </a:extLst>
        </xdr:cNvPr>
        <xdr:cNvSpPr txBox="1"/>
      </xdr:nvSpPr>
      <xdr:spPr>
        <a:xfrm>
          <a:off x="8458277" y="142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28821</xdr:rowOff>
    </xdr:from>
    <xdr:ext cx="469744" cy="259045"/>
    <xdr:sp macro="" textlink="">
      <xdr:nvSpPr>
        <xdr:cNvPr id="384" name="n_2mainValue【公営住宅】&#10;一人当たり面積">
          <a:extLst>
            <a:ext uri="{FF2B5EF4-FFF2-40B4-BE49-F238E27FC236}">
              <a16:creationId xmlns:a16="http://schemas.microsoft.com/office/drawing/2014/main" id="{00000000-0008-0000-0E00-000080010000}"/>
            </a:ext>
          </a:extLst>
        </xdr:cNvPr>
        <xdr:cNvSpPr txBox="1"/>
      </xdr:nvSpPr>
      <xdr:spPr>
        <a:xfrm>
          <a:off x="7677227" y="1423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28363</xdr:rowOff>
    </xdr:from>
    <xdr:ext cx="469744" cy="259045"/>
    <xdr:sp macro="" textlink="">
      <xdr:nvSpPr>
        <xdr:cNvPr id="385" name="n_3mainValue【公営住宅】&#10;一人当たり面積">
          <a:extLst>
            <a:ext uri="{FF2B5EF4-FFF2-40B4-BE49-F238E27FC236}">
              <a16:creationId xmlns:a16="http://schemas.microsoft.com/office/drawing/2014/main" id="{00000000-0008-0000-0E00-000081010000}"/>
            </a:ext>
          </a:extLst>
        </xdr:cNvPr>
        <xdr:cNvSpPr txBox="1"/>
      </xdr:nvSpPr>
      <xdr:spPr>
        <a:xfrm>
          <a:off x="6864427" y="142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28363</xdr:rowOff>
    </xdr:from>
    <xdr:ext cx="469744" cy="259045"/>
    <xdr:sp macro="" textlink="">
      <xdr:nvSpPr>
        <xdr:cNvPr id="386" name="n_4mainValue【公営住宅】&#10;一人当たり面積">
          <a:extLst>
            <a:ext uri="{FF2B5EF4-FFF2-40B4-BE49-F238E27FC236}">
              <a16:creationId xmlns:a16="http://schemas.microsoft.com/office/drawing/2014/main" id="{00000000-0008-0000-0E00-000082010000}"/>
            </a:ext>
          </a:extLst>
        </xdr:cNvPr>
        <xdr:cNvSpPr txBox="1"/>
      </xdr:nvSpPr>
      <xdr:spPr>
        <a:xfrm>
          <a:off x="6070677" y="142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7977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認定こども園・幼稚園・保育所】&#10;有形固定資産減価償却率グラフ枠">
          <a:extLst>
            <a:ext uri="{FF2B5EF4-FFF2-40B4-BE49-F238E27FC236}">
              <a16:creationId xmlns:a16="http://schemas.microsoft.com/office/drawing/2014/main" id="{00000000-0008-0000-0E00-0000A8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4699614" y="5597144"/>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6" name="【認定こども園・幼稚園・保育所】&#10;有形固定資産減価償却率最小値テキスト">
          <a:extLst>
            <a:ext uri="{FF2B5EF4-FFF2-40B4-BE49-F238E27FC236}">
              <a16:creationId xmlns:a16="http://schemas.microsoft.com/office/drawing/2014/main" id="{00000000-0008-0000-0E00-0000AA010000}"/>
            </a:ext>
          </a:extLst>
        </xdr:cNvPr>
        <xdr:cNvSpPr txBox="1"/>
      </xdr:nvSpPr>
      <xdr:spPr>
        <a:xfrm>
          <a:off x="14738350"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4611350" y="6764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8" name="【認定こども園・幼稚園・保育所】&#10;有形固定資産減価償却率最大値テキスト">
          <a:extLst>
            <a:ext uri="{FF2B5EF4-FFF2-40B4-BE49-F238E27FC236}">
              <a16:creationId xmlns:a16="http://schemas.microsoft.com/office/drawing/2014/main" id="{00000000-0008-0000-0E00-0000AC010000}"/>
            </a:ext>
          </a:extLst>
        </xdr:cNvPr>
        <xdr:cNvSpPr txBox="1"/>
      </xdr:nvSpPr>
      <xdr:spPr>
        <a:xfrm>
          <a:off x="14738350" y="537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4611350" y="5597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430" name="【認定こども園・幼稚園・保育所】&#10;有形固定資産減価償却率平均値テキスト">
          <a:extLst>
            <a:ext uri="{FF2B5EF4-FFF2-40B4-BE49-F238E27FC236}">
              <a16:creationId xmlns:a16="http://schemas.microsoft.com/office/drawing/2014/main" id="{00000000-0008-0000-0E00-0000AE010000}"/>
            </a:ext>
          </a:extLst>
        </xdr:cNvPr>
        <xdr:cNvSpPr txBox="1"/>
      </xdr:nvSpPr>
      <xdr:spPr>
        <a:xfrm>
          <a:off x="14738350" y="597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4649450" y="599592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3887450" y="5890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3093700" y="58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2299950" y="58171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1487150" y="5770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155702</xdr:rowOff>
    </xdr:from>
    <xdr:to>
      <xdr:col>85</xdr:col>
      <xdr:colOff>177800</xdr:colOff>
      <xdr:row>35</xdr:row>
      <xdr:rowOff>85852</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649450" y="57754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7129</xdr:rowOff>
    </xdr:from>
    <xdr:ext cx="405111" cy="259045"/>
    <xdr:sp macro="" textlink="">
      <xdr:nvSpPr>
        <xdr:cNvPr id="442" name="【認定こども園・幼稚園・保育所】&#10;有形固定資産減価償却率該当値テキスト">
          <a:extLst>
            <a:ext uri="{FF2B5EF4-FFF2-40B4-BE49-F238E27FC236}">
              <a16:creationId xmlns:a16="http://schemas.microsoft.com/office/drawing/2014/main" id="{00000000-0008-0000-0E00-0000BA010000}"/>
            </a:ext>
          </a:extLst>
        </xdr:cNvPr>
        <xdr:cNvSpPr txBox="1"/>
      </xdr:nvSpPr>
      <xdr:spPr>
        <a:xfrm>
          <a:off x="14738350" y="562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132842</xdr:rowOff>
    </xdr:from>
    <xdr:to>
      <xdr:col>81</xdr:col>
      <xdr:colOff>101600</xdr:colOff>
      <xdr:row>35</xdr:row>
      <xdr:rowOff>62992</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887450" y="5752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xdr:rowOff>
    </xdr:from>
    <xdr:to>
      <xdr:col>85</xdr:col>
      <xdr:colOff>127000</xdr:colOff>
      <xdr:row>35</xdr:row>
      <xdr:rowOff>35052</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938250" y="5797042"/>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93980</xdr:rowOff>
    </xdr:from>
    <xdr:to>
      <xdr:col>76</xdr:col>
      <xdr:colOff>165100</xdr:colOff>
      <xdr:row>35</xdr:row>
      <xdr:rowOff>24130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3093700" y="5713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35</xdr:row>
      <xdr:rowOff>12192</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3144500" y="5764530"/>
          <a:ext cx="79375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48260</xdr:rowOff>
    </xdr:from>
    <xdr:to>
      <xdr:col>72</xdr:col>
      <xdr:colOff>38100</xdr:colOff>
      <xdr:row>34</xdr:row>
      <xdr:rowOff>149860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2299950" y="5668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34</xdr:row>
      <xdr:rowOff>144780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344400" y="571881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9398</xdr:rowOff>
    </xdr:from>
    <xdr:to>
      <xdr:col>67</xdr:col>
      <xdr:colOff>101600</xdr:colOff>
      <xdr:row>34</xdr:row>
      <xdr:rowOff>110998</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148715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60198</xdr:rowOff>
    </xdr:from>
    <xdr:to>
      <xdr:col>71</xdr:col>
      <xdr:colOff>177800</xdr:colOff>
      <xdr:row>34</xdr:row>
      <xdr:rowOff>99060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1537950" y="5679948"/>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26687</xdr:rowOff>
    </xdr:from>
    <xdr:ext cx="405111" cy="259045"/>
    <xdr:sp macro="" textlink="">
      <xdr:nvSpPr>
        <xdr:cNvPr id="451" name="n_1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742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108983</xdr:rowOff>
    </xdr:from>
    <xdr:ext cx="405111" cy="259045"/>
    <xdr:sp macro="" textlink="">
      <xdr:nvSpPr>
        <xdr:cNvPr id="452" name="n_2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960994" y="5893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124985</xdr:rowOff>
    </xdr:from>
    <xdr:ext cx="405111" cy="259045"/>
    <xdr:sp macro="" textlink="">
      <xdr:nvSpPr>
        <xdr:cNvPr id="453" name="n_3ave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167244" y="5909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454" name="n_4ave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1354444" y="585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79519</xdr:rowOff>
    </xdr:from>
    <xdr:ext cx="405111" cy="259045"/>
    <xdr:sp macro="" textlink="">
      <xdr:nvSpPr>
        <xdr:cNvPr id="455" name="n_1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3742044" y="553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40657</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2960994" y="549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166387</xdr:rowOff>
    </xdr:from>
    <xdr:ext cx="405111" cy="259045"/>
    <xdr:sp macro="" textlink="">
      <xdr:nvSpPr>
        <xdr:cNvPr id="457" name="n_3mainValue【認定こども園・幼稚園・保育所】&#10;有形固定資産減価償却率">
          <a:extLst>
            <a:ext uri="{FF2B5EF4-FFF2-40B4-BE49-F238E27FC236}">
              <a16:creationId xmlns:a16="http://schemas.microsoft.com/office/drawing/2014/main" id="{00000000-0008-0000-0E00-0000C9010000}"/>
            </a:ext>
          </a:extLst>
        </xdr:cNvPr>
        <xdr:cNvSpPr txBox="1"/>
      </xdr:nvSpPr>
      <xdr:spPr>
        <a:xfrm>
          <a:off x="12167244"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127525</xdr:rowOff>
    </xdr:from>
    <xdr:ext cx="405111" cy="259045"/>
    <xdr:sp macro="" textlink="">
      <xdr:nvSpPr>
        <xdr:cNvPr id="458" name="n_4mainValue【認定こども園・幼稚園・保育所】&#10;有形固定資産減価償却率">
          <a:extLst>
            <a:ext uri="{FF2B5EF4-FFF2-40B4-BE49-F238E27FC236}">
              <a16:creationId xmlns:a16="http://schemas.microsoft.com/office/drawing/2014/main" id="{00000000-0008-0000-0E00-0000CA010000}"/>
            </a:ext>
          </a:extLst>
        </xdr:cNvPr>
        <xdr:cNvSpPr txBox="1"/>
      </xdr:nvSpPr>
      <xdr:spPr>
        <a:xfrm>
          <a:off x="11354444"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id="{00000000-0008-0000-0E00-0000E1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19951064" y="570738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id="{00000000-0008-0000-0E00-0000E3010000}"/>
            </a:ext>
          </a:extLst>
        </xdr:cNvPr>
        <xdr:cNvSpPr txBox="1"/>
      </xdr:nvSpPr>
      <xdr:spPr>
        <a:xfrm>
          <a:off x="199898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98818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id="{00000000-0008-0000-0E00-0000E5010000}"/>
            </a:ext>
          </a:extLst>
        </xdr:cNvPr>
        <xdr:cNvSpPr txBox="1"/>
      </xdr:nvSpPr>
      <xdr:spPr>
        <a:xfrm>
          <a:off x="19989800"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9881850" y="5707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id="{00000000-0008-0000-0E00-0000E7010000}"/>
            </a:ext>
          </a:extLst>
        </xdr:cNvPr>
        <xdr:cNvSpPr txBox="1"/>
      </xdr:nvSpPr>
      <xdr:spPr>
        <a:xfrm>
          <a:off x="19989800" y="6471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9009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9157950" y="6520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834515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75514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6757650" y="6485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90090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99" name="【認定こども園・幼稚園・保育所】&#10;一人当たり面積該当値テキスト">
          <a:extLst>
            <a:ext uri="{FF2B5EF4-FFF2-40B4-BE49-F238E27FC236}">
              <a16:creationId xmlns:a16="http://schemas.microsoft.com/office/drawing/2014/main" id="{00000000-0008-0000-0E00-0000F3010000}"/>
            </a:ext>
          </a:extLst>
        </xdr:cNvPr>
        <xdr:cNvSpPr txBox="1"/>
      </xdr:nvSpPr>
      <xdr:spPr>
        <a:xfrm>
          <a:off x="19989800"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124460</xdr:rowOff>
    </xdr:from>
    <xdr:to>
      <xdr:col>112</xdr:col>
      <xdr:colOff>38100</xdr:colOff>
      <xdr:row>38</xdr:row>
      <xdr:rowOff>54610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157950" y="6239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3810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9202400" y="628015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345150" y="623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xdr:rowOff>
    </xdr:from>
    <xdr:to>
      <xdr:col>111</xdr:col>
      <xdr:colOff>177800</xdr:colOff>
      <xdr:row>38</xdr:row>
      <xdr:rowOff>3810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395950" y="62839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124460</xdr:rowOff>
    </xdr:from>
    <xdr:to>
      <xdr:col>102</xdr:col>
      <xdr:colOff>165100</xdr:colOff>
      <xdr:row>38</xdr:row>
      <xdr:rowOff>54610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7551400" y="623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3810</xdr:rowOff>
    </xdr:from>
    <xdr:to>
      <xdr:col>107</xdr:col>
      <xdr:colOff>50800</xdr:colOff>
      <xdr:row>38</xdr:row>
      <xdr:rowOff>3810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7602200" y="62839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120650</xdr:rowOff>
    </xdr:from>
    <xdr:to>
      <xdr:col>98</xdr:col>
      <xdr:colOff>38100</xdr:colOff>
      <xdr:row>38</xdr:row>
      <xdr:rowOff>50800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6757650" y="6235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3810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6802100" y="628015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508" name="n_1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9802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509" name="n_2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1801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10" name="n_3ave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738637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511" name="n_4ave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65926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71137</xdr:rowOff>
    </xdr:from>
    <xdr:ext cx="469744" cy="259045"/>
    <xdr:sp macro="" textlink="">
      <xdr:nvSpPr>
        <xdr:cNvPr id="512" name="n_1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980227"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71137</xdr:rowOff>
    </xdr:from>
    <xdr:ext cx="469744" cy="259045"/>
    <xdr:sp macro="" textlink="">
      <xdr:nvSpPr>
        <xdr:cNvPr id="513" name="n_2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8180127"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71137</xdr:rowOff>
    </xdr:from>
    <xdr:ext cx="469744" cy="259045"/>
    <xdr:sp macro="" textlink="">
      <xdr:nvSpPr>
        <xdr:cNvPr id="514" name="n_3mainValue【認定こども園・幼稚園・保育所】&#10;一人当たり面積">
          <a:extLst>
            <a:ext uri="{FF2B5EF4-FFF2-40B4-BE49-F238E27FC236}">
              <a16:creationId xmlns:a16="http://schemas.microsoft.com/office/drawing/2014/main" id="{00000000-0008-0000-0E00-000002020000}"/>
            </a:ext>
          </a:extLst>
        </xdr:cNvPr>
        <xdr:cNvSpPr txBox="1"/>
      </xdr:nvSpPr>
      <xdr:spPr>
        <a:xfrm>
          <a:off x="17386377"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515" name="n_4mainValue【認定こども園・幼稚園・保育所】&#10;一人当たり面積">
          <a:extLst>
            <a:ext uri="{FF2B5EF4-FFF2-40B4-BE49-F238E27FC236}">
              <a16:creationId xmlns:a16="http://schemas.microsoft.com/office/drawing/2014/main" id="{00000000-0008-0000-0E00-000003020000}"/>
            </a:ext>
          </a:extLst>
        </xdr:cNvPr>
        <xdr:cNvSpPr txBox="1"/>
      </xdr:nvSpPr>
      <xdr:spPr>
        <a:xfrm>
          <a:off x="165926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a:extLst>
            <a:ext uri="{FF2B5EF4-FFF2-40B4-BE49-F238E27FC236}">
              <a16:creationId xmlns:a16="http://schemas.microsoft.com/office/drawing/2014/main" id="{00000000-0008-0000-0E00-00001D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14699614" y="9196251"/>
          <a:ext cx="0" cy="1333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3" name="【学校施設】&#10;有形固定資産減価償却率最小値テキスト">
          <a:extLst>
            <a:ext uri="{FF2B5EF4-FFF2-40B4-BE49-F238E27FC236}">
              <a16:creationId xmlns:a16="http://schemas.microsoft.com/office/drawing/2014/main" id="{00000000-0008-0000-0E00-00001F020000}"/>
            </a:ext>
          </a:extLst>
        </xdr:cNvPr>
        <xdr:cNvSpPr txBox="1"/>
      </xdr:nvSpPr>
      <xdr:spPr>
        <a:xfrm>
          <a:off x="14738350" y="1053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4611350" y="10530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5" name="【学校施設】&#10;有形固定資産減価償却率最大値テキスト">
          <a:extLst>
            <a:ext uri="{FF2B5EF4-FFF2-40B4-BE49-F238E27FC236}">
              <a16:creationId xmlns:a16="http://schemas.microsoft.com/office/drawing/2014/main" id="{00000000-0008-0000-0E00-000021020000}"/>
            </a:ext>
          </a:extLst>
        </xdr:cNvPr>
        <xdr:cNvSpPr txBox="1"/>
      </xdr:nvSpPr>
      <xdr:spPr>
        <a:xfrm>
          <a:off x="14738350" y="897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4611350" y="91962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47" name="【学校施設】&#10;有形固定資産減価償却率平均値テキスト">
          <a:extLst>
            <a:ext uri="{FF2B5EF4-FFF2-40B4-BE49-F238E27FC236}">
              <a16:creationId xmlns:a16="http://schemas.microsoft.com/office/drawing/2014/main" id="{00000000-0008-0000-0E00-000023020000}"/>
            </a:ext>
          </a:extLst>
        </xdr:cNvPr>
        <xdr:cNvSpPr txBox="1"/>
      </xdr:nvSpPr>
      <xdr:spPr>
        <a:xfrm>
          <a:off x="1473835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4649450" y="99529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3093700" y="9877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12299950" y="9874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14871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649450" y="98189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94542</xdr:rowOff>
    </xdr:from>
    <xdr:ext cx="405111" cy="259045"/>
    <xdr:sp macro="" textlink="">
      <xdr:nvSpPr>
        <xdr:cNvPr id="559" name="【学校施設】&#10;有形固定資産減価償却率該当値テキスト">
          <a:extLst>
            <a:ext uri="{FF2B5EF4-FFF2-40B4-BE49-F238E27FC236}">
              <a16:creationId xmlns:a16="http://schemas.microsoft.com/office/drawing/2014/main" id="{00000000-0008-0000-0E00-00002F020000}"/>
            </a:ext>
          </a:extLst>
        </xdr:cNvPr>
        <xdr:cNvSpPr txBox="1"/>
      </xdr:nvSpPr>
      <xdr:spPr>
        <a:xfrm>
          <a:off x="14738350"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887450" y="97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122465</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938250" y="9830526"/>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35741</xdr:rowOff>
    </xdr:from>
    <xdr:to>
      <xdr:col>76</xdr:col>
      <xdr:colOff>165100</xdr:colOff>
      <xdr:row>59</xdr:row>
      <xdr:rowOff>137341</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3093700" y="97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86541</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3144500" y="9830526"/>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2299950" y="9773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86541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344400" y="9823994"/>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164737</xdr:rowOff>
    </xdr:from>
    <xdr:to>
      <xdr:col>67</xdr:col>
      <xdr:colOff>101600</xdr:colOff>
      <xdr:row>59</xdr:row>
      <xdr:rowOff>94887</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1487150" y="97468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44087</xdr:rowOff>
    </xdr:from>
    <xdr:to>
      <xdr:col>71</xdr:col>
      <xdr:colOff>177800</xdr:colOff>
      <xdr:row>59</xdr:row>
      <xdr:rowOff>76744</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1537950" y="979133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68" name="n_1aveValue【学校施設】&#10;有形固定資産減価償却率">
          <a:extLst>
            <a:ext uri="{FF2B5EF4-FFF2-40B4-BE49-F238E27FC236}">
              <a16:creationId xmlns:a16="http://schemas.microsoft.com/office/drawing/2014/main" id="{00000000-0008-0000-0E00-000038020000}"/>
            </a:ext>
          </a:extLst>
        </xdr:cNvPr>
        <xdr:cNvSpPr txBox="1"/>
      </xdr:nvSpPr>
      <xdr:spPr>
        <a:xfrm>
          <a:off x="13742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69" name="n_2aveValue【学校施設】&#10;有形固定資産減価償却率">
          <a:extLst>
            <a:ext uri="{FF2B5EF4-FFF2-40B4-BE49-F238E27FC236}">
              <a16:creationId xmlns:a16="http://schemas.microsoft.com/office/drawing/2014/main" id="{00000000-0008-0000-0E00-000039020000}"/>
            </a:ext>
          </a:extLst>
        </xdr:cNvPr>
        <xdr:cNvSpPr txBox="1"/>
      </xdr:nvSpPr>
      <xdr:spPr>
        <a:xfrm>
          <a:off x="1296099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70" name="n_3aveValue【学校施設】&#10;有形固定資産減価償却率">
          <a:extLst>
            <a:ext uri="{FF2B5EF4-FFF2-40B4-BE49-F238E27FC236}">
              <a16:creationId xmlns:a16="http://schemas.microsoft.com/office/drawing/2014/main" id="{00000000-0008-0000-0E00-00003A020000}"/>
            </a:ext>
          </a:extLst>
        </xdr:cNvPr>
        <xdr:cNvSpPr txBox="1"/>
      </xdr:nvSpPr>
      <xdr:spPr>
        <a:xfrm>
          <a:off x="121672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571" name="n_4aveValue【学校施設】&#10;有形固定資産減価償却率">
          <a:extLst>
            <a:ext uri="{FF2B5EF4-FFF2-40B4-BE49-F238E27FC236}">
              <a16:creationId xmlns:a16="http://schemas.microsoft.com/office/drawing/2014/main" id="{00000000-0008-0000-0E00-00003B020000}"/>
            </a:ext>
          </a:extLst>
        </xdr:cNvPr>
        <xdr:cNvSpPr txBox="1"/>
      </xdr:nvSpPr>
      <xdr:spPr>
        <a:xfrm>
          <a:off x="113544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72" name="n_1mainValue【学校施設】&#10;有形固定資産減価償却率">
          <a:extLst>
            <a:ext uri="{FF2B5EF4-FFF2-40B4-BE49-F238E27FC236}">
              <a16:creationId xmlns:a16="http://schemas.microsoft.com/office/drawing/2014/main" id="{00000000-0008-0000-0E00-00003C020000}"/>
            </a:ext>
          </a:extLst>
        </xdr:cNvPr>
        <xdr:cNvSpPr txBox="1"/>
      </xdr:nvSpPr>
      <xdr:spPr>
        <a:xfrm>
          <a:off x="13742044" y="956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153868</xdr:rowOff>
    </xdr:from>
    <xdr:ext cx="405111" cy="259045"/>
    <xdr:sp macro="" textlink="">
      <xdr:nvSpPr>
        <xdr:cNvPr id="573" name="n_2mainValue【学校施設】&#10;有形固定資産減価償却率">
          <a:extLst>
            <a:ext uri="{FF2B5EF4-FFF2-40B4-BE49-F238E27FC236}">
              <a16:creationId xmlns:a16="http://schemas.microsoft.com/office/drawing/2014/main" id="{00000000-0008-0000-0E00-00003D020000}"/>
            </a:ext>
          </a:extLst>
        </xdr:cNvPr>
        <xdr:cNvSpPr txBox="1"/>
      </xdr:nvSpPr>
      <xdr:spPr>
        <a:xfrm>
          <a:off x="12960994" y="957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74" name="n_3mainValue【学校施設】&#10;有形固定資産減価償却率">
          <a:extLst>
            <a:ext uri="{FF2B5EF4-FFF2-40B4-BE49-F238E27FC236}">
              <a16:creationId xmlns:a16="http://schemas.microsoft.com/office/drawing/2014/main" id="{00000000-0008-0000-0E00-00003E020000}"/>
            </a:ext>
          </a:extLst>
        </xdr:cNvPr>
        <xdr:cNvSpPr txBox="1"/>
      </xdr:nvSpPr>
      <xdr:spPr>
        <a:xfrm>
          <a:off x="121672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111414</xdr:rowOff>
    </xdr:from>
    <xdr:ext cx="405111" cy="259045"/>
    <xdr:sp macro="" textlink="">
      <xdr:nvSpPr>
        <xdr:cNvPr id="575" name="n_4mainValue【学校施設】&#10;有形固定資産減価償却率">
          <a:extLst>
            <a:ext uri="{FF2B5EF4-FFF2-40B4-BE49-F238E27FC236}">
              <a16:creationId xmlns:a16="http://schemas.microsoft.com/office/drawing/2014/main" id="{00000000-0008-0000-0E00-00003F020000}"/>
            </a:ext>
          </a:extLst>
        </xdr:cNvPr>
        <xdr:cNvSpPr txBox="1"/>
      </xdr:nvSpPr>
      <xdr:spPr>
        <a:xfrm>
          <a:off x="11354444" y="952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00000000-0008-0000-0E00-000052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951064" y="9245156"/>
          <a:ext cx="0" cy="115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6" name="【学校施設】&#10;一人当たり面積最小値テキスト">
          <a:extLst>
            <a:ext uri="{FF2B5EF4-FFF2-40B4-BE49-F238E27FC236}">
              <a16:creationId xmlns:a16="http://schemas.microsoft.com/office/drawing/2014/main" id="{00000000-0008-0000-0E00-000054020000}"/>
            </a:ext>
          </a:extLst>
        </xdr:cNvPr>
        <xdr:cNvSpPr txBox="1"/>
      </xdr:nvSpPr>
      <xdr:spPr>
        <a:xfrm>
          <a:off x="19989800" y="1040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9881850" y="10401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8" name="【学校施設】&#10;一人当たり面積最大値テキスト">
          <a:extLst>
            <a:ext uri="{FF2B5EF4-FFF2-40B4-BE49-F238E27FC236}">
              <a16:creationId xmlns:a16="http://schemas.microsoft.com/office/drawing/2014/main" id="{00000000-0008-0000-0E00-000056020000}"/>
            </a:ext>
          </a:extLst>
        </xdr:cNvPr>
        <xdr:cNvSpPr txBox="1"/>
      </xdr:nvSpPr>
      <xdr:spPr>
        <a:xfrm>
          <a:off x="19989800" y="902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9881850" y="9245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600" name="【学校施設】&#10;一人当たり面積平均値テキスト">
          <a:extLst>
            <a:ext uri="{FF2B5EF4-FFF2-40B4-BE49-F238E27FC236}">
              <a16:creationId xmlns:a16="http://schemas.microsoft.com/office/drawing/2014/main" id="{00000000-0008-0000-0E00-000058020000}"/>
            </a:ext>
          </a:extLst>
        </xdr:cNvPr>
        <xdr:cNvSpPr txBox="1"/>
      </xdr:nvSpPr>
      <xdr:spPr>
        <a:xfrm>
          <a:off x="19989800" y="9471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900900" y="96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157950" y="9614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345150" y="96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7551400" y="96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6757650" y="9634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88074</xdr:rowOff>
    </xdr:from>
    <xdr:to>
      <xdr:col>116</xdr:col>
      <xdr:colOff>114300</xdr:colOff>
      <xdr:row>59</xdr:row>
      <xdr:rowOff>18224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900900" y="9670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66501</xdr:rowOff>
    </xdr:from>
    <xdr:ext cx="469744" cy="259045"/>
    <xdr:sp macro="" textlink="">
      <xdr:nvSpPr>
        <xdr:cNvPr id="612" name="【学校施設】&#10;一人当たり面積該当値テキスト">
          <a:extLst>
            <a:ext uri="{FF2B5EF4-FFF2-40B4-BE49-F238E27FC236}">
              <a16:creationId xmlns:a16="http://schemas.microsoft.com/office/drawing/2014/main" id="{00000000-0008-0000-0E00-000064020000}"/>
            </a:ext>
          </a:extLst>
        </xdr:cNvPr>
        <xdr:cNvSpPr txBox="1"/>
      </xdr:nvSpPr>
      <xdr:spPr>
        <a:xfrm>
          <a:off x="19989800" y="964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82931</xdr:rowOff>
    </xdr:from>
    <xdr:to>
      <xdr:col>112</xdr:col>
      <xdr:colOff>38100</xdr:colOff>
      <xdr:row>59</xdr:row>
      <xdr:rowOff>13081</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157950" y="96650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133731</xdr:rowOff>
    </xdr:from>
    <xdr:to>
      <xdr:col>116</xdr:col>
      <xdr:colOff>63500</xdr:colOff>
      <xdr:row>58</xdr:row>
      <xdr:rowOff>138874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9202400" y="9715881"/>
          <a:ext cx="7493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85789</xdr:rowOff>
    </xdr:from>
    <xdr:to>
      <xdr:col>107</xdr:col>
      <xdr:colOff>101600</xdr:colOff>
      <xdr:row>59</xdr:row>
      <xdr:rowOff>15939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345150" y="9667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133731</xdr:rowOff>
    </xdr:from>
    <xdr:to>
      <xdr:col>111</xdr:col>
      <xdr:colOff>177800</xdr:colOff>
      <xdr:row>58</xdr:row>
      <xdr:rowOff>136589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395950" y="9715881"/>
          <a:ext cx="8064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85217</xdr:rowOff>
    </xdr:from>
    <xdr:to>
      <xdr:col>102</xdr:col>
      <xdr:colOff>165100</xdr:colOff>
      <xdr:row>59</xdr:row>
      <xdr:rowOff>15367</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7551400" y="9667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136017</xdr:rowOff>
    </xdr:from>
    <xdr:to>
      <xdr:col>107</xdr:col>
      <xdr:colOff>50800</xdr:colOff>
      <xdr:row>58</xdr:row>
      <xdr:rowOff>136589</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7602200" y="9718167"/>
          <a:ext cx="7937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81788</xdr:rowOff>
    </xdr:from>
    <xdr:to>
      <xdr:col>98</xdr:col>
      <xdr:colOff>38100</xdr:colOff>
      <xdr:row>59</xdr:row>
      <xdr:rowOff>11938</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6757650" y="96639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132588</xdr:rowOff>
    </xdr:from>
    <xdr:to>
      <xdr:col>102</xdr:col>
      <xdr:colOff>114300</xdr:colOff>
      <xdr:row>58</xdr:row>
      <xdr:rowOff>136017</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802100" y="9714738"/>
          <a:ext cx="8001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21" name="n_1aveValue【学校施設】&#10;一人当たり面積">
          <a:extLst>
            <a:ext uri="{FF2B5EF4-FFF2-40B4-BE49-F238E27FC236}">
              <a16:creationId xmlns:a16="http://schemas.microsoft.com/office/drawing/2014/main" id="{00000000-0008-0000-0E00-00006D020000}"/>
            </a:ext>
          </a:extLst>
        </xdr:cNvPr>
        <xdr:cNvSpPr txBox="1"/>
      </xdr:nvSpPr>
      <xdr:spPr>
        <a:xfrm>
          <a:off x="18980227"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2" name="n_2aveValue【学校施設】&#10;一人当たり面積">
          <a:extLst>
            <a:ext uri="{FF2B5EF4-FFF2-40B4-BE49-F238E27FC236}">
              <a16:creationId xmlns:a16="http://schemas.microsoft.com/office/drawing/2014/main" id="{00000000-0008-0000-0E00-00006E020000}"/>
            </a:ext>
          </a:extLst>
        </xdr:cNvPr>
        <xdr:cNvSpPr txBox="1"/>
      </xdr:nvSpPr>
      <xdr:spPr>
        <a:xfrm>
          <a:off x="18180127" y="940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3" name="n_3aveValue【学校施設】&#10;一人当たり面積">
          <a:extLst>
            <a:ext uri="{FF2B5EF4-FFF2-40B4-BE49-F238E27FC236}">
              <a16:creationId xmlns:a16="http://schemas.microsoft.com/office/drawing/2014/main" id="{00000000-0008-0000-0E00-00006F020000}"/>
            </a:ext>
          </a:extLst>
        </xdr:cNvPr>
        <xdr:cNvSpPr txBox="1"/>
      </xdr:nvSpPr>
      <xdr:spPr>
        <a:xfrm>
          <a:off x="17386377"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4" name="n_4aveValue【学校施設】&#10;一人当たり面積">
          <a:extLst>
            <a:ext uri="{FF2B5EF4-FFF2-40B4-BE49-F238E27FC236}">
              <a16:creationId xmlns:a16="http://schemas.microsoft.com/office/drawing/2014/main" id="{00000000-0008-0000-0E00-000070020000}"/>
            </a:ext>
          </a:extLst>
        </xdr:cNvPr>
        <xdr:cNvSpPr txBox="1"/>
      </xdr:nvSpPr>
      <xdr:spPr>
        <a:xfrm>
          <a:off x="16592627" y="941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4208</xdr:rowOff>
    </xdr:from>
    <xdr:ext cx="469744" cy="259045"/>
    <xdr:sp macro="" textlink="">
      <xdr:nvSpPr>
        <xdr:cNvPr id="625" name="n_1mainValue【学校施設】&#10;一人当たり面積">
          <a:extLst>
            <a:ext uri="{FF2B5EF4-FFF2-40B4-BE49-F238E27FC236}">
              <a16:creationId xmlns:a16="http://schemas.microsoft.com/office/drawing/2014/main" id="{00000000-0008-0000-0E00-000071020000}"/>
            </a:ext>
          </a:extLst>
        </xdr:cNvPr>
        <xdr:cNvSpPr txBox="1"/>
      </xdr:nvSpPr>
      <xdr:spPr>
        <a:xfrm>
          <a:off x="18980227" y="97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7066</xdr:rowOff>
    </xdr:from>
    <xdr:ext cx="469744" cy="259045"/>
    <xdr:sp macro="" textlink="">
      <xdr:nvSpPr>
        <xdr:cNvPr id="626" name="n_2mainValue【学校施設】&#10;一人当たり面積">
          <a:extLst>
            <a:ext uri="{FF2B5EF4-FFF2-40B4-BE49-F238E27FC236}">
              <a16:creationId xmlns:a16="http://schemas.microsoft.com/office/drawing/2014/main" id="{00000000-0008-0000-0E00-000072020000}"/>
            </a:ext>
          </a:extLst>
        </xdr:cNvPr>
        <xdr:cNvSpPr txBox="1"/>
      </xdr:nvSpPr>
      <xdr:spPr>
        <a:xfrm>
          <a:off x="18180127" y="975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6494</xdr:rowOff>
    </xdr:from>
    <xdr:ext cx="469744" cy="259045"/>
    <xdr:sp macro="" textlink="">
      <xdr:nvSpPr>
        <xdr:cNvPr id="627" name="n_3mainValue【学校施設】&#10;一人当たり面積">
          <a:extLst>
            <a:ext uri="{FF2B5EF4-FFF2-40B4-BE49-F238E27FC236}">
              <a16:creationId xmlns:a16="http://schemas.microsoft.com/office/drawing/2014/main" id="{00000000-0008-0000-0E00-000073020000}"/>
            </a:ext>
          </a:extLst>
        </xdr:cNvPr>
        <xdr:cNvSpPr txBox="1"/>
      </xdr:nvSpPr>
      <xdr:spPr>
        <a:xfrm>
          <a:off x="17386377" y="97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3065</xdr:rowOff>
    </xdr:from>
    <xdr:ext cx="469744" cy="259045"/>
    <xdr:sp macro="" textlink="">
      <xdr:nvSpPr>
        <xdr:cNvPr id="628" name="n_4mainValue【学校施設】&#10;一人当たり面積">
          <a:extLst>
            <a:ext uri="{FF2B5EF4-FFF2-40B4-BE49-F238E27FC236}">
              <a16:creationId xmlns:a16="http://schemas.microsoft.com/office/drawing/2014/main" id="{00000000-0008-0000-0E00-000074020000}"/>
            </a:ext>
          </a:extLst>
        </xdr:cNvPr>
        <xdr:cNvSpPr txBox="1"/>
      </xdr:nvSpPr>
      <xdr:spPr>
        <a:xfrm>
          <a:off x="16592627" y="97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00000000-0008-0000-0E00-00008B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3" name="【児童館】&#10;有形固定資産減価償却率最小値テキスト">
          <a:extLst>
            <a:ext uri="{FF2B5EF4-FFF2-40B4-BE49-F238E27FC236}">
              <a16:creationId xmlns:a16="http://schemas.microsoft.com/office/drawing/2014/main" id="{00000000-0008-0000-0E00-00008D020000}"/>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5" name="【児童館】&#10;有形固定資産減価償却率最大値テキスト">
          <a:extLst>
            <a:ext uri="{FF2B5EF4-FFF2-40B4-BE49-F238E27FC236}">
              <a16:creationId xmlns:a16="http://schemas.microsoft.com/office/drawing/2014/main" id="{00000000-0008-0000-0E00-00008F020000}"/>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57" name="【児童館】&#10;有形固定資産減価償却率平均値テキスト">
          <a:extLst>
            <a:ext uri="{FF2B5EF4-FFF2-40B4-BE49-F238E27FC236}">
              <a16:creationId xmlns:a16="http://schemas.microsoft.com/office/drawing/2014/main" id="{00000000-0008-0000-0E00-000091020000}"/>
            </a:ext>
          </a:extLst>
        </xdr:cNvPr>
        <xdr:cNvSpPr txBox="1"/>
      </xdr:nvSpPr>
      <xdr:spPr>
        <a:xfrm>
          <a:off x="14738350" y="13216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649450" y="13359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887450" y="13335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0937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299950" y="13403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1487150" y="133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649450" y="13454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53357</xdr:rowOff>
    </xdr:from>
    <xdr:ext cx="405111" cy="259045"/>
    <xdr:sp macro="" textlink="">
      <xdr:nvSpPr>
        <xdr:cNvPr id="669" name="【児童館】&#10;有形固定資産減価償却率該当値テキスト">
          <a:extLst>
            <a:ext uri="{FF2B5EF4-FFF2-40B4-BE49-F238E27FC236}">
              <a16:creationId xmlns:a16="http://schemas.microsoft.com/office/drawing/2014/main" id="{00000000-0008-0000-0E00-00009D020000}"/>
            </a:ext>
          </a:extLst>
        </xdr:cNvPr>
        <xdr:cNvSpPr txBox="1"/>
      </xdr:nvSpPr>
      <xdr:spPr>
        <a:xfrm>
          <a:off x="1473835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68580</xdr:rowOff>
    </xdr:from>
    <xdr:to>
      <xdr:col>81</xdr:col>
      <xdr:colOff>101600</xdr:colOff>
      <xdr:row>81</xdr:row>
      <xdr:rowOff>170180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887450" y="13448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119380</xdr:rowOff>
    </xdr:from>
    <xdr:to>
      <xdr:col>85</xdr:col>
      <xdr:colOff>127000</xdr:colOff>
      <xdr:row>81</xdr:row>
      <xdr:rowOff>125730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938250" y="13498830"/>
          <a:ext cx="762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62230</xdr:rowOff>
    </xdr:from>
    <xdr:to>
      <xdr:col>76</xdr:col>
      <xdr:colOff>165100</xdr:colOff>
      <xdr:row>81</xdr:row>
      <xdr:rowOff>163830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093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113030</xdr:rowOff>
    </xdr:from>
    <xdr:to>
      <xdr:col>81</xdr:col>
      <xdr:colOff>50800</xdr:colOff>
      <xdr:row>81</xdr:row>
      <xdr:rowOff>119380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144500" y="13492480"/>
          <a:ext cx="7937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43180</xdr:rowOff>
    </xdr:from>
    <xdr:to>
      <xdr:col>72</xdr:col>
      <xdr:colOff>38100</xdr:colOff>
      <xdr:row>81</xdr:row>
      <xdr:rowOff>144780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299950" y="13422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93980</xdr:rowOff>
    </xdr:from>
    <xdr:to>
      <xdr:col>76</xdr:col>
      <xdr:colOff>114300</xdr:colOff>
      <xdr:row>81</xdr:row>
      <xdr:rowOff>113030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344400" y="1347343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39370</xdr:rowOff>
    </xdr:from>
    <xdr:to>
      <xdr:col>67</xdr:col>
      <xdr:colOff>101600</xdr:colOff>
      <xdr:row>81</xdr:row>
      <xdr:rowOff>140970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148715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90170</xdr:rowOff>
    </xdr:from>
    <xdr:to>
      <xdr:col>71</xdr:col>
      <xdr:colOff>177800</xdr:colOff>
      <xdr:row>81</xdr:row>
      <xdr:rowOff>93980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1537950" y="1346962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8" name="n_1aveValue【児童館】&#10;有形固定資産減価償却率">
          <a:extLst>
            <a:ext uri="{FF2B5EF4-FFF2-40B4-BE49-F238E27FC236}">
              <a16:creationId xmlns:a16="http://schemas.microsoft.com/office/drawing/2014/main" id="{00000000-0008-0000-0E00-0000A6020000}"/>
            </a:ext>
          </a:extLst>
        </xdr:cNvPr>
        <xdr:cNvSpPr txBox="1"/>
      </xdr:nvSpPr>
      <xdr:spPr>
        <a:xfrm>
          <a:off x="137420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9" name="n_2aveValue【児童館】&#10;有形固定資産減価償却率">
          <a:extLst>
            <a:ext uri="{FF2B5EF4-FFF2-40B4-BE49-F238E27FC236}">
              <a16:creationId xmlns:a16="http://schemas.microsoft.com/office/drawing/2014/main" id="{00000000-0008-0000-0E00-0000A7020000}"/>
            </a:ext>
          </a:extLst>
        </xdr:cNvPr>
        <xdr:cNvSpPr txBox="1"/>
      </xdr:nvSpPr>
      <xdr:spPr>
        <a:xfrm>
          <a:off x="12960994" y="1319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80" name="n_3aveValue【児童館】&#10;有形固定資産減価償却率">
          <a:extLst>
            <a:ext uri="{FF2B5EF4-FFF2-40B4-BE49-F238E27FC236}">
              <a16:creationId xmlns:a16="http://schemas.microsoft.com/office/drawing/2014/main" id="{00000000-0008-0000-0E00-0000A8020000}"/>
            </a:ext>
          </a:extLst>
        </xdr:cNvPr>
        <xdr:cNvSpPr txBox="1"/>
      </xdr:nvSpPr>
      <xdr:spPr>
        <a:xfrm>
          <a:off x="12167244" y="1319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81" name="n_4aveValue【児童館】&#10;有形固定資産減価償却率">
          <a:extLst>
            <a:ext uri="{FF2B5EF4-FFF2-40B4-BE49-F238E27FC236}">
              <a16:creationId xmlns:a16="http://schemas.microsoft.com/office/drawing/2014/main" id="{00000000-0008-0000-0E00-0000A9020000}"/>
            </a:ext>
          </a:extLst>
        </xdr:cNvPr>
        <xdr:cNvSpPr txBox="1"/>
      </xdr:nvSpPr>
      <xdr:spPr>
        <a:xfrm>
          <a:off x="113544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161307</xdr:rowOff>
    </xdr:from>
    <xdr:ext cx="405111" cy="259045"/>
    <xdr:sp macro="" textlink="">
      <xdr:nvSpPr>
        <xdr:cNvPr id="682" name="n_1mainValue【児童館】&#10;有形固定資産減価償却率">
          <a:extLst>
            <a:ext uri="{FF2B5EF4-FFF2-40B4-BE49-F238E27FC236}">
              <a16:creationId xmlns:a16="http://schemas.microsoft.com/office/drawing/2014/main" id="{00000000-0008-0000-0E00-0000AA020000}"/>
            </a:ext>
          </a:extLst>
        </xdr:cNvPr>
        <xdr:cNvSpPr txBox="1"/>
      </xdr:nvSpPr>
      <xdr:spPr>
        <a:xfrm>
          <a:off x="13742044" y="1354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154957</xdr:rowOff>
    </xdr:from>
    <xdr:ext cx="405111" cy="259045"/>
    <xdr:sp macro="" textlink="">
      <xdr:nvSpPr>
        <xdr:cNvPr id="683" name="n_2mainValue【児童館】&#10;有形固定資産減価償却率">
          <a:extLst>
            <a:ext uri="{FF2B5EF4-FFF2-40B4-BE49-F238E27FC236}">
              <a16:creationId xmlns:a16="http://schemas.microsoft.com/office/drawing/2014/main" id="{00000000-0008-0000-0E00-0000AB020000}"/>
            </a:ext>
          </a:extLst>
        </xdr:cNvPr>
        <xdr:cNvSpPr txBox="1"/>
      </xdr:nvSpPr>
      <xdr:spPr>
        <a:xfrm>
          <a:off x="12960994" y="1353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135907</xdr:rowOff>
    </xdr:from>
    <xdr:ext cx="405111" cy="259045"/>
    <xdr:sp macro="" textlink="">
      <xdr:nvSpPr>
        <xdr:cNvPr id="684" name="n_3mainValue【児童館】&#10;有形固定資産減価償却率">
          <a:extLst>
            <a:ext uri="{FF2B5EF4-FFF2-40B4-BE49-F238E27FC236}">
              <a16:creationId xmlns:a16="http://schemas.microsoft.com/office/drawing/2014/main" id="{00000000-0008-0000-0E00-0000AC020000}"/>
            </a:ext>
          </a:extLst>
        </xdr:cNvPr>
        <xdr:cNvSpPr txBox="1"/>
      </xdr:nvSpPr>
      <xdr:spPr>
        <a:xfrm>
          <a:off x="12167244" y="1351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132097</xdr:rowOff>
    </xdr:from>
    <xdr:ext cx="405111" cy="259045"/>
    <xdr:sp macro="" textlink="">
      <xdr:nvSpPr>
        <xdr:cNvPr id="685" name="n_4mainValue【児童館】&#10;有形固定資産減価償却率">
          <a:extLst>
            <a:ext uri="{FF2B5EF4-FFF2-40B4-BE49-F238E27FC236}">
              <a16:creationId xmlns:a16="http://schemas.microsoft.com/office/drawing/2014/main" id="{00000000-0008-0000-0E00-0000AD020000}"/>
            </a:ext>
          </a:extLst>
        </xdr:cNvPr>
        <xdr:cNvSpPr txBox="1"/>
      </xdr:nvSpPr>
      <xdr:spPr>
        <a:xfrm>
          <a:off x="11354444"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E00-0000C2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9951064" y="12837161"/>
          <a:ext cx="0" cy="136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E00-0000C4020000}"/>
            </a:ext>
          </a:extLst>
        </xdr:cNvPr>
        <xdr:cNvSpPr txBox="1"/>
      </xdr:nvSpPr>
      <xdr:spPr>
        <a:xfrm>
          <a:off x="199898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98818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E00-0000C6020000}"/>
            </a:ext>
          </a:extLst>
        </xdr:cNvPr>
        <xdr:cNvSpPr txBox="1"/>
      </xdr:nvSpPr>
      <xdr:spPr>
        <a:xfrm>
          <a:off x="19989800" y="126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9881850" y="12837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E00-0000C8020000}"/>
            </a:ext>
          </a:extLst>
        </xdr:cNvPr>
        <xdr:cNvSpPr txBox="1"/>
      </xdr:nvSpPr>
      <xdr:spPr>
        <a:xfrm>
          <a:off x="19989800" y="13778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9009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10161</xdr:rowOff>
    </xdr:from>
    <xdr:to>
      <xdr:col>116</xdr:col>
      <xdr:colOff>114300</xdr:colOff>
      <xdr:row>80</xdr:row>
      <xdr:rowOff>111761</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99009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33038</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E00-0000D4020000}"/>
            </a:ext>
          </a:extLst>
        </xdr:cNvPr>
        <xdr:cNvSpPr txBox="1"/>
      </xdr:nvSpPr>
      <xdr:spPr>
        <a:xfrm>
          <a:off x="19989800" y="130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10161</xdr:rowOff>
    </xdr:from>
    <xdr:to>
      <xdr:col>112</xdr:col>
      <xdr:colOff>38100</xdr:colOff>
      <xdr:row>80</xdr:row>
      <xdr:rowOff>111761</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157950" y="13224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60961</xdr:rowOff>
    </xdr:from>
    <xdr:to>
      <xdr:col>116</xdr:col>
      <xdr:colOff>63500</xdr:colOff>
      <xdr:row>80</xdr:row>
      <xdr:rowOff>60961</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202400" y="1327531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10161</xdr:rowOff>
    </xdr:from>
    <xdr:to>
      <xdr:col>107</xdr:col>
      <xdr:colOff>101600</xdr:colOff>
      <xdr:row>80</xdr:row>
      <xdr:rowOff>111761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34515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60961</xdr:rowOff>
    </xdr:from>
    <xdr:to>
      <xdr:col>111</xdr:col>
      <xdr:colOff>177800</xdr:colOff>
      <xdr:row>80</xdr:row>
      <xdr:rowOff>60961</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395950" y="132753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10161</xdr:rowOff>
    </xdr:from>
    <xdr:to>
      <xdr:col>102</xdr:col>
      <xdr:colOff>165100</xdr:colOff>
      <xdr:row>80</xdr:row>
      <xdr:rowOff>111761</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75514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60961</xdr:rowOff>
    </xdr:from>
    <xdr:to>
      <xdr:col>107</xdr:col>
      <xdr:colOff>50800</xdr:colOff>
      <xdr:row>80</xdr:row>
      <xdr:rowOff>60961</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7602200" y="132753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113030</xdr:rowOff>
    </xdr:from>
    <xdr:to>
      <xdr:col>98</xdr:col>
      <xdr:colOff>38100</xdr:colOff>
      <xdr:row>80</xdr:row>
      <xdr:rowOff>43180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6757650" y="13162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163830</xdr:rowOff>
    </xdr:from>
    <xdr:to>
      <xdr:col>102</xdr:col>
      <xdr:colOff>114300</xdr:colOff>
      <xdr:row>80</xdr:row>
      <xdr:rowOff>60961</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6802100" y="13213080"/>
          <a:ext cx="8001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3" name="n_1aveValue【児童館】&#10;一人当たり面積">
          <a:extLst>
            <a:ext uri="{FF2B5EF4-FFF2-40B4-BE49-F238E27FC236}">
              <a16:creationId xmlns:a16="http://schemas.microsoft.com/office/drawing/2014/main" id="{00000000-0008-0000-0E00-0000DD020000}"/>
            </a:ext>
          </a:extLst>
        </xdr:cNvPr>
        <xdr:cNvSpPr txBox="1"/>
      </xdr:nvSpPr>
      <xdr:spPr>
        <a:xfrm>
          <a:off x="18980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4" name="n_2aveValue【児童館】&#10;一人当たり面積">
          <a:extLst>
            <a:ext uri="{FF2B5EF4-FFF2-40B4-BE49-F238E27FC236}">
              <a16:creationId xmlns:a16="http://schemas.microsoft.com/office/drawing/2014/main" id="{00000000-0008-0000-0E00-0000DE020000}"/>
            </a:ext>
          </a:extLst>
        </xdr:cNvPr>
        <xdr:cNvSpPr txBox="1"/>
      </xdr:nvSpPr>
      <xdr:spPr>
        <a:xfrm>
          <a:off x="181801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5" name="n_3aveValue【児童館】&#10;一人当たり面積">
          <a:extLst>
            <a:ext uri="{FF2B5EF4-FFF2-40B4-BE49-F238E27FC236}">
              <a16:creationId xmlns:a16="http://schemas.microsoft.com/office/drawing/2014/main" id="{00000000-0008-0000-0E00-0000DF020000}"/>
            </a:ext>
          </a:extLst>
        </xdr:cNvPr>
        <xdr:cNvSpPr txBox="1"/>
      </xdr:nvSpPr>
      <xdr:spPr>
        <a:xfrm>
          <a:off x="1738637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6" name="n_4aveValue【児童館】&#10;一人当たり面積">
          <a:extLst>
            <a:ext uri="{FF2B5EF4-FFF2-40B4-BE49-F238E27FC236}">
              <a16:creationId xmlns:a16="http://schemas.microsoft.com/office/drawing/2014/main" id="{00000000-0008-0000-0E00-0000E0020000}"/>
            </a:ext>
          </a:extLst>
        </xdr:cNvPr>
        <xdr:cNvSpPr txBox="1"/>
      </xdr:nvSpPr>
      <xdr:spPr>
        <a:xfrm>
          <a:off x="165926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128288</xdr:rowOff>
    </xdr:from>
    <xdr:ext cx="469744" cy="259045"/>
    <xdr:sp macro="" textlink="">
      <xdr:nvSpPr>
        <xdr:cNvPr id="737" name="n_1mainValue【児童館】&#10;一人当たり面積">
          <a:extLst>
            <a:ext uri="{FF2B5EF4-FFF2-40B4-BE49-F238E27FC236}">
              <a16:creationId xmlns:a16="http://schemas.microsoft.com/office/drawing/2014/main" id="{00000000-0008-0000-0E00-0000E1020000}"/>
            </a:ext>
          </a:extLst>
        </xdr:cNvPr>
        <xdr:cNvSpPr txBox="1"/>
      </xdr:nvSpPr>
      <xdr:spPr>
        <a:xfrm>
          <a:off x="18980227"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128288</xdr:rowOff>
    </xdr:from>
    <xdr:ext cx="469744" cy="259045"/>
    <xdr:sp macro="" textlink="">
      <xdr:nvSpPr>
        <xdr:cNvPr id="738" name="n_2mainValue【児童館】&#10;一人当たり面積">
          <a:extLst>
            <a:ext uri="{FF2B5EF4-FFF2-40B4-BE49-F238E27FC236}">
              <a16:creationId xmlns:a16="http://schemas.microsoft.com/office/drawing/2014/main" id="{00000000-0008-0000-0E00-0000E2020000}"/>
            </a:ext>
          </a:extLst>
        </xdr:cNvPr>
        <xdr:cNvSpPr txBox="1"/>
      </xdr:nvSpPr>
      <xdr:spPr>
        <a:xfrm>
          <a:off x="18180127"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128288</xdr:rowOff>
    </xdr:from>
    <xdr:ext cx="469744" cy="259045"/>
    <xdr:sp macro="" textlink="">
      <xdr:nvSpPr>
        <xdr:cNvPr id="739" name="n_3mainValue【児童館】&#10;一人当たり面積">
          <a:extLst>
            <a:ext uri="{FF2B5EF4-FFF2-40B4-BE49-F238E27FC236}">
              <a16:creationId xmlns:a16="http://schemas.microsoft.com/office/drawing/2014/main" id="{00000000-0008-0000-0E00-0000E3020000}"/>
            </a:ext>
          </a:extLst>
        </xdr:cNvPr>
        <xdr:cNvSpPr txBox="1"/>
      </xdr:nvSpPr>
      <xdr:spPr>
        <a:xfrm>
          <a:off x="17386377"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59707</xdr:rowOff>
    </xdr:from>
    <xdr:ext cx="469744" cy="259045"/>
    <xdr:sp macro="" textlink="">
      <xdr:nvSpPr>
        <xdr:cNvPr id="740" name="n_4mainValue【児童館】&#10;一人当たり面積">
          <a:extLst>
            <a:ext uri="{FF2B5EF4-FFF2-40B4-BE49-F238E27FC236}">
              <a16:creationId xmlns:a16="http://schemas.microsoft.com/office/drawing/2014/main" id="{00000000-0008-0000-0E00-0000E4020000}"/>
            </a:ext>
          </a:extLst>
        </xdr:cNvPr>
        <xdr:cNvSpPr txBox="1"/>
      </xdr:nvSpPr>
      <xdr:spPr>
        <a:xfrm>
          <a:off x="16592627" y="129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0000000-0008-0000-0E00-0000FE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flipV="1">
          <a:off x="14699614" y="165158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8" name="【公民館】&#10;有形固定資産減価償却率最小値テキスト">
          <a:extLst>
            <a:ext uri="{FF2B5EF4-FFF2-40B4-BE49-F238E27FC236}">
              <a16:creationId xmlns:a16="http://schemas.microsoft.com/office/drawing/2014/main" id="{00000000-0008-0000-0E00-000000030000}"/>
            </a:ext>
          </a:extLst>
        </xdr:cNvPr>
        <xdr:cNvSpPr txBox="1"/>
      </xdr:nvSpPr>
      <xdr:spPr>
        <a:xfrm>
          <a:off x="14738350" y="1803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4611350" y="18027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70" name="【公民館】&#10;有形固定資産減価償却率最大値テキスト">
          <a:extLst>
            <a:ext uri="{FF2B5EF4-FFF2-40B4-BE49-F238E27FC236}">
              <a16:creationId xmlns:a16="http://schemas.microsoft.com/office/drawing/2014/main" id="{00000000-0008-0000-0E00-000002030000}"/>
            </a:ext>
          </a:extLst>
        </xdr:cNvPr>
        <xdr:cNvSpPr txBox="1"/>
      </xdr:nvSpPr>
      <xdr:spPr>
        <a:xfrm>
          <a:off x="14738350" y="1629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4611350" y="16515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72" name="【公民館】&#10;有形固定資産減価償却率平均値テキスト">
          <a:extLst>
            <a:ext uri="{FF2B5EF4-FFF2-40B4-BE49-F238E27FC236}">
              <a16:creationId xmlns:a16="http://schemas.microsoft.com/office/drawing/2014/main" id="{00000000-0008-0000-0E00-000004030000}"/>
            </a:ext>
          </a:extLst>
        </xdr:cNvPr>
        <xdr:cNvSpPr txBox="1"/>
      </xdr:nvSpPr>
      <xdr:spPr>
        <a:xfrm>
          <a:off x="14738350" y="173320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649450" y="174806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887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093700" y="173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2999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1487150" y="173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649450" y="177092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784" name="【公民館】&#10;有形固定資産減価償却率該当値テキスト">
          <a:extLst>
            <a:ext uri="{FF2B5EF4-FFF2-40B4-BE49-F238E27FC236}">
              <a16:creationId xmlns:a16="http://schemas.microsoft.com/office/drawing/2014/main" id="{00000000-0008-0000-0E00-000010030000}"/>
            </a:ext>
          </a:extLst>
        </xdr:cNvPr>
        <xdr:cNvSpPr txBox="1"/>
      </xdr:nvSpPr>
      <xdr:spPr>
        <a:xfrm>
          <a:off x="14738350" y="1768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88745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105592</xdr:rowOff>
    </xdr:from>
    <xdr:to>
      <xdr:col>85</xdr:col>
      <xdr:colOff>127000</xdr:colOff>
      <xdr:row>106</xdr:row>
      <xdr:rowOff>157843</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938250" y="17707792"/>
          <a:ext cx="762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093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108857</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3144500" y="17707792"/>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299950" y="176635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112123</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flipV="1">
          <a:off x="12344400" y="17711057"/>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61323</xdr:rowOff>
    </xdr:from>
    <xdr:to>
      <xdr:col>67</xdr:col>
      <xdr:colOff>101600</xdr:colOff>
      <xdr:row>106</xdr:row>
      <xdr:rowOff>162923</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148715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112123</xdr:rowOff>
    </xdr:from>
    <xdr:to>
      <xdr:col>71</xdr:col>
      <xdr:colOff>177800</xdr:colOff>
      <xdr:row>106</xdr:row>
      <xdr:rowOff>112123</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1537950" y="1771432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E00-000019030000}"/>
            </a:ext>
          </a:extLst>
        </xdr:cNvPr>
        <xdr:cNvSpPr txBox="1"/>
      </xdr:nvSpPr>
      <xdr:spPr>
        <a:xfrm>
          <a:off x="137420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E00-00001A030000}"/>
            </a:ext>
          </a:extLst>
        </xdr:cNvPr>
        <xdr:cNvSpPr txBox="1"/>
      </xdr:nvSpPr>
      <xdr:spPr>
        <a:xfrm>
          <a:off x="1296099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E00-00001B030000}"/>
            </a:ext>
          </a:extLst>
        </xdr:cNvPr>
        <xdr:cNvSpPr txBox="1"/>
      </xdr:nvSpPr>
      <xdr:spPr>
        <a:xfrm>
          <a:off x="121672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E00-00001C030000}"/>
            </a:ext>
          </a:extLst>
        </xdr:cNvPr>
        <xdr:cNvSpPr txBox="1"/>
      </xdr:nvSpPr>
      <xdr:spPr>
        <a:xfrm>
          <a:off x="113544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E00-00001D030000}"/>
            </a:ext>
          </a:extLst>
        </xdr:cNvPr>
        <xdr:cNvSpPr txBox="1"/>
      </xdr:nvSpPr>
      <xdr:spPr>
        <a:xfrm>
          <a:off x="13742044"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E00-00001E030000}"/>
            </a:ext>
          </a:extLst>
        </xdr:cNvPr>
        <xdr:cNvSpPr txBox="1"/>
      </xdr:nvSpPr>
      <xdr:spPr>
        <a:xfrm>
          <a:off x="1296099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E00-00001F030000}"/>
            </a:ext>
          </a:extLst>
        </xdr:cNvPr>
        <xdr:cNvSpPr txBox="1"/>
      </xdr:nvSpPr>
      <xdr:spPr>
        <a:xfrm>
          <a:off x="12167244"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154050</xdr:rowOff>
    </xdr:from>
    <xdr:ext cx="405111" cy="259045"/>
    <xdr:sp macro="" textlink="">
      <xdr:nvSpPr>
        <xdr:cNvPr id="800" name="n_4mainValue【公民館】&#10;有形固定資産減価償却率">
          <a:extLst>
            <a:ext uri="{FF2B5EF4-FFF2-40B4-BE49-F238E27FC236}">
              <a16:creationId xmlns:a16="http://schemas.microsoft.com/office/drawing/2014/main" id="{00000000-0008-0000-0E00-000020030000}"/>
            </a:ext>
          </a:extLst>
        </xdr:cNvPr>
        <xdr:cNvSpPr txBox="1"/>
      </xdr:nvSpPr>
      <xdr:spPr>
        <a:xfrm>
          <a:off x="11354444"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19951064" y="169240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19989800"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881850" y="18012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19989800" y="166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9881850" y="1692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19989800" y="17410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99009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157950" y="17623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34515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755140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6757650" y="17586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9009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19989800" y="175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157950" y="17600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48768</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9202400" y="1764639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34515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48768</xdr:rowOff>
    </xdr:from>
    <xdr:to>
      <xdr:col>111</xdr:col>
      <xdr:colOff>177800</xdr:colOff>
      <xdr:row>106</xdr:row>
      <xdr:rowOff>48768</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8395950" y="1765096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169418</xdr:rowOff>
    </xdr:from>
    <xdr:to>
      <xdr:col>102</xdr:col>
      <xdr:colOff>165100</xdr:colOff>
      <xdr:row>106</xdr:row>
      <xdr:rowOff>99568</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75514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48768</xdr:rowOff>
    </xdr:from>
    <xdr:to>
      <xdr:col>107</xdr:col>
      <xdr:colOff>50800</xdr:colOff>
      <xdr:row>106</xdr:row>
      <xdr:rowOff>48768</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7602200" y="176509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164846</xdr:rowOff>
    </xdr:from>
    <xdr:to>
      <xdr:col>98</xdr:col>
      <xdr:colOff>38100</xdr:colOff>
      <xdr:row>106</xdr:row>
      <xdr:rowOff>94996</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6757650" y="175955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44196</xdr:rowOff>
    </xdr:from>
    <xdr:to>
      <xdr:col>102</xdr:col>
      <xdr:colOff>114300</xdr:colOff>
      <xdr:row>106</xdr:row>
      <xdr:rowOff>48768</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6802100" y="1764639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18980227" y="177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181801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7386377" y="177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6592627" y="1736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189802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116095</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181801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116095</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738637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86123</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6592627" y="1768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1">
              <a:solidFill>
                <a:schemeClr val="dk1"/>
              </a:solidFill>
              <a:effectLst/>
              <a:latin typeface="+mn-lt"/>
              <a:ea typeface="+mn-ea"/>
              <a:cs typeface="+mn-cs"/>
            </a:rPr>
            <a:t>　類似団体と比較して、特に有形固定資産減価償却率が高くなっている施設は、公営住宅、児童館、公民館、橋りょう・トンネルである。公営住宅は、公営住宅等長寿命化計画に基づき、現在建替え工事を行うなど、計画的に修繕、改善、建替え等を行うこととしている。</a:t>
          </a:r>
          <a:endParaRPr lang="ja-JP" altLang="ja-JP" sz="1400">
            <a:effectLst/>
          </a:endParaRPr>
        </a:p>
        <a:p>
          <a:pPr eaLnBrk="1" fontAlgn="auto" latinLnBrk="0" hangingPunct="1"/>
          <a:r>
            <a:rPr kumimoji="1" lang="ja-JP" altLang="ja-JP" sz="1100" b="1">
              <a:solidFill>
                <a:schemeClr val="dk1"/>
              </a:solidFill>
              <a:effectLst/>
              <a:latin typeface="+mn-lt"/>
              <a:ea typeface="+mn-ea"/>
              <a:cs typeface="+mn-cs"/>
            </a:rPr>
            <a:t>児童館は、児童館長寿命化計画に基づき、修繕を行い、公民館については、工事の記録や点検等結果を基に、改修工事を行い、橋りょう・トンネルは、道路・橋長寿命化計画等に基づき、点検、診断、補修を行い、今後も施設の適正な維持管理に努める。</a:t>
          </a:r>
          <a:endParaRPr lang="ja-JP" altLang="ja-JP" sz="1400">
            <a:effectLst/>
          </a:endParaRPr>
        </a:p>
        <a:p>
          <a:pPr eaLnBrk="1" fontAlgn="auto" latinLnBrk="0" hangingPunct="1"/>
          <a:r>
            <a:rPr kumimoji="1" lang="ja-JP" altLang="ja-JP" sz="1100" b="1">
              <a:solidFill>
                <a:schemeClr val="dk1"/>
              </a:solidFill>
              <a:effectLst/>
              <a:latin typeface="+mn-lt"/>
              <a:ea typeface="+mn-ea"/>
              <a:cs typeface="+mn-cs"/>
            </a:rPr>
            <a:t>上記以外の施設についても、計画等に基づき、長寿命化を図り、適正な維持管理に努める。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114,107
112,023
43.43
55,888,499
50,729,623
4,344,946
29,810,080
22,623,339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216400" y="6019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127500" y="61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84550" y="61763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7175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78000" y="62416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84250" y="6215561"/>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142966</xdr:rowOff>
    </xdr:from>
    <xdr:to>
      <xdr:col>24</xdr:col>
      <xdr:colOff>114300</xdr:colOff>
      <xdr:row>38</xdr:row>
      <xdr:rowOff>73116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127500" y="62580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121393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216400" y="623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84550" y="62220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157843</xdr:rowOff>
    </xdr:from>
    <xdr:to>
      <xdr:col>24</xdr:col>
      <xdr:colOff>63500</xdr:colOff>
      <xdr:row>38</xdr:row>
      <xdr:rowOff>22316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429000" y="6272893"/>
          <a:ext cx="7493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7175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117022</xdr:rowOff>
    </xdr:from>
    <xdr:to>
      <xdr:col>19</xdr:col>
      <xdr:colOff>177800</xdr:colOff>
      <xdr:row>37</xdr:row>
      <xdr:rowOff>157843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622550" y="6232072"/>
          <a:ext cx="8064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780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117022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828800" y="6214110"/>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138067</xdr:rowOff>
    </xdr:from>
    <xdr:to>
      <xdr:col>6</xdr:col>
      <xdr:colOff>38100</xdr:colOff>
      <xdr:row>39</xdr:row>
      <xdr:rowOff>68217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84250" y="64182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39</xdr:row>
      <xdr:rowOff>17417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028700" y="6214110"/>
          <a:ext cx="800100" cy="2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239144" y="595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4390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45294" y="632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51544" y="59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239144" y="630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39044" y="596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4529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59344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51544" y="650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429115" y="540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46785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35990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467850"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359900" y="540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46785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398000" y="6407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3600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422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235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398000" y="646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46785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36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686800" y="651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42250" y="6477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82550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86700" y="65151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02945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080250" y="65278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235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286500" y="6527800"/>
          <a:ext cx="79375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45827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677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86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07067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45827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6772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864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07067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177665" y="9364345"/>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216400"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108450" y="10408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216400" y="914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108450" y="9364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216400" y="9778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127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84550" y="9886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717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78000" y="9858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84250" y="982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127500" y="10073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2164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84550" y="10029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40005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429000" y="10079990"/>
          <a:ext cx="7493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71750" y="9985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167640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622550" y="1003617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78000" y="9996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123825</xdr:rowOff>
    </xdr:from>
    <xdr:to>
      <xdr:col>15</xdr:col>
      <xdr:colOff>50800</xdr:colOff>
      <xdr:row>60</xdr:row>
      <xdr:rowOff>135255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828800" y="10036175"/>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84250" y="9954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135255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28700" y="10005695"/>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2391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439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64529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515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2391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4390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64529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135272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515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429115" y="941197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467850"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359900" y="10548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46785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359900" y="941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467850" y="1014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398000" y="10288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36000" y="10340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42250" y="103460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029450" y="10342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23570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135890</xdr:rowOff>
    </xdr:from>
    <xdr:to>
      <xdr:col>55</xdr:col>
      <xdr:colOff>50800</xdr:colOff>
      <xdr:row>63</xdr:row>
      <xdr:rowOff>66040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398000" y="103784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50817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46785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36000" y="10380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17145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686800" y="10422890"/>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137795</xdr:rowOff>
    </xdr:from>
    <xdr:to>
      <xdr:col>46</xdr:col>
      <xdr:colOff>38100</xdr:colOff>
      <xdr:row>63</xdr:row>
      <xdr:rowOff>67945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42250" y="103803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17145</xdr:rowOff>
    </xdr:from>
    <xdr:to>
      <xdr:col>50</xdr:col>
      <xdr:colOff>114300</xdr:colOff>
      <xdr:row>63</xdr:row>
      <xdr:rowOff>17145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86700" y="104247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029450" y="10380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177800</xdr:colOff>
      <xdr:row>63</xdr:row>
      <xdr:rowOff>17145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080250" y="104247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137795</xdr:rowOff>
    </xdr:from>
    <xdr:to>
      <xdr:col>36</xdr:col>
      <xdr:colOff>165100</xdr:colOff>
      <xdr:row>63</xdr:row>
      <xdr:rowOff>67945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235700" y="10380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17145</xdr:rowOff>
    </xdr:from>
    <xdr:to>
      <xdr:col>41</xdr:col>
      <xdr:colOff>50800</xdr:colOff>
      <xdr:row>63</xdr:row>
      <xdr:rowOff>17145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286500" y="1042479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45827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677227"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8644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07067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59072</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45827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59072</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6772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864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59072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07067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177665" y="166513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216400" y="1811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108450" y="18107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216400" y="16426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108450" y="16651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216400" y="17341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127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384550" y="173173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571750" y="1726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778000" y="172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984250" y="17229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131536</xdr:rowOff>
    </xdr:from>
    <xdr:to>
      <xdr:col>24</xdr:col>
      <xdr:colOff>114300</xdr:colOff>
      <xdr:row>101</xdr:row>
      <xdr:rowOff>61686</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127500" y="167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46463</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216400" y="1661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95613</xdr:rowOff>
    </xdr:from>
    <xdr:to>
      <xdr:col>20</xdr:col>
      <xdr:colOff>38100</xdr:colOff>
      <xdr:row>101</xdr:row>
      <xdr:rowOff>25763</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384550" y="166691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146413</xdr:rowOff>
    </xdr:from>
    <xdr:to>
      <xdr:col>24</xdr:col>
      <xdr:colOff>63500</xdr:colOff>
      <xdr:row>101</xdr:row>
      <xdr:rowOff>10886</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429000" y="16719913"/>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59689</xdr:rowOff>
    </xdr:from>
    <xdr:to>
      <xdr:col>15</xdr:col>
      <xdr:colOff>101600</xdr:colOff>
      <xdr:row>100</xdr:row>
      <xdr:rowOff>161289</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571750" y="166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110489</xdr:rowOff>
    </xdr:from>
    <xdr:to>
      <xdr:col>19</xdr:col>
      <xdr:colOff>177800</xdr:colOff>
      <xdr:row>100</xdr:row>
      <xdr:rowOff>146413</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622550" y="16683989"/>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23768</xdr:rowOff>
    </xdr:from>
    <xdr:to>
      <xdr:col>10</xdr:col>
      <xdr:colOff>165100</xdr:colOff>
      <xdr:row>100</xdr:row>
      <xdr:rowOff>125368</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778000" y="165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74568</xdr:rowOff>
    </xdr:from>
    <xdr:to>
      <xdr:col>15</xdr:col>
      <xdr:colOff>50800</xdr:colOff>
      <xdr:row>100</xdr:row>
      <xdr:rowOff>110489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828800" y="16648068"/>
          <a:ext cx="79375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159294</xdr:rowOff>
    </xdr:from>
    <xdr:to>
      <xdr:col>6</xdr:col>
      <xdr:colOff>38100</xdr:colOff>
      <xdr:row>100</xdr:row>
      <xdr:rowOff>89444</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984250" y="165613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38644</xdr:rowOff>
    </xdr:from>
    <xdr:to>
      <xdr:col>10</xdr:col>
      <xdr:colOff>114300</xdr:colOff>
      <xdr:row>100</xdr:row>
      <xdr:rowOff>74568</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28700" y="16612144"/>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239144" y="1741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439044" y="1735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87103</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645294" y="1734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851544" y="1732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42290</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239144" y="1644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6366</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439044" y="1640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141895</xdr:rowOff>
    </xdr:from>
    <xdr:ext cx="340478"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677611" y="163724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105971</xdr:rowOff>
    </xdr:from>
    <xdr:ext cx="340478"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864811" y="163365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429115" y="165239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9467850" y="1629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935990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9467850" y="1757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398000" y="17597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7842250" y="17566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0294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2357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166370</xdr:rowOff>
    </xdr:from>
    <xdr:to>
      <xdr:col>55</xdr:col>
      <xdr:colOff>50800</xdr:colOff>
      <xdr:row>105</xdr:row>
      <xdr:rowOff>96520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9398000" y="17425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17797</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9467850"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86360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45720</xdr:rowOff>
    </xdr:from>
    <xdr:to>
      <xdr:col>55</xdr:col>
      <xdr:colOff>0</xdr:colOff>
      <xdr:row>105</xdr:row>
      <xdr:rowOff>49530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8686800" y="1747647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7842250" y="17429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886700" y="174802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170180</xdr:rowOff>
    </xdr:from>
    <xdr:to>
      <xdr:col>41</xdr:col>
      <xdr:colOff>101600</xdr:colOff>
      <xdr:row>105</xdr:row>
      <xdr:rowOff>100330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702945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49530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080250" y="174802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170180</xdr:rowOff>
    </xdr:from>
    <xdr:to>
      <xdr:col>36</xdr:col>
      <xdr:colOff>165100</xdr:colOff>
      <xdr:row>105</xdr:row>
      <xdr:rowOff>100330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235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49530</xdr:rowOff>
    </xdr:from>
    <xdr:to>
      <xdr:col>41</xdr:col>
      <xdr:colOff>50800</xdr:colOff>
      <xdr:row>105</xdr:row>
      <xdr:rowOff>49530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286500" y="174802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84582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76772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68644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60706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845827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767722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116857</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686442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116857</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607067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F00-0000A2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4699614" y="556704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4738350"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46113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4738350" y="5348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4611350" y="556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473835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4649450" y="6506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3887450" y="6429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093700" y="6364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299950" y="6315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148715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113030</xdr:rowOff>
    </xdr:from>
    <xdr:to>
      <xdr:col>85</xdr:col>
      <xdr:colOff>177800</xdr:colOff>
      <xdr:row>41</xdr:row>
      <xdr:rowOff>43180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649450" y="6723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91457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473835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61595</xdr:rowOff>
    </xdr:from>
    <xdr:to>
      <xdr:col>81</xdr:col>
      <xdr:colOff>101600</xdr:colOff>
      <xdr:row>40</xdr:row>
      <xdr:rowOff>163195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88745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112395</xdr:rowOff>
    </xdr:from>
    <xdr:to>
      <xdr:col>85</xdr:col>
      <xdr:colOff>127000</xdr:colOff>
      <xdr:row>40</xdr:row>
      <xdr:rowOff>163830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938250" y="6722745"/>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xdr:rowOff>
    </xdr:from>
    <xdr:to>
      <xdr:col>76</xdr:col>
      <xdr:colOff>165100</xdr:colOff>
      <xdr:row>40</xdr:row>
      <xdr:rowOff>111760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093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60960</xdr:rowOff>
    </xdr:from>
    <xdr:to>
      <xdr:col>81</xdr:col>
      <xdr:colOff>50800</xdr:colOff>
      <xdr:row>40</xdr:row>
      <xdr:rowOff>112395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144500" y="6671310"/>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130175</xdr:rowOff>
    </xdr:from>
    <xdr:to>
      <xdr:col>72</xdr:col>
      <xdr:colOff>38100</xdr:colOff>
      <xdr:row>40</xdr:row>
      <xdr:rowOff>60325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299950" y="65754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xdr:rowOff>
    </xdr:from>
    <xdr:to>
      <xdr:col>76</xdr:col>
      <xdr:colOff>114300</xdr:colOff>
      <xdr:row>40</xdr:row>
      <xdr:rowOff>60960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344400" y="6619875"/>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84455</xdr:rowOff>
    </xdr:from>
    <xdr:to>
      <xdr:col>67</xdr:col>
      <xdr:colOff>101600</xdr:colOff>
      <xdr:row>40</xdr:row>
      <xdr:rowOff>14605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1487150" y="6529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135255</xdr:rowOff>
    </xdr:from>
    <xdr:to>
      <xdr:col>71</xdr:col>
      <xdr:colOff>177800</xdr:colOff>
      <xdr:row>40</xdr:row>
      <xdr:rowOff>9525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1537950" y="6580505"/>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374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296099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167244" y="610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1354444" y="607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154322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374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102887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296099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51452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1672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5732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13544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F00-0000DB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19951064" y="5662098"/>
          <a:ext cx="0" cy="1315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F00-0000DD010000}"/>
            </a:ext>
          </a:extLst>
        </xdr:cNvPr>
        <xdr:cNvSpPr txBox="1"/>
      </xdr:nvSpPr>
      <xdr:spPr>
        <a:xfrm>
          <a:off x="19989800" y="698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9881850" y="697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F00-0000DF010000}"/>
            </a:ext>
          </a:extLst>
        </xdr:cNvPr>
        <xdr:cNvSpPr txBox="1"/>
      </xdr:nvSpPr>
      <xdr:spPr>
        <a:xfrm>
          <a:off x="19989800" y="54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9881850" y="5662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F00-0000E1010000}"/>
            </a:ext>
          </a:extLst>
        </xdr:cNvPr>
        <xdr:cNvSpPr txBox="1"/>
      </xdr:nvSpPr>
      <xdr:spPr>
        <a:xfrm>
          <a:off x="19989800" y="6537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900900" y="66793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157950" y="66788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345150" y="6728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7551400" y="6742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6757650" y="67442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58242</xdr:rowOff>
    </xdr:from>
    <xdr:to>
      <xdr:col>116</xdr:col>
      <xdr:colOff>114300</xdr:colOff>
      <xdr:row>41</xdr:row>
      <xdr:rowOff>159842</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9900900" y="68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144619</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F00-0000ED010000}"/>
            </a:ext>
          </a:extLst>
        </xdr:cNvPr>
        <xdr:cNvSpPr txBox="1"/>
      </xdr:nvSpPr>
      <xdr:spPr>
        <a:xfrm>
          <a:off x="19989800" y="67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58738</xdr:rowOff>
    </xdr:from>
    <xdr:to>
      <xdr:col>112</xdr:col>
      <xdr:colOff>38100</xdr:colOff>
      <xdr:row>41</xdr:row>
      <xdr:rowOff>160338</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9157950" y="68341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109042</xdr:rowOff>
    </xdr:from>
    <xdr:to>
      <xdr:col>116</xdr:col>
      <xdr:colOff>63500</xdr:colOff>
      <xdr:row>41</xdr:row>
      <xdr:rowOff>109538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9202400" y="6884492"/>
          <a:ext cx="7493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59073</xdr:rowOff>
    </xdr:from>
    <xdr:to>
      <xdr:col>107</xdr:col>
      <xdr:colOff>101600</xdr:colOff>
      <xdr:row>41</xdr:row>
      <xdr:rowOff>160673</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8345150" y="68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109538</xdr:rowOff>
    </xdr:from>
    <xdr:to>
      <xdr:col>111</xdr:col>
      <xdr:colOff>177800</xdr:colOff>
      <xdr:row>41</xdr:row>
      <xdr:rowOff>109873</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8395950" y="6884988"/>
          <a:ext cx="80645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58985</xdr:rowOff>
    </xdr:from>
    <xdr:to>
      <xdr:col>102</xdr:col>
      <xdr:colOff>165100</xdr:colOff>
      <xdr:row>41</xdr:row>
      <xdr:rowOff>160585</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7551400" y="68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109785</xdr:rowOff>
    </xdr:from>
    <xdr:to>
      <xdr:col>107</xdr:col>
      <xdr:colOff>50800</xdr:colOff>
      <xdr:row>41</xdr:row>
      <xdr:rowOff>109873</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7602200" y="6885235"/>
          <a:ext cx="79375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58924</xdr:rowOff>
    </xdr:from>
    <xdr:to>
      <xdr:col>98</xdr:col>
      <xdr:colOff>38100</xdr:colOff>
      <xdr:row>41</xdr:row>
      <xdr:rowOff>160524</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6757650" y="68343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109724</xdr:rowOff>
    </xdr:from>
    <xdr:to>
      <xdr:col>102</xdr:col>
      <xdr:colOff>114300</xdr:colOff>
      <xdr:row>41</xdr:row>
      <xdr:rowOff>109785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802100" y="6885174"/>
          <a:ext cx="8001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947911" y="64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166861" y="65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7354061" y="65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6560311" y="65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151465</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947911" y="69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151800</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166861" y="692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151712</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7354061" y="69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151651</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6560311" y="69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0000000-0008-0000-0F00-000015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4699614" y="929767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00000000-0008-0000-0F00-000017020000}"/>
            </a:ext>
          </a:extLst>
        </xdr:cNvPr>
        <xdr:cNvSpPr txBox="1"/>
      </xdr:nvSpPr>
      <xdr:spPr>
        <a:xfrm>
          <a:off x="1473835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4611350" y="10575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00000000-0008-0000-0F00-000019020000}"/>
            </a:ext>
          </a:extLst>
        </xdr:cNvPr>
        <xdr:cNvSpPr txBox="1"/>
      </xdr:nvSpPr>
      <xdr:spPr>
        <a:xfrm>
          <a:off x="14738350" y="908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611350" y="929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53357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0000000-0008-0000-0F00-00001B020000}"/>
            </a:ext>
          </a:extLst>
        </xdr:cNvPr>
        <xdr:cNvSpPr txBox="1"/>
      </xdr:nvSpPr>
      <xdr:spPr>
        <a:xfrm>
          <a:off x="14738350" y="9635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388745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093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299950" y="958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148715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166370</xdr:rowOff>
    </xdr:from>
    <xdr:to>
      <xdr:col>85</xdr:col>
      <xdr:colOff>177800</xdr:colOff>
      <xdr:row>56</xdr:row>
      <xdr:rowOff>96520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4649450" y="9253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119397</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00000000-0008-0000-0F00-000027020000}"/>
            </a:ext>
          </a:extLst>
        </xdr:cNvPr>
        <xdr:cNvSpPr txBox="1"/>
      </xdr:nvSpPr>
      <xdr:spPr>
        <a:xfrm>
          <a:off x="14738350" y="920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162560</xdr:rowOff>
    </xdr:from>
    <xdr:to>
      <xdr:col>81</xdr:col>
      <xdr:colOff>101600</xdr:colOff>
      <xdr:row>56</xdr:row>
      <xdr:rowOff>92710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3887450" y="9249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41910</xdr:rowOff>
    </xdr:from>
    <xdr:to>
      <xdr:col>85</xdr:col>
      <xdr:colOff>127000</xdr:colOff>
      <xdr:row>56</xdr:row>
      <xdr:rowOff>45720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3938250" y="9293860"/>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093700" y="9184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148590</xdr:rowOff>
    </xdr:from>
    <xdr:to>
      <xdr:col>81</xdr:col>
      <xdr:colOff>50800</xdr:colOff>
      <xdr:row>56</xdr:row>
      <xdr:rowOff>41910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3144500" y="9235440"/>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93980</xdr:rowOff>
    </xdr:from>
    <xdr:to>
      <xdr:col>72</xdr:col>
      <xdr:colOff>38100</xdr:colOff>
      <xdr:row>56</xdr:row>
      <xdr:rowOff>24130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2299950" y="9180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144780</xdr:rowOff>
    </xdr:from>
    <xdr:to>
      <xdr:col>76</xdr:col>
      <xdr:colOff>114300</xdr:colOff>
      <xdr:row>55</xdr:row>
      <xdr:rowOff>148590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344400" y="923163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29210</xdr:rowOff>
    </xdr:from>
    <xdr:to>
      <xdr:col>67</xdr:col>
      <xdr:colOff>101600</xdr:colOff>
      <xdr:row>55</xdr:row>
      <xdr:rowOff>130810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1487150" y="91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80010</xdr:rowOff>
    </xdr:from>
    <xdr:to>
      <xdr:col>71</xdr:col>
      <xdr:colOff>177800</xdr:colOff>
      <xdr:row>55</xdr:row>
      <xdr:rowOff>144780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1537950" y="9166860"/>
          <a:ext cx="8064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3742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2960994" y="968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1672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13544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109237</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742044" y="903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44467</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960994" y="896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40657</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167244" y="896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147337</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1354444" y="890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9951064" y="9074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199898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9881850" y="1054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19989800" y="885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9881850" y="907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19989800" y="1007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900900" y="1022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157950" y="10306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34515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7551400" y="1033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6757650" y="10318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99009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199898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915795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9202400" y="10394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834515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395950" y="10394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75514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7602200" y="10394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675765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6802100" y="10394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9802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181801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738637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65926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9802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181801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738637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65926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F00-000088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4699614" y="12827636"/>
          <a:ext cx="0" cy="135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00000000-0008-0000-0F00-00008A020000}"/>
            </a:ext>
          </a:extLst>
        </xdr:cNvPr>
        <xdr:cNvSpPr txBox="1"/>
      </xdr:nvSpPr>
      <xdr:spPr>
        <a:xfrm>
          <a:off x="1473835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611350" y="14182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F00-00008C020000}"/>
            </a:ext>
          </a:extLst>
        </xdr:cNvPr>
        <xdr:cNvSpPr txBox="1"/>
      </xdr:nvSpPr>
      <xdr:spPr>
        <a:xfrm>
          <a:off x="14738350" y="1260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611350" y="1282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F00-00008E020000}"/>
            </a:ext>
          </a:extLst>
        </xdr:cNvPr>
        <xdr:cNvSpPr txBox="1"/>
      </xdr:nvSpPr>
      <xdr:spPr>
        <a:xfrm>
          <a:off x="14738350" y="1346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649450" y="13488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887450" y="134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093700" y="1336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299950" y="13458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148715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4649450" y="13327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F00-00009A020000}"/>
            </a:ext>
          </a:extLst>
        </xdr:cNvPr>
        <xdr:cNvSpPr txBox="1"/>
      </xdr:nvSpPr>
      <xdr:spPr>
        <a:xfrm>
          <a:off x="14738350"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73025</xdr:rowOff>
    </xdr:from>
    <xdr:to>
      <xdr:col>81</xdr:col>
      <xdr:colOff>101600</xdr:colOff>
      <xdr:row>81</xdr:row>
      <xdr:rowOff>3175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3887450" y="13287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123825</xdr:rowOff>
    </xdr:from>
    <xdr:to>
      <xdr:col>85</xdr:col>
      <xdr:colOff>127000</xdr:colOff>
      <xdr:row>80</xdr:row>
      <xdr:rowOff>163830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3938250" y="1333817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36830</xdr:rowOff>
    </xdr:from>
    <xdr:to>
      <xdr:col>76</xdr:col>
      <xdr:colOff>165100</xdr:colOff>
      <xdr:row>80</xdr:row>
      <xdr:rowOff>138430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093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87630</xdr:rowOff>
    </xdr:from>
    <xdr:to>
      <xdr:col>81</xdr:col>
      <xdr:colOff>50800</xdr:colOff>
      <xdr:row>80</xdr:row>
      <xdr:rowOff>123825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144500" y="1330198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xdr:rowOff>
    </xdr:from>
    <xdr:to>
      <xdr:col>72</xdr:col>
      <xdr:colOff>38100</xdr:colOff>
      <xdr:row>80</xdr:row>
      <xdr:rowOff>115570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299950" y="13228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80</xdr:row>
      <xdr:rowOff>87630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344400" y="1327912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154939</xdr:rowOff>
    </xdr:from>
    <xdr:to>
      <xdr:col>67</xdr:col>
      <xdr:colOff>101600</xdr:colOff>
      <xdr:row>80</xdr:row>
      <xdr:rowOff>85089</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1487150" y="13204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34289</xdr:rowOff>
    </xdr:from>
    <xdr:to>
      <xdr:col>71</xdr:col>
      <xdr:colOff>177800</xdr:colOff>
      <xdr:row>80</xdr:row>
      <xdr:rowOff>64770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1537950" y="13248639"/>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F00-0000A3020000}"/>
            </a:ext>
          </a:extLst>
        </xdr:cNvPr>
        <xdr:cNvSpPr txBox="1"/>
      </xdr:nvSpPr>
      <xdr:spPr>
        <a:xfrm>
          <a:off x="1374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F00-0000A4020000}"/>
            </a:ext>
          </a:extLst>
        </xdr:cNvPr>
        <xdr:cNvSpPr txBox="1"/>
      </xdr:nvSpPr>
      <xdr:spPr>
        <a:xfrm>
          <a:off x="1296099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F00-0000A5020000}"/>
            </a:ext>
          </a:extLst>
        </xdr:cNvPr>
        <xdr:cNvSpPr txBox="1"/>
      </xdr:nvSpPr>
      <xdr:spPr>
        <a:xfrm>
          <a:off x="1216724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F00-0000A6020000}"/>
            </a:ext>
          </a:extLst>
        </xdr:cNvPr>
        <xdr:cNvSpPr txBox="1"/>
      </xdr:nvSpPr>
      <xdr:spPr>
        <a:xfrm>
          <a:off x="113544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19702</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7420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154957</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96099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132097</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F00-0000A9020000}"/>
            </a:ext>
          </a:extLst>
        </xdr:cNvPr>
        <xdr:cNvSpPr txBox="1"/>
      </xdr:nvSpPr>
      <xdr:spPr>
        <a:xfrm>
          <a:off x="12167244" y="1301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101616</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F00-0000AA020000}"/>
            </a:ext>
          </a:extLst>
        </xdr:cNvPr>
        <xdr:cNvSpPr txBox="1"/>
      </xdr:nvSpPr>
      <xdr:spPr>
        <a:xfrm>
          <a:off x="11354444" y="1298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F00-0000C1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9951064" y="13051789"/>
          <a:ext cx="0" cy="112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F00-0000C3020000}"/>
            </a:ext>
          </a:extLst>
        </xdr:cNvPr>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F00-0000C5020000}"/>
            </a:ext>
          </a:extLst>
        </xdr:cNvPr>
        <xdr:cNvSpPr txBox="1"/>
      </xdr:nvSpPr>
      <xdr:spPr>
        <a:xfrm>
          <a:off x="19989800" y="1283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98818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F00-0000C7020000}"/>
            </a:ext>
          </a:extLst>
        </xdr:cNvPr>
        <xdr:cNvSpPr txBox="1"/>
      </xdr:nvSpPr>
      <xdr:spPr>
        <a:xfrm>
          <a:off x="19989800" y="13581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99009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3451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7551400" y="13784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67576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990090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106697</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F00-0000D3020000}"/>
            </a:ext>
          </a:extLst>
        </xdr:cNvPr>
        <xdr:cNvSpPr txBox="1"/>
      </xdr:nvSpPr>
      <xdr:spPr>
        <a:xfrm>
          <a:off x="19989800"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9157950" y="13837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7620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9202400" y="138823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834515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7620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395950" y="138823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128270</xdr:rowOff>
    </xdr:from>
    <xdr:to>
      <xdr:col>102</xdr:col>
      <xdr:colOff>165100</xdr:colOff>
      <xdr:row>84</xdr:row>
      <xdr:rowOff>58420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755140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7620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7602200" y="138823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128270</xdr:rowOff>
    </xdr:from>
    <xdr:to>
      <xdr:col>98</xdr:col>
      <xdr:colOff>38100</xdr:colOff>
      <xdr:row>84</xdr:row>
      <xdr:rowOff>58420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6757650" y="13837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xdr:rowOff>
    </xdr:from>
    <xdr:to>
      <xdr:col>102</xdr:col>
      <xdr:colOff>114300</xdr:colOff>
      <xdr:row>84</xdr:row>
      <xdr:rowOff>7620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6802100" y="138823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2" name="n_1aveValue【消防施設】&#10;一人当たり面積">
          <a:extLst>
            <a:ext uri="{FF2B5EF4-FFF2-40B4-BE49-F238E27FC236}">
              <a16:creationId xmlns:a16="http://schemas.microsoft.com/office/drawing/2014/main" id="{00000000-0008-0000-0F00-0000DC020000}"/>
            </a:ext>
          </a:extLst>
        </xdr:cNvPr>
        <xdr:cNvSpPr txBox="1"/>
      </xdr:nvSpPr>
      <xdr:spPr>
        <a:xfrm>
          <a:off x="18980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733" name="n_2aveValue【消防施設】&#10;一人当たり面積">
          <a:extLst>
            <a:ext uri="{FF2B5EF4-FFF2-40B4-BE49-F238E27FC236}">
              <a16:creationId xmlns:a16="http://schemas.microsoft.com/office/drawing/2014/main" id="{00000000-0008-0000-0F00-0000DD020000}"/>
            </a:ext>
          </a:extLst>
        </xdr:cNvPr>
        <xdr:cNvSpPr txBox="1"/>
      </xdr:nvSpPr>
      <xdr:spPr>
        <a:xfrm>
          <a:off x="18180127"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4" name="n_3aveValue【消防施設】&#10;一人当たり面積">
          <a:extLst>
            <a:ext uri="{FF2B5EF4-FFF2-40B4-BE49-F238E27FC236}">
              <a16:creationId xmlns:a16="http://schemas.microsoft.com/office/drawing/2014/main" id="{00000000-0008-0000-0F00-0000DE020000}"/>
            </a:ext>
          </a:extLst>
        </xdr:cNvPr>
        <xdr:cNvSpPr txBox="1"/>
      </xdr:nvSpPr>
      <xdr:spPr>
        <a:xfrm>
          <a:off x="17386377"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5" name="n_4aveValue【消防施設】&#10;一人当たり面積">
          <a:extLst>
            <a:ext uri="{FF2B5EF4-FFF2-40B4-BE49-F238E27FC236}">
              <a16:creationId xmlns:a16="http://schemas.microsoft.com/office/drawing/2014/main" id="{00000000-0008-0000-0F00-0000DF020000}"/>
            </a:ext>
          </a:extLst>
        </xdr:cNvPr>
        <xdr:cNvSpPr txBox="1"/>
      </xdr:nvSpPr>
      <xdr:spPr>
        <a:xfrm>
          <a:off x="165926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49547</xdr:rowOff>
    </xdr:from>
    <xdr:ext cx="469744" cy="259045"/>
    <xdr:sp macro="" textlink="">
      <xdr:nvSpPr>
        <xdr:cNvPr id="736" name="n_1mainValue【消防施設】&#10;一人当たり面積">
          <a:extLst>
            <a:ext uri="{FF2B5EF4-FFF2-40B4-BE49-F238E27FC236}">
              <a16:creationId xmlns:a16="http://schemas.microsoft.com/office/drawing/2014/main" id="{00000000-0008-0000-0F00-0000E0020000}"/>
            </a:ext>
          </a:extLst>
        </xdr:cNvPr>
        <xdr:cNvSpPr txBox="1"/>
      </xdr:nvSpPr>
      <xdr:spPr>
        <a:xfrm>
          <a:off x="189802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37" name="n_2mainValue【消防施設】&#10;一人当たり面積">
          <a:extLst>
            <a:ext uri="{FF2B5EF4-FFF2-40B4-BE49-F238E27FC236}">
              <a16:creationId xmlns:a16="http://schemas.microsoft.com/office/drawing/2014/main" id="{00000000-0008-0000-0F00-0000E1020000}"/>
            </a:ext>
          </a:extLst>
        </xdr:cNvPr>
        <xdr:cNvSpPr txBox="1"/>
      </xdr:nvSpPr>
      <xdr:spPr>
        <a:xfrm>
          <a:off x="18180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49547</xdr:rowOff>
    </xdr:from>
    <xdr:ext cx="469744" cy="259045"/>
    <xdr:sp macro="" textlink="">
      <xdr:nvSpPr>
        <xdr:cNvPr id="738" name="n_3mainValue【消防施設】&#10;一人当たり面積">
          <a:extLst>
            <a:ext uri="{FF2B5EF4-FFF2-40B4-BE49-F238E27FC236}">
              <a16:creationId xmlns:a16="http://schemas.microsoft.com/office/drawing/2014/main" id="{00000000-0008-0000-0F00-0000E2020000}"/>
            </a:ext>
          </a:extLst>
        </xdr:cNvPr>
        <xdr:cNvSpPr txBox="1"/>
      </xdr:nvSpPr>
      <xdr:spPr>
        <a:xfrm>
          <a:off x="1738637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49547</xdr:rowOff>
    </xdr:from>
    <xdr:ext cx="469744" cy="259045"/>
    <xdr:sp macro="" textlink="">
      <xdr:nvSpPr>
        <xdr:cNvPr id="739" name="n_4mainValue【消防施設】&#10;一人当たり面積">
          <a:extLst>
            <a:ext uri="{FF2B5EF4-FFF2-40B4-BE49-F238E27FC236}">
              <a16:creationId xmlns:a16="http://schemas.microsoft.com/office/drawing/2014/main" id="{00000000-0008-0000-0F00-0000E3020000}"/>
            </a:ext>
          </a:extLst>
        </xdr:cNvPr>
        <xdr:cNvSpPr txBox="1"/>
      </xdr:nvSpPr>
      <xdr:spPr>
        <a:xfrm>
          <a:off x="165926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F00-0000FC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4699614" y="167427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6" name="【庁舎】&#10;有形固定資産減価償却率最小値テキスト">
          <a:extLst>
            <a:ext uri="{FF2B5EF4-FFF2-40B4-BE49-F238E27FC236}">
              <a16:creationId xmlns:a16="http://schemas.microsoft.com/office/drawing/2014/main" id="{00000000-0008-0000-0F00-0000FE020000}"/>
            </a:ext>
          </a:extLst>
        </xdr:cNvPr>
        <xdr:cNvSpPr txBox="1"/>
      </xdr:nvSpPr>
      <xdr:spPr>
        <a:xfrm>
          <a:off x="14738350" y="1806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4611350" y="18063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68" name="【庁舎】&#10;有形固定資産減価償却率最大値テキスト">
          <a:extLst>
            <a:ext uri="{FF2B5EF4-FFF2-40B4-BE49-F238E27FC236}">
              <a16:creationId xmlns:a16="http://schemas.microsoft.com/office/drawing/2014/main" id="{00000000-0008-0000-0F00-000000030000}"/>
            </a:ext>
          </a:extLst>
        </xdr:cNvPr>
        <xdr:cNvSpPr txBox="1"/>
      </xdr:nvSpPr>
      <xdr:spPr>
        <a:xfrm>
          <a:off x="14738350" y="1651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4611350" y="16742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F00-000002030000}"/>
            </a:ext>
          </a:extLst>
        </xdr:cNvPr>
        <xdr:cNvSpPr txBox="1"/>
      </xdr:nvSpPr>
      <xdr:spPr>
        <a:xfrm>
          <a:off x="14738350" y="17118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649450" y="172667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88745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09370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299950" y="173108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148715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4649450" y="175655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F00-00000E030000}"/>
            </a:ext>
          </a:extLst>
        </xdr:cNvPr>
        <xdr:cNvSpPr txBox="1"/>
      </xdr:nvSpPr>
      <xdr:spPr>
        <a:xfrm>
          <a:off x="14738350" y="1754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388745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14151</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3938250" y="17585327"/>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97245</xdr:rowOff>
    </xdr:from>
    <xdr:to>
      <xdr:col>76</xdr:col>
      <xdr:colOff>165100</xdr:colOff>
      <xdr:row>106</xdr:row>
      <xdr:rowOff>27395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093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148045</xdr:rowOff>
    </xdr:from>
    <xdr:to>
      <xdr:col>81</xdr:col>
      <xdr:colOff>50800</xdr:colOff>
      <xdr:row>105</xdr:row>
      <xdr:rowOff>154577</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144500" y="17578795"/>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299950" y="175084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148045</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344400" y="17559201"/>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56424</xdr:rowOff>
    </xdr:from>
    <xdr:to>
      <xdr:col>67</xdr:col>
      <xdr:colOff>101600</xdr:colOff>
      <xdr:row>105</xdr:row>
      <xdr:rowOff>158024</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148715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105</xdr:row>
      <xdr:rowOff>128451</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1537950" y="17537974"/>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F00-000017030000}"/>
            </a:ext>
          </a:extLst>
        </xdr:cNvPr>
        <xdr:cNvSpPr txBox="1"/>
      </xdr:nvSpPr>
      <xdr:spPr>
        <a:xfrm>
          <a:off x="13742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F00-000018030000}"/>
            </a:ext>
          </a:extLst>
        </xdr:cNvPr>
        <xdr:cNvSpPr txBox="1"/>
      </xdr:nvSpPr>
      <xdr:spPr>
        <a:xfrm>
          <a:off x="1296099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F00-000019030000}"/>
            </a:ext>
          </a:extLst>
        </xdr:cNvPr>
        <xdr:cNvSpPr txBox="1"/>
      </xdr:nvSpPr>
      <xdr:spPr>
        <a:xfrm>
          <a:off x="121672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F00-00001A030000}"/>
            </a:ext>
          </a:extLst>
        </xdr:cNvPr>
        <xdr:cNvSpPr txBox="1"/>
      </xdr:nvSpPr>
      <xdr:spPr>
        <a:xfrm>
          <a:off x="113544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374204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18522</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296099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2167244" y="1760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F00-00001E030000}"/>
            </a:ext>
          </a:extLst>
        </xdr:cNvPr>
        <xdr:cNvSpPr txBox="1"/>
      </xdr:nvSpPr>
      <xdr:spPr>
        <a:xfrm>
          <a:off x="11354444" y="1757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F00-000034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19951064" y="165308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2" name="【庁舎】&#10;一人当たり面積最小値テキスト">
          <a:extLst>
            <a:ext uri="{FF2B5EF4-FFF2-40B4-BE49-F238E27FC236}">
              <a16:creationId xmlns:a16="http://schemas.microsoft.com/office/drawing/2014/main" id="{00000000-0008-0000-0F00-000036030000}"/>
            </a:ext>
          </a:extLst>
        </xdr:cNvPr>
        <xdr:cNvSpPr txBox="1"/>
      </xdr:nvSpPr>
      <xdr:spPr>
        <a:xfrm>
          <a:off x="19989800" y="179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98818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824" name="【庁舎】&#10;一人当たり面積最大値テキスト">
          <a:extLst>
            <a:ext uri="{FF2B5EF4-FFF2-40B4-BE49-F238E27FC236}">
              <a16:creationId xmlns:a16="http://schemas.microsoft.com/office/drawing/2014/main" id="{00000000-0008-0000-0F00-000038030000}"/>
            </a:ext>
          </a:extLst>
        </xdr:cNvPr>
        <xdr:cNvSpPr txBox="1"/>
      </xdr:nvSpPr>
      <xdr:spPr>
        <a:xfrm>
          <a:off x="19989800" y="163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9881850" y="1653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6" name="【庁舎】&#10;一人当たり面積平均値テキスト">
          <a:extLst>
            <a:ext uri="{FF2B5EF4-FFF2-40B4-BE49-F238E27FC236}">
              <a16:creationId xmlns:a16="http://schemas.microsoft.com/office/drawing/2014/main" id="{00000000-0008-0000-0F00-00003A030000}"/>
            </a:ext>
          </a:extLst>
        </xdr:cNvPr>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9157950" y="17540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834515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6757650" y="1758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125985</xdr:rowOff>
    </xdr:from>
    <xdr:to>
      <xdr:col>116</xdr:col>
      <xdr:colOff>114300</xdr:colOff>
      <xdr:row>107</xdr:row>
      <xdr:rowOff>56135</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99009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104412</xdr:rowOff>
    </xdr:from>
    <xdr:ext cx="469744" cy="259045"/>
    <xdr:sp macro="" textlink="">
      <xdr:nvSpPr>
        <xdr:cNvPr id="838" name="【庁舎】&#10;一人当たり面積該当値テキスト">
          <a:extLst>
            <a:ext uri="{FF2B5EF4-FFF2-40B4-BE49-F238E27FC236}">
              <a16:creationId xmlns:a16="http://schemas.microsoft.com/office/drawing/2014/main" id="{00000000-0008-0000-0F00-000046030000}"/>
            </a:ext>
          </a:extLst>
        </xdr:cNvPr>
        <xdr:cNvSpPr txBox="1"/>
      </xdr:nvSpPr>
      <xdr:spPr>
        <a:xfrm>
          <a:off x="19989800" y="177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130556</xdr:rowOff>
    </xdr:from>
    <xdr:to>
      <xdr:col>112</xdr:col>
      <xdr:colOff>38100</xdr:colOff>
      <xdr:row>107</xdr:row>
      <xdr:rowOff>60706</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9157950" y="17732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5335</xdr:rowOff>
    </xdr:from>
    <xdr:to>
      <xdr:col>116</xdr:col>
      <xdr:colOff>63500</xdr:colOff>
      <xdr:row>107</xdr:row>
      <xdr:rowOff>9906</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9202400" y="17778985"/>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130556</xdr:rowOff>
    </xdr:from>
    <xdr:to>
      <xdr:col>107</xdr:col>
      <xdr:colOff>101600</xdr:colOff>
      <xdr:row>107</xdr:row>
      <xdr:rowOff>60706</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834515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xdr:rowOff>
    </xdr:from>
    <xdr:to>
      <xdr:col>111</xdr:col>
      <xdr:colOff>177800</xdr:colOff>
      <xdr:row>107</xdr:row>
      <xdr:rowOff>9906</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395950" y="1778355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130556</xdr:rowOff>
    </xdr:from>
    <xdr:to>
      <xdr:col>102</xdr:col>
      <xdr:colOff>165100</xdr:colOff>
      <xdr:row>107</xdr:row>
      <xdr:rowOff>60706</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75514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xdr:rowOff>
    </xdr:from>
    <xdr:to>
      <xdr:col>107</xdr:col>
      <xdr:colOff>50800</xdr:colOff>
      <xdr:row>107</xdr:row>
      <xdr:rowOff>9906</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7602200" y="1778355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130556</xdr:rowOff>
    </xdr:from>
    <xdr:to>
      <xdr:col>98</xdr:col>
      <xdr:colOff>38100</xdr:colOff>
      <xdr:row>107</xdr:row>
      <xdr:rowOff>60706</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6757650" y="17732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xdr:rowOff>
    </xdr:from>
    <xdr:to>
      <xdr:col>102</xdr:col>
      <xdr:colOff>114300</xdr:colOff>
      <xdr:row>107</xdr:row>
      <xdr:rowOff>9906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6802100" y="1778355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847" name="n_1aveValue【庁舎】&#10;一人当たり面積">
          <a:extLst>
            <a:ext uri="{FF2B5EF4-FFF2-40B4-BE49-F238E27FC236}">
              <a16:creationId xmlns:a16="http://schemas.microsoft.com/office/drawing/2014/main" id="{00000000-0008-0000-0F00-00004F030000}"/>
            </a:ext>
          </a:extLst>
        </xdr:cNvPr>
        <xdr:cNvSpPr txBox="1"/>
      </xdr:nvSpPr>
      <xdr:spPr>
        <a:xfrm>
          <a:off x="189802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848" name="n_2aveValue【庁舎】&#10;一人当たり面積">
          <a:extLst>
            <a:ext uri="{FF2B5EF4-FFF2-40B4-BE49-F238E27FC236}">
              <a16:creationId xmlns:a16="http://schemas.microsoft.com/office/drawing/2014/main" id="{00000000-0008-0000-0F00-000050030000}"/>
            </a:ext>
          </a:extLst>
        </xdr:cNvPr>
        <xdr:cNvSpPr txBox="1"/>
      </xdr:nvSpPr>
      <xdr:spPr>
        <a:xfrm>
          <a:off x="181801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9" name="n_3aveValue【庁舎】&#10;一人当たり面積">
          <a:extLst>
            <a:ext uri="{FF2B5EF4-FFF2-40B4-BE49-F238E27FC236}">
              <a16:creationId xmlns:a16="http://schemas.microsoft.com/office/drawing/2014/main" id="{00000000-0008-0000-0F00-000051030000}"/>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0" name="n_4aveValue【庁舎】&#10;一人当たり面積">
          <a:extLst>
            <a:ext uri="{FF2B5EF4-FFF2-40B4-BE49-F238E27FC236}">
              <a16:creationId xmlns:a16="http://schemas.microsoft.com/office/drawing/2014/main" id="{00000000-0008-0000-0F00-000052030000}"/>
            </a:ext>
          </a:extLst>
        </xdr:cNvPr>
        <xdr:cNvSpPr txBox="1"/>
      </xdr:nvSpPr>
      <xdr:spPr>
        <a:xfrm>
          <a:off x="165926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51833</xdr:rowOff>
    </xdr:from>
    <xdr:ext cx="469744" cy="259045"/>
    <xdr:sp macro="" textlink="">
      <xdr:nvSpPr>
        <xdr:cNvPr id="851" name="n_1mainValue【庁舎】&#10;一人当たり面積">
          <a:extLst>
            <a:ext uri="{FF2B5EF4-FFF2-40B4-BE49-F238E27FC236}">
              <a16:creationId xmlns:a16="http://schemas.microsoft.com/office/drawing/2014/main" id="{00000000-0008-0000-0F00-000053030000}"/>
            </a:ext>
          </a:extLst>
        </xdr:cNvPr>
        <xdr:cNvSpPr txBox="1"/>
      </xdr:nvSpPr>
      <xdr:spPr>
        <a:xfrm>
          <a:off x="18980227"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51833</xdr:rowOff>
    </xdr:from>
    <xdr:ext cx="469744" cy="259045"/>
    <xdr:sp macro="" textlink="">
      <xdr:nvSpPr>
        <xdr:cNvPr id="852" name="n_2mainValue【庁舎】&#10;一人当たり面積">
          <a:extLst>
            <a:ext uri="{FF2B5EF4-FFF2-40B4-BE49-F238E27FC236}">
              <a16:creationId xmlns:a16="http://schemas.microsoft.com/office/drawing/2014/main" id="{00000000-0008-0000-0F00-000054030000}"/>
            </a:ext>
          </a:extLst>
        </xdr:cNvPr>
        <xdr:cNvSpPr txBox="1"/>
      </xdr:nvSpPr>
      <xdr:spPr>
        <a:xfrm>
          <a:off x="18180127"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51833</xdr:rowOff>
    </xdr:from>
    <xdr:ext cx="469744" cy="259045"/>
    <xdr:sp macro="" textlink="">
      <xdr:nvSpPr>
        <xdr:cNvPr id="853" name="n_3mainValue【庁舎】&#10;一人当たり面積">
          <a:extLst>
            <a:ext uri="{FF2B5EF4-FFF2-40B4-BE49-F238E27FC236}">
              <a16:creationId xmlns:a16="http://schemas.microsoft.com/office/drawing/2014/main" id="{00000000-0008-0000-0F00-000055030000}"/>
            </a:ext>
          </a:extLst>
        </xdr:cNvPr>
        <xdr:cNvSpPr txBox="1"/>
      </xdr:nvSpPr>
      <xdr:spPr>
        <a:xfrm>
          <a:off x="17386377"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51833</xdr:rowOff>
    </xdr:from>
    <xdr:ext cx="469744" cy="259045"/>
    <xdr:sp macro="" textlink="">
      <xdr:nvSpPr>
        <xdr:cNvPr id="854" name="n_4mainValue【庁舎】&#10;一人当たり面積">
          <a:extLst>
            <a:ext uri="{FF2B5EF4-FFF2-40B4-BE49-F238E27FC236}">
              <a16:creationId xmlns:a16="http://schemas.microsoft.com/office/drawing/2014/main" id="{00000000-0008-0000-0F00-000056030000}"/>
            </a:ext>
          </a:extLst>
        </xdr:cNvPr>
        <xdr:cNvSpPr txBox="1"/>
      </xdr:nvSpPr>
      <xdr:spPr>
        <a:xfrm>
          <a:off x="16592627"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1">
              <a:solidFill>
                <a:schemeClr val="dk1"/>
              </a:solidFill>
              <a:effectLst/>
              <a:latin typeface="+mn-lt"/>
              <a:ea typeface="+mn-ea"/>
              <a:cs typeface="+mn-cs"/>
            </a:rPr>
            <a:t>　類似団体と比較して、有形固定資産減価償却率が著しく高い施設は、一般廃棄物処理施設、庁舎である。　一般廃棄物処理施設は、一般廃棄物処理施設長寿命化計画等に基づき、改修工事を行い、施設の適正な維持管理に努めているが、平成２９年度（２０１７年度）に策定したごみ処理施設整備基本計画に基づき、隣市と共同で令和５年度（２０２３年度）までに新たに一般廃棄物処理施設の建設を目指している。庁舎は、個別施設計画等に基づき、改修工事を行い、施設の適正な維持管理に努める。</a:t>
          </a:r>
          <a:endParaRPr lang="ja-JP" altLang="ja-JP" sz="1400">
            <a:effectLst/>
          </a:endParaRPr>
        </a:p>
        <a:p>
          <a:pPr eaLnBrk="1" fontAlgn="auto" latinLnBrk="0" hangingPunct="1"/>
          <a:r>
            <a:rPr kumimoji="1" lang="ja-JP" altLang="ja-JP" sz="1100" b="1">
              <a:solidFill>
                <a:schemeClr val="dk1"/>
              </a:solidFill>
              <a:effectLst/>
              <a:latin typeface="+mn-lt"/>
              <a:ea typeface="+mn-ea"/>
              <a:cs typeface="+mn-cs"/>
            </a:rPr>
            <a:t>　逆に著しく低い施設は、市民会館であり、その理由は、市民会館は、平成２７年度（２０１５年度）に新設したためである。</a:t>
          </a:r>
          <a:endParaRPr lang="ja-JP" altLang="ja-JP" sz="1400">
            <a:effectLst/>
          </a:endParaRPr>
        </a:p>
        <a:p>
          <a:pPr eaLnBrk="1" fontAlgn="auto" latinLnBrk="0" hangingPunct="1"/>
          <a:r>
            <a:rPr kumimoji="1" lang="ja-JP" altLang="ja-JP" sz="1100" b="1">
              <a:solidFill>
                <a:schemeClr val="dk1"/>
              </a:solidFill>
              <a:effectLst/>
              <a:latin typeface="+mn-lt"/>
              <a:ea typeface="+mn-ea"/>
              <a:cs typeface="+mn-cs"/>
            </a:rPr>
            <a:t>　各施設においては、個別施設計画に基づき、長寿命化を図り、今後も適正な維持管理に努める。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114,107
112,023
43.43
55,888,499
50,729,623
4,344,946
29,810,080
22,623,339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臨海</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部に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企業が立地していることにより類似団体平均を上回る税収があるため、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となっているが、今後も税の徴収強化等により税収増加等を図り、歳入確保に努める。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37</xdr:row>
      <xdr:rowOff>3628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128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140607</xdr:rowOff>
    </xdr:from>
    <xdr:to>
      <xdr:col>19</xdr:col>
      <xdr:colOff>133350</xdr:colOff>
      <xdr:row>36</xdr:row>
      <xdr:rowOff>157843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1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20864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3628</xdr:rowOff>
    </xdr:from>
    <xdr:to>
      <xdr:col>11</xdr:col>
      <xdr:colOff>31750</xdr:colOff>
      <xdr:row>37</xdr:row>
      <xdr:rowOff>20864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34727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124278</xdr:rowOff>
    </xdr:from>
    <xdr:to>
      <xdr:col>23</xdr:col>
      <xdr:colOff>184150</xdr:colOff>
      <xdr:row>37</xdr:row>
      <xdr:rowOff>54428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45555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89807</xdr:rowOff>
    </xdr:from>
    <xdr:to>
      <xdr:col>19</xdr:col>
      <xdr:colOff>184150</xdr:colOff>
      <xdr:row>37</xdr:row>
      <xdr:rowOff>19957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30134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141514</xdr:rowOff>
    </xdr:from>
    <xdr:to>
      <xdr:col>11</xdr:col>
      <xdr:colOff>82550</xdr:colOff>
      <xdr:row>37</xdr:row>
      <xdr:rowOff>71664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81841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124278</xdr:rowOff>
    </xdr:from>
    <xdr:to>
      <xdr:col>7</xdr:col>
      <xdr:colOff>31750</xdr:colOff>
      <xdr:row>37</xdr:row>
      <xdr:rowOff>54428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64605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経常収支比率は、類似団体平均を下回っており、前年度より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これは、人件費及び扶助費が増となったことによる経常経費充当一般経費が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億円増となったものである。中長期的展望のもと、経常経費の削減を図りながら、慎重な財政運営に努める。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63</xdr:row>
      <xdr:rowOff>17780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8400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840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136144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226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62</xdr:row>
      <xdr:rowOff>136144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3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115079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退職手当の増等により、人件費が前年度から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億円増となっており、類似団体で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番目に大きくなっている。今後も経常経費削減の努力を予算編成から徹底させるなど、上昇傾向に歯止めをかけるよう努める。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47555</xdr:rowOff>
    </xdr:from>
    <xdr:to>
      <xdr:col>23</xdr:col>
      <xdr:colOff>133350</xdr:colOff>
      <xdr:row>86</xdr:row>
      <xdr:rowOff>44326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20805"/>
          <a:ext cx="838200" cy="1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61970</xdr:rowOff>
    </xdr:from>
    <xdr:to>
      <xdr:col>19</xdr:col>
      <xdr:colOff>133350</xdr:colOff>
      <xdr:row>85</xdr:row>
      <xdr:rowOff>47555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63770"/>
          <a:ext cx="889000" cy="1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49285</xdr:rowOff>
    </xdr:from>
    <xdr:to>
      <xdr:col>15</xdr:col>
      <xdr:colOff>82550</xdr:colOff>
      <xdr:row>84</xdr:row>
      <xdr:rowOff>61970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51085"/>
          <a:ext cx="8890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27378</xdr:rowOff>
    </xdr:from>
    <xdr:to>
      <xdr:col>11</xdr:col>
      <xdr:colOff>31750</xdr:colOff>
      <xdr:row>84</xdr:row>
      <xdr:rowOff>49285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2917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164976</xdr:rowOff>
    </xdr:from>
    <xdr:to>
      <xdr:col>23</xdr:col>
      <xdr:colOff>184150</xdr:colOff>
      <xdr:row>86</xdr:row>
      <xdr:rowOff>95126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137053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1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168205</xdr:rowOff>
    </xdr:from>
    <xdr:to>
      <xdr:col>19</xdr:col>
      <xdr:colOff>184150</xdr:colOff>
      <xdr:row>85</xdr:row>
      <xdr:rowOff>98355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83132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5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11170</xdr:rowOff>
    </xdr:from>
    <xdr:to>
      <xdr:col>15</xdr:col>
      <xdr:colOff>133350</xdr:colOff>
      <xdr:row>84</xdr:row>
      <xdr:rowOff>112770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97547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9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169935</xdr:rowOff>
    </xdr:from>
    <xdr:to>
      <xdr:col>11</xdr:col>
      <xdr:colOff>82550</xdr:colOff>
      <xdr:row>84</xdr:row>
      <xdr:rowOff>100085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84862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148028</xdr:rowOff>
    </xdr:from>
    <xdr:to>
      <xdr:col>7</xdr:col>
      <xdr:colOff>31750</xdr:colOff>
      <xdr:row>84</xdr:row>
      <xdr:rowOff>78178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ラスパイレス指数については、類似団体を上回っており、類似団体で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番目に大きくなっている。今度は、若年層が増加し、職員の経験年齢階層の変動が見込まれる。引き続き、年齢構成の平準化や給与体系の見直し等を推進し、給与水準の適正化に努める。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89959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289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89</xdr:row>
      <xdr:rowOff>89959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4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89959</xdr:rowOff>
    </xdr:from>
    <xdr:to>
      <xdr:col>68</xdr:col>
      <xdr:colOff>152400</xdr:colOff>
      <xdr:row>89</xdr:row>
      <xdr:rowOff>150284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490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39159</xdr:rowOff>
    </xdr:from>
    <xdr:to>
      <xdr:col>73</xdr:col>
      <xdr:colOff>44450</xdr:colOff>
      <xdr:row>89</xdr:row>
      <xdr:rowOff>140759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125536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待機児童数ゼロという施策に対応するため、類似団体と比較して保育士が多く、類似団体平均を上回っている。一方で、技能労務職は、会計年度任用職員及び委託化で対応している。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29718</xdr:rowOff>
    </xdr:from>
    <xdr:to>
      <xdr:col>81</xdr:col>
      <xdr:colOff>44450</xdr:colOff>
      <xdr:row>64</xdr:row>
      <xdr:rowOff>39370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025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162560</xdr:rowOff>
    </xdr:from>
    <xdr:to>
      <xdr:col>77</xdr:col>
      <xdr:colOff>44450</xdr:colOff>
      <xdr:row>64</xdr:row>
      <xdr:rowOff>29718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150495</xdr:rowOff>
    </xdr:from>
    <xdr:to>
      <xdr:col>72</xdr:col>
      <xdr:colOff>203200</xdr:colOff>
      <xdr:row>63</xdr:row>
      <xdr:rowOff>162560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518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150495</xdr:rowOff>
    </xdr:from>
    <xdr:to>
      <xdr:col>68</xdr:col>
      <xdr:colOff>152400</xdr:colOff>
      <xdr:row>64</xdr:row>
      <xdr:rowOff>5588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5184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150368</xdr:rowOff>
    </xdr:from>
    <xdr:to>
      <xdr:col>77</xdr:col>
      <xdr:colOff>95250</xdr:colOff>
      <xdr:row>64</xdr:row>
      <xdr:rowOff>80518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65295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111760</xdr:rowOff>
    </xdr:from>
    <xdr:to>
      <xdr:col>73</xdr:col>
      <xdr:colOff>44450</xdr:colOff>
      <xdr:row>64</xdr:row>
      <xdr:rowOff>41910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99695</xdr:rowOff>
    </xdr:from>
    <xdr:to>
      <xdr:col>68</xdr:col>
      <xdr:colOff>203200</xdr:colOff>
      <xdr:row>64</xdr:row>
      <xdr:rowOff>29845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14622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126238</xdr:rowOff>
    </xdr:from>
    <xdr:to>
      <xdr:col>64</xdr:col>
      <xdr:colOff>152400</xdr:colOff>
      <xdr:row>64</xdr:row>
      <xdr:rowOff>56388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41165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借入額の大きい借入の償還が終了したことによる元利償還の減となったことに伴い、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ポイントの低下で類似団体平均を下回る水準となっている。今後においても公営企業の起債償還に対する繰出金は継続するが、公営企業の経営健全化を図り、繰出金の適正化に努める。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35</xdr:row>
      <xdr:rowOff>166511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1404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153105</xdr:rowOff>
    </xdr:from>
    <xdr:to>
      <xdr:col>77</xdr:col>
      <xdr:colOff>44450</xdr:colOff>
      <xdr:row>35</xdr:row>
      <xdr:rowOff>166511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1538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153105</xdr:rowOff>
    </xdr:from>
    <xdr:to>
      <xdr:col>72</xdr:col>
      <xdr:colOff>203200</xdr:colOff>
      <xdr:row>36</xdr:row>
      <xdr:rowOff>8467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8467</xdr:rowOff>
    </xdr:from>
    <xdr:to>
      <xdr:col>68</xdr:col>
      <xdr:colOff>152400</xdr:colOff>
      <xdr:row>36</xdr:row>
      <xdr:rowOff>48683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115711</xdr:rowOff>
    </xdr:from>
    <xdr:to>
      <xdr:col>77</xdr:col>
      <xdr:colOff>95250</xdr:colOff>
      <xdr:row>36</xdr:row>
      <xdr:rowOff>45861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56038</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588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102305</xdr:rowOff>
    </xdr:from>
    <xdr:to>
      <xdr:col>73</xdr:col>
      <xdr:colOff>44450</xdr:colOff>
      <xdr:row>36</xdr:row>
      <xdr:rowOff>32455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42632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129117</xdr:rowOff>
    </xdr:from>
    <xdr:to>
      <xdr:col>68</xdr:col>
      <xdr:colOff>203200</xdr:colOff>
      <xdr:row>36</xdr:row>
      <xdr:rowOff>59267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69444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169333</xdr:rowOff>
    </xdr:from>
    <xdr:to>
      <xdr:col>64</xdr:col>
      <xdr:colOff>152400</xdr:colOff>
      <xdr:row>36</xdr:row>
      <xdr:rowOff>99483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109660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将来負担比率は、充当可能基金残高の増等により、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改善し、数値は類似団体平均を下回っている。今後も大型建設事業が予定されているため、後世への負担を少しでも軽減するよう、義務的経費の見直しを中心とする行財政改革を進め、引き続き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3881</xdr:rowOff>
    </xdr:from>
    <xdr:to>
      <xdr:col>81</xdr:col>
      <xdr:colOff>44450</xdr:colOff>
      <xdr:row>14</xdr:row>
      <xdr:rowOff>109784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04181"/>
          <a:ext cx="8382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160107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8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109784</xdr:rowOff>
    </xdr:from>
    <xdr:to>
      <xdr:col>77</xdr:col>
      <xdr:colOff>44450</xdr:colOff>
      <xdr:row>15</xdr:row>
      <xdr:rowOff>18768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1008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18768</xdr:rowOff>
    </xdr:from>
    <xdr:to>
      <xdr:col>72</xdr:col>
      <xdr:colOff>203200</xdr:colOff>
      <xdr:row>15</xdr:row>
      <xdr:rowOff>119309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9051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119309</xdr:rowOff>
    </xdr:from>
    <xdr:to>
      <xdr:col>68</xdr:col>
      <xdr:colOff>152400</xdr:colOff>
      <xdr:row>15</xdr:row>
      <xdr:rowOff>126012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9105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124531</xdr:rowOff>
    </xdr:from>
    <xdr:to>
      <xdr:col>81</xdr:col>
      <xdr:colOff>95250</xdr:colOff>
      <xdr:row>14</xdr:row>
      <xdr:rowOff>54681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45808</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27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58984</xdr:rowOff>
    </xdr:from>
    <xdr:to>
      <xdr:col>77</xdr:col>
      <xdr:colOff>95250</xdr:colOff>
      <xdr:row>14</xdr:row>
      <xdr:rowOff>160584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145361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4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139418</xdr:rowOff>
    </xdr:from>
    <xdr:to>
      <xdr:col>73</xdr:col>
      <xdr:colOff>44450</xdr:colOff>
      <xdr:row>15</xdr:row>
      <xdr:rowOff>69568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54345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2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68509</xdr:rowOff>
    </xdr:from>
    <xdr:to>
      <xdr:col>68</xdr:col>
      <xdr:colOff>203200</xdr:colOff>
      <xdr:row>15</xdr:row>
      <xdr:rowOff>170109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154886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75212</xdr:rowOff>
    </xdr:from>
    <xdr:to>
      <xdr:col>64</xdr:col>
      <xdr:colOff>152400</xdr:colOff>
      <xdr:row>16</xdr:row>
      <xdr:rowOff>5362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161589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762000"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114,107
112,023
43.43
55,888,499
50,729,623
4,344,946
29,810,080
22,623,339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人件費における経常収支比率については、退職手当の増により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し、類似団体平均を上回っている。今後は、国・県等の動向を見据えて、各種手当の支給基準、支給方法及び支給額等について調査・検討するとともに、定員管理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45357</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604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4536</xdr:rowOff>
    </xdr:from>
    <xdr:to>
      <xdr:col>19</xdr:col>
      <xdr:colOff>187325</xdr:colOff>
      <xdr:row>38</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05286"/>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4536</xdr:rowOff>
    </xdr:from>
    <xdr:to>
      <xdr:col>15</xdr:col>
      <xdr:colOff>98425</xdr:colOff>
      <xdr:row>36</xdr:row>
      <xdr:rowOff>12700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052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166007</xdr:rowOff>
    </xdr:from>
    <xdr:to>
      <xdr:col>20</xdr:col>
      <xdr:colOff>38100</xdr:colOff>
      <xdr:row>38</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106334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125186</xdr:rowOff>
    </xdr:from>
    <xdr:to>
      <xdr:col>15</xdr:col>
      <xdr:colOff>149225</xdr:colOff>
      <xdr:row>35</xdr:row>
      <xdr:rowOff>55336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65513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物件費における経常収支比率については、類似団体平均を上回っており、前年度から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主な要因としては、新型コロナウイルス感染症の予防接種の実施による。今後は、公共施設のあり方を廃止も含めて検討するとともに、経常経費削減の努力を予算編成から徹底させるなど、上昇傾向に歯止めをかけるよう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223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19</xdr:row>
      <xdr:rowOff>162378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2239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19</xdr:row>
      <xdr:rowOff>162378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376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19</xdr:row>
      <xdr:rowOff>140607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376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89807</xdr:rowOff>
    </xdr:from>
    <xdr:to>
      <xdr:col>65</xdr:col>
      <xdr:colOff>53975</xdr:colOff>
      <xdr:row>20</xdr:row>
      <xdr:rowOff>19957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4734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扶助費における経常収支比率については、類似団体の平均を上回っており、前年度から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ポイントの増である。要因としては、類似団体平均を上回る税収があるものの、扶助費全体では、</a:t>
          </a:r>
          <a:r>
            <a:rPr kumimoji="1" lang="en-US" altLang="ja-JP" sz="1300">
              <a:latin typeface="ＭＳ Ｐゴシック" panose="020B0600070205080204" pitchFamily="50" charset="-128"/>
              <a:ea typeface="ＭＳ Ｐゴシック" panose="020B0600070205080204" pitchFamily="50" charset="-128"/>
            </a:rPr>
            <a:t>30.4</a:t>
          </a:r>
          <a:r>
            <a:rPr kumimoji="1" lang="ja-JP" altLang="en-US" sz="1300">
              <a:latin typeface="ＭＳ Ｐゴシック" panose="020B0600070205080204" pitchFamily="50" charset="-128"/>
              <a:ea typeface="ＭＳ Ｐゴシック" panose="020B0600070205080204" pitchFamily="50" charset="-128"/>
            </a:rPr>
            <a:t>億円増加したためである。市単独の扶助費の見直しを進め、今後、扶助費全体の上昇傾向に歯止めがかかるよう努める。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949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60</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949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7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その他は、維持補修費と繰出金等である。前年度から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を下回っている。主な要因は、加木屋中部土地区画整理事業特別会計への繰出金が増となったことによる。今後も、公共施設の計画的な管理保全を行い、特別会計において更なる経費の削減と使用料の見直しを検討し、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151493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189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102507</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189357"/>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159657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4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102507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03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100693</xdr:rowOff>
    </xdr:from>
    <xdr:to>
      <xdr:col>82</xdr:col>
      <xdr:colOff>158750</xdr:colOff>
      <xdr:row>54</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49184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補助費等における経常収支比率については、類似団体平均を上回っており、前年度から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主な要因としては、前年度に実施した特別定額給付金給付事業が皆減となったことによる。今後は、補助金を交付する団体が適切な事業を行い、事業効果を上げているか見直しや廃止の検討を行い、補助金の適正な執行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44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37</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239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35</xdr:row>
      <xdr:rowOff>123190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62230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xdr:rowOff>
    </xdr:from>
    <xdr:to>
      <xdr:col>69</xdr:col>
      <xdr:colOff>142875</xdr:colOff>
      <xdr:row>35</xdr:row>
      <xdr:rowOff>113030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123207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97807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公債費における経常収支比率については、前年度から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を大きく下回っている。要因としては、類似団体平均を上回る税収があるためである。今後は現在実施している養父森岡線街路整備事業や新駅周辺等整備事業等の他、創造活動・歴史文化交流施設の整備に伴う起債の増加が見込まれるが、事業内容を精査するとともに、適債事業を厳選することで市債の借入れ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631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130810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130810</xdr:rowOff>
    </xdr:from>
    <xdr:to>
      <xdr:col>15</xdr:col>
      <xdr:colOff>98425</xdr:colOff>
      <xdr:row>73</xdr:row>
      <xdr:rowOff>138430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646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138430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623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64770</xdr:rowOff>
    </xdr:from>
    <xdr:to>
      <xdr:col>24</xdr:col>
      <xdr:colOff>76200</xdr:colOff>
      <xdr:row>73</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81297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80010</xdr:rowOff>
    </xdr:from>
    <xdr:to>
      <xdr:col>15</xdr:col>
      <xdr:colOff>149225</xdr:colOff>
      <xdr:row>74</xdr:row>
      <xdr:rowOff>10160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20337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87630</xdr:rowOff>
    </xdr:from>
    <xdr:to>
      <xdr:col>11</xdr:col>
      <xdr:colOff>60325</xdr:colOff>
      <xdr:row>74</xdr:row>
      <xdr:rowOff>17780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27957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57150</xdr:rowOff>
    </xdr:from>
    <xdr:to>
      <xdr:col>6</xdr:col>
      <xdr:colOff>171450</xdr:colOff>
      <xdr:row>73</xdr:row>
      <xdr:rowOff>158750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168927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公債費以外の経常収支比率についは、前年度から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った。主な要因は、人件費、扶助費等が増加し、経常一般財源が増加したことによる。今後は、類似団体平均を大きく上回る物件費の抑制を図るなどして、経常経費が増えないよう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76708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3172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147574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12700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349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12700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17005</xdr:rowOff>
    </xdr:from>
    <xdr:to>
      <xdr:col>29</xdr:col>
      <xdr:colOff>127000</xdr:colOff>
      <xdr:row>16</xdr:row>
      <xdr:rowOff>56763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7830"/>
          <a:ext cx="647700" cy="3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56763</xdr:rowOff>
    </xdr:from>
    <xdr:to>
      <xdr:col>26</xdr:col>
      <xdr:colOff>50800</xdr:colOff>
      <xdr:row>17</xdr:row>
      <xdr:rowOff>43313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7588"/>
          <a:ext cx="698500" cy="158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43313</xdr:rowOff>
    </xdr:from>
    <xdr:to>
      <xdr:col>22</xdr:col>
      <xdr:colOff>114300</xdr:colOff>
      <xdr:row>17</xdr:row>
      <xdr:rowOff>44113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5588"/>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44113</xdr:rowOff>
    </xdr:from>
    <xdr:to>
      <xdr:col>18</xdr:col>
      <xdr:colOff>177800</xdr:colOff>
      <xdr:row>17</xdr:row>
      <xdr:rowOff>70440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6388"/>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137655</xdr:rowOff>
    </xdr:from>
    <xdr:to>
      <xdr:col>29</xdr:col>
      <xdr:colOff>177800</xdr:colOff>
      <xdr:row>16</xdr:row>
      <xdr:rowOff>67805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154182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5963</xdr:rowOff>
    </xdr:from>
    <xdr:to>
      <xdr:col>26</xdr:col>
      <xdr:colOff>101600</xdr:colOff>
      <xdr:row>16</xdr:row>
      <xdr:rowOff>107563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117740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163963</xdr:rowOff>
    </xdr:from>
    <xdr:to>
      <xdr:col>22</xdr:col>
      <xdr:colOff>165100</xdr:colOff>
      <xdr:row>17</xdr:row>
      <xdr:rowOff>94113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164763</xdr:rowOff>
    </xdr:from>
    <xdr:to>
      <xdr:col>19</xdr:col>
      <xdr:colOff>38100</xdr:colOff>
      <xdr:row>17</xdr:row>
      <xdr:rowOff>94913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105090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19640</xdr:rowOff>
    </xdr:from>
    <xdr:to>
      <xdr:col>15</xdr:col>
      <xdr:colOff>101600</xdr:colOff>
      <xdr:row>17</xdr:row>
      <xdr:rowOff>121240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131417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67775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56134</xdr:rowOff>
    </xdr:from>
    <xdr:to>
      <xdr:col>29</xdr:col>
      <xdr:colOff>127000</xdr:colOff>
      <xdr:row>38</xdr:row>
      <xdr:rowOff>57597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523734"/>
          <a:ext cx="647700" cy="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30622</xdr:rowOff>
    </xdr:from>
    <xdr:to>
      <xdr:col>26</xdr:col>
      <xdr:colOff>50800</xdr:colOff>
      <xdr:row>38</xdr:row>
      <xdr:rowOff>56134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498222"/>
          <a:ext cx="698500" cy="2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13752</xdr:rowOff>
    </xdr:from>
    <xdr:to>
      <xdr:col>22</xdr:col>
      <xdr:colOff>114300</xdr:colOff>
      <xdr:row>38</xdr:row>
      <xdr:rowOff>30622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481352"/>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13752</xdr:rowOff>
    </xdr:from>
    <xdr:to>
      <xdr:col>18</xdr:col>
      <xdr:colOff>177800</xdr:colOff>
      <xdr:row>38</xdr:row>
      <xdr:rowOff>58328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481352"/>
          <a:ext cx="698500" cy="4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6797</xdr:rowOff>
    </xdr:from>
    <xdr:to>
      <xdr:col>29</xdr:col>
      <xdr:colOff>177800</xdr:colOff>
      <xdr:row>38</xdr:row>
      <xdr:rowOff>108397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47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258274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38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5334</xdr:rowOff>
    </xdr:from>
    <xdr:to>
      <xdr:col>26</xdr:col>
      <xdr:colOff>101600</xdr:colOff>
      <xdr:row>38</xdr:row>
      <xdr:rowOff>106934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47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91711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55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322722</xdr:rowOff>
    </xdr:from>
    <xdr:to>
      <xdr:col>22</xdr:col>
      <xdr:colOff>165100</xdr:colOff>
      <xdr:row>38</xdr:row>
      <xdr:rowOff>81422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44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66199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5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305852</xdr:rowOff>
    </xdr:from>
    <xdr:to>
      <xdr:col>19</xdr:col>
      <xdr:colOff>38100</xdr:colOff>
      <xdr:row>38</xdr:row>
      <xdr:rowOff>64552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3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49329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5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7528</xdr:rowOff>
    </xdr:from>
    <xdr:to>
      <xdr:col>15</xdr:col>
      <xdr:colOff>101600</xdr:colOff>
      <xdr:row>38</xdr:row>
      <xdr:rowOff>109128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93905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6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114,107
112,023
43.43
55,888,499
50,729,623
4,344,946
29,810,080
22,623,339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74244</xdr:rowOff>
    </xdr:from>
    <xdr:to>
      <xdr:col>24</xdr:col>
      <xdr:colOff>63500</xdr:colOff>
      <xdr:row>34</xdr:row>
      <xdr:rowOff>49822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2094"/>
          <a:ext cx="838200" cy="1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49822</xdr:rowOff>
    </xdr:from>
    <xdr:to>
      <xdr:col>19</xdr:col>
      <xdr:colOff>177800</xdr:colOff>
      <xdr:row>36</xdr:row>
      <xdr:rowOff>159931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9122"/>
          <a:ext cx="889000" cy="4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72492</xdr:rowOff>
    </xdr:from>
    <xdr:to>
      <xdr:col>15</xdr:col>
      <xdr:colOff>50800</xdr:colOff>
      <xdr:row>36</xdr:row>
      <xdr:rowOff>159931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44692"/>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72492</xdr:rowOff>
    </xdr:from>
    <xdr:to>
      <xdr:col>10</xdr:col>
      <xdr:colOff>114300</xdr:colOff>
      <xdr:row>36</xdr:row>
      <xdr:rowOff>161379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4692"/>
          <a:ext cx="8890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23444</xdr:rowOff>
    </xdr:from>
    <xdr:to>
      <xdr:col>24</xdr:col>
      <xdr:colOff>114300</xdr:colOff>
      <xdr:row>33</xdr:row>
      <xdr:rowOff>125044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46321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170472</xdr:rowOff>
    </xdr:from>
    <xdr:to>
      <xdr:col>20</xdr:col>
      <xdr:colOff>38100</xdr:colOff>
      <xdr:row>34</xdr:row>
      <xdr:rowOff>100622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117149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109131</xdr:rowOff>
    </xdr:from>
    <xdr:to>
      <xdr:col>15</xdr:col>
      <xdr:colOff>101600</xdr:colOff>
      <xdr:row>37</xdr:row>
      <xdr:rowOff>39281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55808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21692</xdr:rowOff>
    </xdr:from>
    <xdr:to>
      <xdr:col>10</xdr:col>
      <xdr:colOff>165100</xdr:colOff>
      <xdr:row>36</xdr:row>
      <xdr:rowOff>123292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139819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110579</xdr:rowOff>
    </xdr:from>
    <xdr:to>
      <xdr:col>6</xdr:col>
      <xdr:colOff>38100</xdr:colOff>
      <xdr:row>37</xdr:row>
      <xdr:rowOff>40729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57256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109558</xdr:rowOff>
    </xdr:from>
    <xdr:to>
      <xdr:col>24</xdr:col>
      <xdr:colOff>63500</xdr:colOff>
      <xdr:row>54</xdr:row>
      <xdr:rowOff>10704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24958"/>
          <a:ext cx="838200" cy="24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50187</xdr:rowOff>
    </xdr:from>
    <xdr:to>
      <xdr:col>19</xdr:col>
      <xdr:colOff>177800</xdr:colOff>
      <xdr:row>54</xdr:row>
      <xdr:rowOff>10704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137037"/>
          <a:ext cx="889000" cy="1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50187</xdr:rowOff>
    </xdr:from>
    <xdr:to>
      <xdr:col>15</xdr:col>
      <xdr:colOff>50800</xdr:colOff>
      <xdr:row>53</xdr:row>
      <xdr:rowOff>108969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13703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108969</xdr:rowOff>
    </xdr:from>
    <xdr:to>
      <xdr:col>10</xdr:col>
      <xdr:colOff>114300</xdr:colOff>
      <xdr:row>53</xdr:row>
      <xdr:rowOff>109459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19581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58758</xdr:rowOff>
    </xdr:from>
    <xdr:to>
      <xdr:col>24</xdr:col>
      <xdr:colOff>114300</xdr:colOff>
      <xdr:row>52</xdr:row>
      <xdr:rowOff>160358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81635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2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131354</xdr:rowOff>
    </xdr:from>
    <xdr:to>
      <xdr:col>20</xdr:col>
      <xdr:colOff>38100</xdr:colOff>
      <xdr:row>54</xdr:row>
      <xdr:rowOff>61504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78031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170837</xdr:rowOff>
    </xdr:from>
    <xdr:to>
      <xdr:col>15</xdr:col>
      <xdr:colOff>101600</xdr:colOff>
      <xdr:row>53</xdr:row>
      <xdr:rowOff>100987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0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117514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8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58169</xdr:rowOff>
    </xdr:from>
    <xdr:to>
      <xdr:col>10</xdr:col>
      <xdr:colOff>165100</xdr:colOff>
      <xdr:row>53</xdr:row>
      <xdr:rowOff>159769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4846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9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58659</xdr:rowOff>
    </xdr:from>
    <xdr:to>
      <xdr:col>6</xdr:col>
      <xdr:colOff>38100</xdr:colOff>
      <xdr:row>53</xdr:row>
      <xdr:rowOff>160259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1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5336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9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9289</xdr:rowOff>
    </xdr:from>
    <xdr:to>
      <xdr:col>24</xdr:col>
      <xdr:colOff>63500</xdr:colOff>
      <xdr:row>74</xdr:row>
      <xdr:rowOff>26053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69658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xdr:rowOff>
    </xdr:from>
    <xdr:to>
      <xdr:col>19</xdr:col>
      <xdr:colOff>177800</xdr:colOff>
      <xdr:row>74</xdr:row>
      <xdr:rowOff>26053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687336"/>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90388</xdr:rowOff>
    </xdr:from>
    <xdr:to>
      <xdr:col>15</xdr:col>
      <xdr:colOff>50800</xdr:colOff>
      <xdr:row>74</xdr:row>
      <xdr:rowOff>36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606238"/>
          <a:ext cx="889000" cy="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49457</xdr:rowOff>
    </xdr:from>
    <xdr:to>
      <xdr:col>10</xdr:col>
      <xdr:colOff>114300</xdr:colOff>
      <xdr:row>73</xdr:row>
      <xdr:rowOff>90388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565307"/>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129939</xdr:rowOff>
    </xdr:from>
    <xdr:to>
      <xdr:col>24</xdr:col>
      <xdr:colOff>114300</xdr:colOff>
      <xdr:row>74</xdr:row>
      <xdr:rowOff>60089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6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152816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49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146703</xdr:rowOff>
    </xdr:from>
    <xdr:to>
      <xdr:col>20</xdr:col>
      <xdr:colOff>38100</xdr:colOff>
      <xdr:row>74</xdr:row>
      <xdr:rowOff>76853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6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93380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43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120686</xdr:rowOff>
    </xdr:from>
    <xdr:to>
      <xdr:col>15</xdr:col>
      <xdr:colOff>101600</xdr:colOff>
      <xdr:row>74</xdr:row>
      <xdr:rowOff>50836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6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67363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4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39588</xdr:rowOff>
    </xdr:from>
    <xdr:to>
      <xdr:col>10</xdr:col>
      <xdr:colOff>165100</xdr:colOff>
      <xdr:row>73</xdr:row>
      <xdr:rowOff>141188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157715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3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170107</xdr:rowOff>
    </xdr:from>
    <xdr:to>
      <xdr:col>6</xdr:col>
      <xdr:colOff>38100</xdr:colOff>
      <xdr:row>73</xdr:row>
      <xdr:rowOff>100257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5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116784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28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143153</xdr:rowOff>
    </xdr:from>
    <xdr:to>
      <xdr:col>24</xdr:col>
      <xdr:colOff>63500</xdr:colOff>
      <xdr:row>98</xdr:row>
      <xdr:rowOff>75600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59453"/>
          <a:ext cx="838200" cy="6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75600</xdr:rowOff>
    </xdr:from>
    <xdr:to>
      <xdr:col>19</xdr:col>
      <xdr:colOff>177800</xdr:colOff>
      <xdr:row>98</xdr:row>
      <xdr:rowOff>80355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7770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80355</xdr:rowOff>
    </xdr:from>
    <xdr:to>
      <xdr:col>15</xdr:col>
      <xdr:colOff>50800</xdr:colOff>
      <xdr:row>99</xdr:row>
      <xdr:rowOff>22862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2455"/>
          <a:ext cx="8890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88223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22862</xdr:rowOff>
    </xdr:from>
    <xdr:to>
      <xdr:col>10</xdr:col>
      <xdr:colOff>114300</xdr:colOff>
      <xdr:row>99</xdr:row>
      <xdr:rowOff>61702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96412"/>
          <a:ext cx="8890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38389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92353</xdr:rowOff>
    </xdr:from>
    <xdr:to>
      <xdr:col>24</xdr:col>
      <xdr:colOff>114300</xdr:colOff>
      <xdr:row>95</xdr:row>
      <xdr:rowOff>22503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70780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24800</xdr:rowOff>
    </xdr:from>
    <xdr:to>
      <xdr:col>20</xdr:col>
      <xdr:colOff>38100</xdr:colOff>
      <xdr:row>98</xdr:row>
      <xdr:rowOff>126400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117527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29555</xdr:rowOff>
    </xdr:from>
    <xdr:to>
      <xdr:col>15</xdr:col>
      <xdr:colOff>101600</xdr:colOff>
      <xdr:row>98</xdr:row>
      <xdr:rowOff>131155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122282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143512</xdr:rowOff>
    </xdr:from>
    <xdr:to>
      <xdr:col>10</xdr:col>
      <xdr:colOff>165100</xdr:colOff>
      <xdr:row>99</xdr:row>
      <xdr:rowOff>73662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64789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10902</xdr:rowOff>
    </xdr:from>
    <xdr:to>
      <xdr:col>6</xdr:col>
      <xdr:colOff>38100</xdr:colOff>
      <xdr:row>99</xdr:row>
      <xdr:rowOff>112502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8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103629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7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98735</xdr:rowOff>
    </xdr:from>
    <xdr:to>
      <xdr:col>55</xdr:col>
      <xdr:colOff>0</xdr:colOff>
      <xdr:row>37</xdr:row>
      <xdr:rowOff>26173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28035"/>
          <a:ext cx="838200" cy="4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98735</xdr:rowOff>
    </xdr:from>
    <xdr:to>
      <xdr:col>50</xdr:col>
      <xdr:colOff>114300</xdr:colOff>
      <xdr:row>37</xdr:row>
      <xdr:rowOff>116703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28035"/>
          <a:ext cx="889000" cy="53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108213</xdr:rowOff>
    </xdr:from>
    <xdr:to>
      <xdr:col>45</xdr:col>
      <xdr:colOff>177800</xdr:colOff>
      <xdr:row>37</xdr:row>
      <xdr:rowOff>116703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5186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108213</xdr:rowOff>
    </xdr:from>
    <xdr:to>
      <xdr:col>41</xdr:col>
      <xdr:colOff>50800</xdr:colOff>
      <xdr:row>37</xdr:row>
      <xdr:rowOff>127219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51863"/>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146823</xdr:rowOff>
    </xdr:from>
    <xdr:to>
      <xdr:col>55</xdr:col>
      <xdr:colOff>50800</xdr:colOff>
      <xdr:row>37</xdr:row>
      <xdr:rowOff>76973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169700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47935</xdr:rowOff>
    </xdr:from>
    <xdr:to>
      <xdr:col>50</xdr:col>
      <xdr:colOff>165100</xdr:colOff>
      <xdr:row>34</xdr:row>
      <xdr:rowOff>149535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166062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5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65903</xdr:rowOff>
    </xdr:from>
    <xdr:to>
      <xdr:col>46</xdr:col>
      <xdr:colOff>38100</xdr:colOff>
      <xdr:row>37</xdr:row>
      <xdr:rowOff>167503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0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12580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8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57413</xdr:rowOff>
    </xdr:from>
    <xdr:to>
      <xdr:col>41</xdr:col>
      <xdr:colOff>101600</xdr:colOff>
      <xdr:row>37</xdr:row>
      <xdr:rowOff>159013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4090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76419</xdr:rowOff>
    </xdr:from>
    <xdr:to>
      <xdr:col>36</xdr:col>
      <xdr:colOff>165100</xdr:colOff>
      <xdr:row>38</xdr:row>
      <xdr:rowOff>6569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23096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44511</xdr:rowOff>
    </xdr:from>
    <xdr:to>
      <xdr:col>55</xdr:col>
      <xdr:colOff>0</xdr:colOff>
      <xdr:row>56</xdr:row>
      <xdr:rowOff>82304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45711"/>
          <a:ext cx="8382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8044</xdr:rowOff>
    </xdr:from>
    <xdr:to>
      <xdr:col>50</xdr:col>
      <xdr:colOff>114300</xdr:colOff>
      <xdr:row>56</xdr:row>
      <xdr:rowOff>82304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09244"/>
          <a:ext cx="889000" cy="7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8044</xdr:rowOff>
    </xdr:from>
    <xdr:to>
      <xdr:col>45</xdr:col>
      <xdr:colOff>177800</xdr:colOff>
      <xdr:row>56</xdr:row>
      <xdr:rowOff>65685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09244"/>
          <a:ext cx="889000" cy="5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31224</xdr:rowOff>
    </xdr:from>
    <xdr:to>
      <xdr:col>41</xdr:col>
      <xdr:colOff>50800</xdr:colOff>
      <xdr:row>56</xdr:row>
      <xdr:rowOff>65685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32424"/>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165161</xdr:rowOff>
    </xdr:from>
    <xdr:to>
      <xdr:col>55</xdr:col>
      <xdr:colOff>50800</xdr:colOff>
      <xdr:row>56</xdr:row>
      <xdr:rowOff>95311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16588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31504</xdr:rowOff>
    </xdr:from>
    <xdr:to>
      <xdr:col>50</xdr:col>
      <xdr:colOff>165100</xdr:colOff>
      <xdr:row>56</xdr:row>
      <xdr:rowOff>133104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124231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128694</xdr:rowOff>
    </xdr:from>
    <xdr:to>
      <xdr:col>46</xdr:col>
      <xdr:colOff>38100</xdr:colOff>
      <xdr:row>56</xdr:row>
      <xdr:rowOff>58844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49971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5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14885</xdr:rowOff>
    </xdr:from>
    <xdr:to>
      <xdr:col>41</xdr:col>
      <xdr:colOff>101600</xdr:colOff>
      <xdr:row>56</xdr:row>
      <xdr:rowOff>116485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133012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151874</xdr:rowOff>
    </xdr:from>
    <xdr:to>
      <xdr:col>36</xdr:col>
      <xdr:colOff>165100</xdr:colOff>
      <xdr:row>56</xdr:row>
      <xdr:rowOff>82024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98551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19320</xdr:rowOff>
    </xdr:from>
    <xdr:to>
      <xdr:col>55</xdr:col>
      <xdr:colOff>0</xdr:colOff>
      <xdr:row>78</xdr:row>
      <xdr:rowOff>74389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92420"/>
          <a:ext cx="8382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51034</xdr:rowOff>
    </xdr:from>
    <xdr:to>
      <xdr:col>50</xdr:col>
      <xdr:colOff>114300</xdr:colOff>
      <xdr:row>78</xdr:row>
      <xdr:rowOff>74389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24134"/>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51034</xdr:rowOff>
    </xdr:from>
    <xdr:to>
      <xdr:col>45</xdr:col>
      <xdr:colOff>177800</xdr:colOff>
      <xdr:row>78</xdr:row>
      <xdr:rowOff>101357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24134"/>
          <a:ext cx="889000" cy="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100662</xdr:rowOff>
    </xdr:from>
    <xdr:to>
      <xdr:col>41</xdr:col>
      <xdr:colOff>50800</xdr:colOff>
      <xdr:row>78</xdr:row>
      <xdr:rowOff>101357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73762"/>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139970</xdr:rowOff>
    </xdr:from>
    <xdr:to>
      <xdr:col>55</xdr:col>
      <xdr:colOff>50800</xdr:colOff>
      <xdr:row>78</xdr:row>
      <xdr:rowOff>70120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162847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23589</xdr:rowOff>
    </xdr:from>
    <xdr:to>
      <xdr:col>50</xdr:col>
      <xdr:colOff>165100</xdr:colOff>
      <xdr:row>78</xdr:row>
      <xdr:rowOff>125189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141716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234</xdr:rowOff>
    </xdr:from>
    <xdr:to>
      <xdr:col>46</xdr:col>
      <xdr:colOff>38100</xdr:colOff>
      <xdr:row>78</xdr:row>
      <xdr:rowOff>101834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92961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6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50557</xdr:rowOff>
    </xdr:from>
    <xdr:to>
      <xdr:col>41</xdr:col>
      <xdr:colOff>101600</xdr:colOff>
      <xdr:row>78</xdr:row>
      <xdr:rowOff>152157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168684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49862</xdr:rowOff>
    </xdr:from>
    <xdr:to>
      <xdr:col>36</xdr:col>
      <xdr:colOff>165100</xdr:colOff>
      <xdr:row>78</xdr:row>
      <xdr:rowOff>151462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167989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68652</xdr:rowOff>
    </xdr:from>
    <xdr:to>
      <xdr:col>55</xdr:col>
      <xdr:colOff>0</xdr:colOff>
      <xdr:row>97</xdr:row>
      <xdr:rowOff>18794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27852"/>
          <a:ext cx="838200" cy="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68652</xdr:rowOff>
    </xdr:from>
    <xdr:to>
      <xdr:col>50</xdr:col>
      <xdr:colOff>114300</xdr:colOff>
      <xdr:row>97</xdr:row>
      <xdr:rowOff>4026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27852"/>
          <a:ext cx="889000" cy="10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4026</xdr:rowOff>
    </xdr:from>
    <xdr:to>
      <xdr:col>45</xdr:col>
      <xdr:colOff>177800</xdr:colOff>
      <xdr:row>97</xdr:row>
      <xdr:rowOff>6815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3467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70914</xdr:rowOff>
    </xdr:from>
    <xdr:to>
      <xdr:col>41</xdr:col>
      <xdr:colOff>50800</xdr:colOff>
      <xdr:row>97</xdr:row>
      <xdr:rowOff>6815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30114"/>
          <a:ext cx="8890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139444</xdr:rowOff>
    </xdr:from>
    <xdr:to>
      <xdr:col>55</xdr:col>
      <xdr:colOff>50800</xdr:colOff>
      <xdr:row>97</xdr:row>
      <xdr:rowOff>69594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117871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17852</xdr:rowOff>
    </xdr:from>
    <xdr:to>
      <xdr:col>50</xdr:col>
      <xdr:colOff>165100</xdr:colOff>
      <xdr:row>96</xdr:row>
      <xdr:rowOff>119452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124676</xdr:rowOff>
    </xdr:from>
    <xdr:to>
      <xdr:col>46</xdr:col>
      <xdr:colOff>38100</xdr:colOff>
      <xdr:row>97</xdr:row>
      <xdr:rowOff>54826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45953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6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127465</xdr:rowOff>
    </xdr:from>
    <xdr:to>
      <xdr:col>41</xdr:col>
      <xdr:colOff>101600</xdr:colOff>
      <xdr:row>97</xdr:row>
      <xdr:rowOff>57615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48742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20114</xdr:rowOff>
    </xdr:from>
    <xdr:to>
      <xdr:col>36</xdr:col>
      <xdr:colOff>165100</xdr:colOff>
      <xdr:row>96</xdr:row>
      <xdr:rowOff>121714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112841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27610</xdr:rowOff>
    </xdr:from>
    <xdr:to>
      <xdr:col>85</xdr:col>
      <xdr:colOff>127000</xdr:colOff>
      <xdr:row>39</xdr:row>
      <xdr:rowOff>31191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1416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31191</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774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30238</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16788"/>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30238</xdr:rowOff>
    </xdr:from>
    <xdr:to>
      <xdr:col>71</xdr:col>
      <xdr:colOff>177800</xdr:colOff>
      <xdr:row>39</xdr:row>
      <xdr:rowOff>31306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16788"/>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148260</xdr:rowOff>
    </xdr:from>
    <xdr:to>
      <xdr:col>85</xdr:col>
      <xdr:colOff>177800</xdr:colOff>
      <xdr:row>39</xdr:row>
      <xdr:rowOff>78410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151841</xdr:rowOff>
    </xdr:from>
    <xdr:to>
      <xdr:col>81</xdr:col>
      <xdr:colOff>101600</xdr:colOff>
      <xdr:row>39</xdr:row>
      <xdr:rowOff>81991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73118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150888</xdr:rowOff>
    </xdr:from>
    <xdr:to>
      <xdr:col>72</xdr:col>
      <xdr:colOff>38100</xdr:colOff>
      <xdr:row>39</xdr:row>
      <xdr:rowOff>81038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72165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58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151956</xdr:rowOff>
    </xdr:from>
    <xdr:to>
      <xdr:col>67</xdr:col>
      <xdr:colOff>101600</xdr:colOff>
      <xdr:row>39</xdr:row>
      <xdr:rowOff>82106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73233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5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74701</xdr:rowOff>
    </xdr:from>
    <xdr:to>
      <xdr:col>85</xdr:col>
      <xdr:colOff>127000</xdr:colOff>
      <xdr:row>78</xdr:row>
      <xdr:rowOff>77215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447801"/>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74701</xdr:rowOff>
    </xdr:from>
    <xdr:to>
      <xdr:col>81</xdr:col>
      <xdr:colOff>50800</xdr:colOff>
      <xdr:row>78</xdr:row>
      <xdr:rowOff>75572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447801"/>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75572</xdr:rowOff>
    </xdr:from>
    <xdr:to>
      <xdr:col>76</xdr:col>
      <xdr:colOff>114300</xdr:colOff>
      <xdr:row>78</xdr:row>
      <xdr:rowOff>75812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448672"/>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75812</xdr:rowOff>
    </xdr:from>
    <xdr:to>
      <xdr:col>71</xdr:col>
      <xdr:colOff>177800</xdr:colOff>
      <xdr:row>78</xdr:row>
      <xdr:rowOff>87807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448912"/>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26415</xdr:rowOff>
    </xdr:from>
    <xdr:to>
      <xdr:col>85</xdr:col>
      <xdr:colOff>177800</xdr:colOff>
      <xdr:row>78</xdr:row>
      <xdr:rowOff>128015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112792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23901</xdr:rowOff>
    </xdr:from>
    <xdr:to>
      <xdr:col>81</xdr:col>
      <xdr:colOff>101600</xdr:colOff>
      <xdr:row>78</xdr:row>
      <xdr:rowOff>125501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116628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24772</xdr:rowOff>
    </xdr:from>
    <xdr:to>
      <xdr:col>76</xdr:col>
      <xdr:colOff>165100</xdr:colOff>
      <xdr:row>78</xdr:row>
      <xdr:rowOff>126372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117499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25012</xdr:rowOff>
    </xdr:from>
    <xdr:to>
      <xdr:col>72</xdr:col>
      <xdr:colOff>38100</xdr:colOff>
      <xdr:row>78</xdr:row>
      <xdr:rowOff>126612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117739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37007</xdr:rowOff>
    </xdr:from>
    <xdr:to>
      <xdr:col>67</xdr:col>
      <xdr:colOff>101600</xdr:colOff>
      <xdr:row>78</xdr:row>
      <xdr:rowOff>138607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4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129734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50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68014</xdr:rowOff>
    </xdr:from>
    <xdr:to>
      <xdr:col>85</xdr:col>
      <xdr:colOff>127000</xdr:colOff>
      <xdr:row>97</xdr:row>
      <xdr:rowOff>146938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355764"/>
          <a:ext cx="838200" cy="4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68014</xdr:rowOff>
    </xdr:from>
    <xdr:to>
      <xdr:col>81</xdr:col>
      <xdr:colOff>50800</xdr:colOff>
      <xdr:row>97</xdr:row>
      <xdr:rowOff>93047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355764"/>
          <a:ext cx="889000" cy="36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93047</xdr:rowOff>
    </xdr:from>
    <xdr:to>
      <xdr:col>76</xdr:col>
      <xdr:colOff>114300</xdr:colOff>
      <xdr:row>98</xdr:row>
      <xdr:rowOff>90246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23697"/>
          <a:ext cx="889000" cy="16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157150</xdr:rowOff>
    </xdr:from>
    <xdr:to>
      <xdr:col>71</xdr:col>
      <xdr:colOff>177800</xdr:colOff>
      <xdr:row>98</xdr:row>
      <xdr:rowOff>90246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616350"/>
          <a:ext cx="889000" cy="27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96138</xdr:rowOff>
    </xdr:from>
    <xdr:to>
      <xdr:col>85</xdr:col>
      <xdr:colOff>177800</xdr:colOff>
      <xdr:row>98</xdr:row>
      <xdr:rowOff>26288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74565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17214</xdr:rowOff>
    </xdr:from>
    <xdr:to>
      <xdr:col>81</xdr:col>
      <xdr:colOff>101600</xdr:colOff>
      <xdr:row>95</xdr:row>
      <xdr:rowOff>118814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135341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0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42247</xdr:rowOff>
    </xdr:from>
    <xdr:to>
      <xdr:col>76</xdr:col>
      <xdr:colOff>165100</xdr:colOff>
      <xdr:row>97</xdr:row>
      <xdr:rowOff>143847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134974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7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39446</xdr:rowOff>
    </xdr:from>
    <xdr:to>
      <xdr:col>72</xdr:col>
      <xdr:colOff>38100</xdr:colOff>
      <xdr:row>98</xdr:row>
      <xdr:rowOff>141046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132173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3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106350</xdr:rowOff>
    </xdr:from>
    <xdr:to>
      <xdr:col>67</xdr:col>
      <xdr:colOff>101600</xdr:colOff>
      <xdr:row>97</xdr:row>
      <xdr:rowOff>36500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104394</xdr:rowOff>
    </xdr:from>
    <xdr:to>
      <xdr:col>116</xdr:col>
      <xdr:colOff>63500</xdr:colOff>
      <xdr:row>36</xdr:row>
      <xdr:rowOff>127635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5933694"/>
          <a:ext cx="8382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104394</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5933694"/>
          <a:ext cx="889000" cy="7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76835</xdr:rowOff>
    </xdr:from>
    <xdr:to>
      <xdr:col>116</xdr:col>
      <xdr:colOff>114300</xdr:colOff>
      <xdr:row>37</xdr:row>
      <xdr:rowOff>6985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99712</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53594</xdr:rowOff>
    </xdr:from>
    <xdr:to>
      <xdr:col>112</xdr:col>
      <xdr:colOff>38100</xdr:colOff>
      <xdr:row>34</xdr:row>
      <xdr:rowOff>155194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8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6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137243</xdr:rowOff>
    </xdr:from>
    <xdr:to>
      <xdr:col>116</xdr:col>
      <xdr:colOff>63500</xdr:colOff>
      <xdr:row>57</xdr:row>
      <xdr:rowOff>147130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09893"/>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137243</xdr:rowOff>
    </xdr:from>
    <xdr:to>
      <xdr:col>111</xdr:col>
      <xdr:colOff>177800</xdr:colOff>
      <xdr:row>57</xdr:row>
      <xdr:rowOff>146329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09893"/>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145644</xdr:rowOff>
    </xdr:from>
    <xdr:to>
      <xdr:col>107</xdr:col>
      <xdr:colOff>50800</xdr:colOff>
      <xdr:row>57</xdr:row>
      <xdr:rowOff>146329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1829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145644</xdr:rowOff>
    </xdr:from>
    <xdr:to>
      <xdr:col>102</xdr:col>
      <xdr:colOff>114300</xdr:colOff>
      <xdr:row>57</xdr:row>
      <xdr:rowOff>155816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91829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96330</xdr:rowOff>
    </xdr:from>
    <xdr:to>
      <xdr:col>116</xdr:col>
      <xdr:colOff>114300</xdr:colOff>
      <xdr:row>58</xdr:row>
      <xdr:rowOff>26480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11257</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8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86443</xdr:rowOff>
    </xdr:from>
    <xdr:to>
      <xdr:col>112</xdr:col>
      <xdr:colOff>38100</xdr:colOff>
      <xdr:row>58</xdr:row>
      <xdr:rowOff>16593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7720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9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95529</xdr:rowOff>
    </xdr:from>
    <xdr:to>
      <xdr:col>107</xdr:col>
      <xdr:colOff>101600</xdr:colOff>
      <xdr:row>58</xdr:row>
      <xdr:rowOff>25679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16806</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996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94844</xdr:rowOff>
    </xdr:from>
    <xdr:to>
      <xdr:col>102</xdr:col>
      <xdr:colOff>165100</xdr:colOff>
      <xdr:row>58</xdr:row>
      <xdr:rowOff>24994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16121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996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105016</xdr:rowOff>
    </xdr:from>
    <xdr:to>
      <xdr:col>98</xdr:col>
      <xdr:colOff>38100</xdr:colOff>
      <xdr:row>58</xdr:row>
      <xdr:rowOff>35166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26293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997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81140</xdr:rowOff>
    </xdr:from>
    <xdr:to>
      <xdr:col>116</xdr:col>
      <xdr:colOff>62864</xdr:colOff>
      <xdr:row>77</xdr:row>
      <xdr:rowOff>31610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82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35437</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2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31610</xdr:rowOff>
    </xdr:from>
    <xdr:to>
      <xdr:col>116</xdr:col>
      <xdr:colOff>152400</xdr:colOff>
      <xdr:row>77</xdr:row>
      <xdr:rowOff>31610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2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27817</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81140</xdr:rowOff>
    </xdr:from>
    <xdr:to>
      <xdr:col>116</xdr:col>
      <xdr:colOff>152400</xdr:colOff>
      <xdr:row>70</xdr:row>
      <xdr:rowOff>81140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31610</xdr:rowOff>
    </xdr:from>
    <xdr:to>
      <xdr:col>116</xdr:col>
      <xdr:colOff>63500</xdr:colOff>
      <xdr:row>77</xdr:row>
      <xdr:rowOff>113221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33260"/>
          <a:ext cx="8382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71467</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415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48590</xdr:rowOff>
    </xdr:from>
    <xdr:to>
      <xdr:col>116</xdr:col>
      <xdr:colOff>114300</xdr:colOff>
      <xdr:row>73</xdr:row>
      <xdr:rowOff>150190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5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129832</xdr:rowOff>
    </xdr:from>
    <xdr:to>
      <xdr:col>111</xdr:col>
      <xdr:colOff>177800</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645682"/>
          <a:ext cx="889000" cy="6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97968</xdr:rowOff>
    </xdr:from>
    <xdr:to>
      <xdr:col>112</xdr:col>
      <xdr:colOff>38100</xdr:colOff>
      <xdr:row>74</xdr:row>
      <xdr:rowOff>28118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44645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3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53822</xdr:rowOff>
    </xdr:from>
    <xdr:to>
      <xdr:col>107</xdr:col>
      <xdr:colOff>50800</xdr:colOff>
      <xdr:row>73</xdr:row>
      <xdr:rowOff>129832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569672"/>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70</xdr:row>
      <xdr:rowOff>135306</xdr:rowOff>
    </xdr:from>
    <xdr:to>
      <xdr:col>107</xdr:col>
      <xdr:colOff>101600</xdr:colOff>
      <xdr:row>71</xdr:row>
      <xdr:rowOff>65456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81983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53822</xdr:rowOff>
    </xdr:from>
    <xdr:to>
      <xdr:col>102</xdr:col>
      <xdr:colOff>114300</xdr:colOff>
      <xdr:row>73</xdr:row>
      <xdr:rowOff>114821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569672"/>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108369</xdr:rowOff>
    </xdr:from>
    <xdr:to>
      <xdr:col>102</xdr:col>
      <xdr:colOff>165100</xdr:colOff>
      <xdr:row>73</xdr:row>
      <xdr:rowOff>38519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55046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69888</xdr:rowOff>
    </xdr:from>
    <xdr:to>
      <xdr:col>98</xdr:col>
      <xdr:colOff>38100</xdr:colOff>
      <xdr:row>73</xdr:row>
      <xdr:rowOff>38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16565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152260</xdr:rowOff>
    </xdr:from>
    <xdr:to>
      <xdr:col>116</xdr:col>
      <xdr:colOff>114300</xdr:colOff>
      <xdr:row>77</xdr:row>
      <xdr:rowOff>82410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67187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62421</xdr:rowOff>
    </xdr:from>
    <xdr:to>
      <xdr:col>112</xdr:col>
      <xdr:colOff>38100</xdr:colOff>
      <xdr:row>77</xdr:row>
      <xdr:rowOff>164021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155148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79032</xdr:rowOff>
    </xdr:from>
    <xdr:to>
      <xdr:col>107</xdr:col>
      <xdr:colOff>101600</xdr:colOff>
      <xdr:row>74</xdr:row>
      <xdr:rowOff>9182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5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3022</xdr:rowOff>
    </xdr:from>
    <xdr:to>
      <xdr:col>102</xdr:col>
      <xdr:colOff>165100</xdr:colOff>
      <xdr:row>73</xdr:row>
      <xdr:rowOff>104622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95749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64021</xdr:rowOff>
    </xdr:from>
    <xdr:to>
      <xdr:col>98</xdr:col>
      <xdr:colOff>38100</xdr:colOff>
      <xdr:row>73</xdr:row>
      <xdr:rowOff>165621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156748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444,579</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76,218</a:t>
          </a:r>
          <a:r>
            <a:rPr kumimoji="1" lang="ja-JP" altLang="en-US" sz="1300">
              <a:latin typeface="ＭＳ Ｐゴシック" panose="020B0600070205080204" pitchFamily="50" charset="-128"/>
              <a:ea typeface="ＭＳ Ｐゴシック" panose="020B0600070205080204" pitchFamily="50" charset="-128"/>
            </a:rPr>
            <a:t>円となっている。増の主な要因としては、退職手当の増によるものである。物件費は新型コロナウイルス感染症予防接種等により、住民一人当たり　</a:t>
          </a:r>
          <a:r>
            <a:rPr kumimoji="1" lang="en-US" altLang="ja-JP" sz="1300">
              <a:latin typeface="ＭＳ Ｐゴシック" panose="020B0600070205080204" pitchFamily="50" charset="-128"/>
              <a:ea typeface="ＭＳ Ｐゴシック" panose="020B0600070205080204" pitchFamily="50" charset="-128"/>
            </a:rPr>
            <a:t>76,423</a:t>
          </a:r>
          <a:r>
            <a:rPr kumimoji="1" lang="ja-JP" altLang="en-US" sz="1300">
              <a:latin typeface="ＭＳ Ｐゴシック" panose="020B0600070205080204" pitchFamily="50" charset="-128"/>
              <a:ea typeface="ＭＳ Ｐゴシック" panose="020B0600070205080204" pitchFamily="50" charset="-128"/>
            </a:rPr>
            <a:t>円となっている。扶助費は、子育て世帯臨時特別給付金等により、住民一人当たり</a:t>
          </a:r>
          <a:r>
            <a:rPr kumimoji="1" lang="en-US" altLang="ja-JP" sz="1300">
              <a:latin typeface="ＭＳ Ｐゴシック" panose="020B0600070205080204" pitchFamily="50" charset="-128"/>
              <a:ea typeface="ＭＳ Ｐゴシック" panose="020B0600070205080204" pitchFamily="50" charset="-128"/>
            </a:rPr>
            <a:t>109,849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維持補修費は、類似団体平均を大きく上回っており、公園の維持補修費及び小学校・中学校の維持補修費等により、高い水準で推移する傾向であると見込まれるが、公立施設の適正な配置や複合化・集約化などに取り組みながら、経常経費削減の努力を予算編成から徹底させるなど上昇傾向に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114,107
112,023
43.43
55,888,499
50,729,623
4,344,946
29,810,080
22,623,339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60234</xdr:rowOff>
    </xdr:from>
    <xdr:to>
      <xdr:col>24</xdr:col>
      <xdr:colOff>63500</xdr:colOff>
      <xdr:row>35</xdr:row>
      <xdr:rowOff>24856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89534"/>
          <a:ext cx="838200" cy="1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72208</xdr:rowOff>
    </xdr:from>
    <xdr:to>
      <xdr:col>19</xdr:col>
      <xdr:colOff>177800</xdr:colOff>
      <xdr:row>35</xdr:row>
      <xdr:rowOff>24856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150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72208</xdr:rowOff>
    </xdr:from>
    <xdr:to>
      <xdr:col>15</xdr:col>
      <xdr:colOff>50800</xdr:colOff>
      <xdr:row>34</xdr:row>
      <xdr:rowOff>83094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0150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77651</xdr:rowOff>
    </xdr:from>
    <xdr:to>
      <xdr:col>10</xdr:col>
      <xdr:colOff>114300</xdr:colOff>
      <xdr:row>34</xdr:row>
      <xdr:rowOff>83094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69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9434</xdr:rowOff>
    </xdr:from>
    <xdr:to>
      <xdr:col>24</xdr:col>
      <xdr:colOff>114300</xdr:colOff>
      <xdr:row>34</xdr:row>
      <xdr:rowOff>111034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32311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145506</xdr:rowOff>
    </xdr:from>
    <xdr:to>
      <xdr:col>20</xdr:col>
      <xdr:colOff>38100</xdr:colOff>
      <xdr:row>35</xdr:row>
      <xdr:rowOff>75656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92183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5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21408</xdr:rowOff>
    </xdr:from>
    <xdr:to>
      <xdr:col>15</xdr:col>
      <xdr:colOff>101600</xdr:colOff>
      <xdr:row>34</xdr:row>
      <xdr:rowOff>123008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139535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32294</xdr:rowOff>
    </xdr:from>
    <xdr:to>
      <xdr:col>10</xdr:col>
      <xdr:colOff>165100</xdr:colOff>
      <xdr:row>34</xdr:row>
      <xdr:rowOff>133894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150421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26851</xdr:rowOff>
    </xdr:from>
    <xdr:to>
      <xdr:col>6</xdr:col>
      <xdr:colOff>38100</xdr:colOff>
      <xdr:row>34</xdr:row>
      <xdr:rowOff>128451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144978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169075</xdr:rowOff>
    </xdr:from>
    <xdr:to>
      <xdr:col>24</xdr:col>
      <xdr:colOff>63500</xdr:colOff>
      <xdr:row>58</xdr:row>
      <xdr:rowOff>68072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41575"/>
          <a:ext cx="838200" cy="127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169075</xdr:rowOff>
    </xdr:from>
    <xdr:to>
      <xdr:col>19</xdr:col>
      <xdr:colOff>177800</xdr:colOff>
      <xdr:row>58</xdr:row>
      <xdr:rowOff>119469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41575"/>
          <a:ext cx="889000" cy="13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119469</xdr:rowOff>
    </xdr:from>
    <xdr:to>
      <xdr:col>15</xdr:col>
      <xdr:colOff>50800</xdr:colOff>
      <xdr:row>58</xdr:row>
      <xdr:rowOff>140780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63569"/>
          <a:ext cx="889000" cy="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140780</xdr:rowOff>
    </xdr:from>
    <xdr:to>
      <xdr:col>10</xdr:col>
      <xdr:colOff>114300</xdr:colOff>
      <xdr:row>58</xdr:row>
      <xdr:rowOff>153251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4880"/>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17272</xdr:rowOff>
    </xdr:from>
    <xdr:to>
      <xdr:col>24</xdr:col>
      <xdr:colOff>114300</xdr:colOff>
      <xdr:row>58</xdr:row>
      <xdr:rowOff>118872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103649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118275</xdr:rowOff>
    </xdr:from>
    <xdr:to>
      <xdr:col>20</xdr:col>
      <xdr:colOff>38100</xdr:colOff>
      <xdr:row>51</xdr:row>
      <xdr:rowOff>48425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39552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68669</xdr:rowOff>
    </xdr:from>
    <xdr:to>
      <xdr:col>15</xdr:col>
      <xdr:colOff>101600</xdr:colOff>
      <xdr:row>58</xdr:row>
      <xdr:rowOff>170269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161396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89980</xdr:rowOff>
    </xdr:from>
    <xdr:to>
      <xdr:col>10</xdr:col>
      <xdr:colOff>165100</xdr:colOff>
      <xdr:row>59</xdr:row>
      <xdr:rowOff>20130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11257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102451</xdr:rowOff>
    </xdr:from>
    <xdr:to>
      <xdr:col>6</xdr:col>
      <xdr:colOff>38100</xdr:colOff>
      <xdr:row>59</xdr:row>
      <xdr:rowOff>32601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23728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143072</xdr:rowOff>
    </xdr:from>
    <xdr:to>
      <xdr:col>24</xdr:col>
      <xdr:colOff>63500</xdr:colOff>
      <xdr:row>76</xdr:row>
      <xdr:rowOff>9226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87472"/>
          <a:ext cx="838200" cy="55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9226</xdr:rowOff>
    </xdr:from>
    <xdr:to>
      <xdr:col>19</xdr:col>
      <xdr:colOff>177800</xdr:colOff>
      <xdr:row>76</xdr:row>
      <xdr:rowOff>144824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39426"/>
          <a:ext cx="889000" cy="1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144824</xdr:rowOff>
    </xdr:from>
    <xdr:to>
      <xdr:col>15</xdr:col>
      <xdr:colOff>50800</xdr:colOff>
      <xdr:row>77</xdr:row>
      <xdr:rowOff>63595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75024"/>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121850</xdr:rowOff>
    </xdr:from>
    <xdr:to>
      <xdr:col>10</xdr:col>
      <xdr:colOff>114300</xdr:colOff>
      <xdr:row>77</xdr:row>
      <xdr:rowOff>63595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52050"/>
          <a:ext cx="8890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92272</xdr:rowOff>
    </xdr:from>
    <xdr:to>
      <xdr:col>24</xdr:col>
      <xdr:colOff>114300</xdr:colOff>
      <xdr:row>73</xdr:row>
      <xdr:rowOff>22422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115149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129877</xdr:rowOff>
    </xdr:from>
    <xdr:to>
      <xdr:col>20</xdr:col>
      <xdr:colOff>38100</xdr:colOff>
      <xdr:row>76</xdr:row>
      <xdr:rowOff>60027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76554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6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94024</xdr:rowOff>
    </xdr:from>
    <xdr:to>
      <xdr:col>15</xdr:col>
      <xdr:colOff>101600</xdr:colOff>
      <xdr:row>77</xdr:row>
      <xdr:rowOff>24174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40701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9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12795</xdr:rowOff>
    </xdr:from>
    <xdr:to>
      <xdr:col>10</xdr:col>
      <xdr:colOff>165100</xdr:colOff>
      <xdr:row>77</xdr:row>
      <xdr:rowOff>114395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130922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8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71050</xdr:rowOff>
    </xdr:from>
    <xdr:to>
      <xdr:col>6</xdr:col>
      <xdr:colOff>38100</xdr:colOff>
      <xdr:row>77</xdr:row>
      <xdr:rowOff>1200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17727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7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91847</xdr:rowOff>
    </xdr:from>
    <xdr:to>
      <xdr:col>24</xdr:col>
      <xdr:colOff>63500</xdr:colOff>
      <xdr:row>96</xdr:row>
      <xdr:rowOff>11018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79597"/>
          <a:ext cx="8382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11018</xdr:rowOff>
    </xdr:from>
    <xdr:to>
      <xdr:col>19</xdr:col>
      <xdr:colOff>177800</xdr:colOff>
      <xdr:row>96</xdr:row>
      <xdr:rowOff>147510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70218"/>
          <a:ext cx="889000" cy="1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32734</xdr:rowOff>
    </xdr:from>
    <xdr:to>
      <xdr:col>15</xdr:col>
      <xdr:colOff>50800</xdr:colOff>
      <xdr:row>96</xdr:row>
      <xdr:rowOff>147510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491934"/>
          <a:ext cx="889000" cy="1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32734</xdr:rowOff>
    </xdr:from>
    <xdr:to>
      <xdr:col>10</xdr:col>
      <xdr:colOff>114300</xdr:colOff>
      <xdr:row>96</xdr:row>
      <xdr:rowOff>82702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91934"/>
          <a:ext cx="8890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41047</xdr:rowOff>
    </xdr:from>
    <xdr:to>
      <xdr:col>24</xdr:col>
      <xdr:colOff>114300</xdr:colOff>
      <xdr:row>95</xdr:row>
      <xdr:rowOff>142647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63924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131668</xdr:rowOff>
    </xdr:from>
    <xdr:to>
      <xdr:col>20</xdr:col>
      <xdr:colOff>38100</xdr:colOff>
      <xdr:row>96</xdr:row>
      <xdr:rowOff>61818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78345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96710</xdr:rowOff>
    </xdr:from>
    <xdr:to>
      <xdr:col>15</xdr:col>
      <xdr:colOff>101600</xdr:colOff>
      <xdr:row>97</xdr:row>
      <xdr:rowOff>26860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43387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3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153384</xdr:rowOff>
    </xdr:from>
    <xdr:to>
      <xdr:col>10</xdr:col>
      <xdr:colOff>165100</xdr:colOff>
      <xdr:row>96</xdr:row>
      <xdr:rowOff>83534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100061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31902</xdr:rowOff>
    </xdr:from>
    <xdr:to>
      <xdr:col>6</xdr:col>
      <xdr:colOff>38100</xdr:colOff>
      <xdr:row>96</xdr:row>
      <xdr:rowOff>133502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150029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25217</xdr:rowOff>
    </xdr:from>
    <xdr:to>
      <xdr:col>55</xdr:col>
      <xdr:colOff>0</xdr:colOff>
      <xdr:row>38</xdr:row>
      <xdr:rowOff>25583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4031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148478</xdr:rowOff>
    </xdr:from>
    <xdr:to>
      <xdr:col>50</xdr:col>
      <xdr:colOff>114300</xdr:colOff>
      <xdr:row>38</xdr:row>
      <xdr:rowOff>25217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92128"/>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80538</xdr:rowOff>
    </xdr:from>
    <xdr:to>
      <xdr:col>45</xdr:col>
      <xdr:colOff>177800</xdr:colOff>
      <xdr:row>37</xdr:row>
      <xdr:rowOff>148478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24188"/>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80538</xdr:rowOff>
    </xdr:from>
    <xdr:to>
      <xdr:col>41</xdr:col>
      <xdr:colOff>50800</xdr:colOff>
      <xdr:row>37</xdr:row>
      <xdr:rowOff>117572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24188"/>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136455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146233</xdr:rowOff>
    </xdr:from>
    <xdr:to>
      <xdr:col>55</xdr:col>
      <xdr:colOff>50800</xdr:colOff>
      <xdr:row>38</xdr:row>
      <xdr:rowOff>76383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61160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0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145867</xdr:rowOff>
    </xdr:from>
    <xdr:to>
      <xdr:col>50</xdr:col>
      <xdr:colOff>165100</xdr:colOff>
      <xdr:row>38</xdr:row>
      <xdr:rowOff>76017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67144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58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97678</xdr:rowOff>
    </xdr:from>
    <xdr:to>
      <xdr:col>46</xdr:col>
      <xdr:colOff>38100</xdr:colOff>
      <xdr:row>38</xdr:row>
      <xdr:rowOff>27828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18956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53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29738</xdr:rowOff>
    </xdr:from>
    <xdr:to>
      <xdr:col>41</xdr:col>
      <xdr:colOff>101600</xdr:colOff>
      <xdr:row>37</xdr:row>
      <xdr:rowOff>131338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147865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66772</xdr:rowOff>
    </xdr:from>
    <xdr:to>
      <xdr:col>36</xdr:col>
      <xdr:colOff>165100</xdr:colOff>
      <xdr:row>37</xdr:row>
      <xdr:rowOff>168371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10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159499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0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25857</xdr:rowOff>
    </xdr:from>
    <xdr:to>
      <xdr:col>55</xdr:col>
      <xdr:colOff>0</xdr:colOff>
      <xdr:row>57</xdr:row>
      <xdr:rowOff>49129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98507"/>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25857</xdr:rowOff>
    </xdr:from>
    <xdr:to>
      <xdr:col>50</xdr:col>
      <xdr:colOff>114300</xdr:colOff>
      <xdr:row>57</xdr:row>
      <xdr:rowOff>79990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8507"/>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79990</xdr:rowOff>
    </xdr:from>
    <xdr:to>
      <xdr:col>45</xdr:col>
      <xdr:colOff>177800</xdr:colOff>
      <xdr:row>57</xdr:row>
      <xdr:rowOff>87168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2640"/>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87168</xdr:rowOff>
    </xdr:from>
    <xdr:to>
      <xdr:col>41</xdr:col>
      <xdr:colOff>50800</xdr:colOff>
      <xdr:row>57</xdr:row>
      <xdr:rowOff>87899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5981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169779</xdr:rowOff>
    </xdr:from>
    <xdr:to>
      <xdr:col>55</xdr:col>
      <xdr:colOff>50800</xdr:colOff>
      <xdr:row>57</xdr:row>
      <xdr:rowOff>99929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148206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4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146507</xdr:rowOff>
    </xdr:from>
    <xdr:to>
      <xdr:col>50</xdr:col>
      <xdr:colOff>165100</xdr:colOff>
      <xdr:row>57</xdr:row>
      <xdr:rowOff>76657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67784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8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29190</xdr:rowOff>
    </xdr:from>
    <xdr:to>
      <xdr:col>46</xdr:col>
      <xdr:colOff>38100</xdr:colOff>
      <xdr:row>57</xdr:row>
      <xdr:rowOff>130790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121917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89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36368</xdr:rowOff>
    </xdr:from>
    <xdr:to>
      <xdr:col>41</xdr:col>
      <xdr:colOff>101600</xdr:colOff>
      <xdr:row>57</xdr:row>
      <xdr:rowOff>137968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129095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0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37099</xdr:rowOff>
    </xdr:from>
    <xdr:to>
      <xdr:col>36</xdr:col>
      <xdr:colOff>165100</xdr:colOff>
      <xdr:row>57</xdr:row>
      <xdr:rowOff>138699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129826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0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1789</xdr:rowOff>
    </xdr:from>
    <xdr:to>
      <xdr:col>55</xdr:col>
      <xdr:colOff>0</xdr:colOff>
      <xdr:row>78</xdr:row>
      <xdr:rowOff>16811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74889"/>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1789</xdr:rowOff>
    </xdr:from>
    <xdr:to>
      <xdr:col>50</xdr:col>
      <xdr:colOff>114300</xdr:colOff>
      <xdr:row>78</xdr:row>
      <xdr:rowOff>51820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74889"/>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51820</xdr:rowOff>
    </xdr:from>
    <xdr:to>
      <xdr:col>45</xdr:col>
      <xdr:colOff>177800</xdr:colOff>
      <xdr:row>78</xdr:row>
      <xdr:rowOff>130262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24920"/>
          <a:ext cx="889000" cy="7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130262</xdr:rowOff>
    </xdr:from>
    <xdr:to>
      <xdr:col>41</xdr:col>
      <xdr:colOff>50800</xdr:colOff>
      <xdr:row>78</xdr:row>
      <xdr:rowOff>151620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3362"/>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137461</xdr:rowOff>
    </xdr:from>
    <xdr:to>
      <xdr:col>55</xdr:col>
      <xdr:colOff>50800</xdr:colOff>
      <xdr:row>78</xdr:row>
      <xdr:rowOff>67611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115888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122439</xdr:rowOff>
    </xdr:from>
    <xdr:to>
      <xdr:col>50</xdr:col>
      <xdr:colOff>165100</xdr:colOff>
      <xdr:row>78</xdr:row>
      <xdr:rowOff>52589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43716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1020</xdr:rowOff>
    </xdr:from>
    <xdr:to>
      <xdr:col>46</xdr:col>
      <xdr:colOff>38100</xdr:colOff>
      <xdr:row>78</xdr:row>
      <xdr:rowOff>102620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93747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6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79462</xdr:rowOff>
    </xdr:from>
    <xdr:to>
      <xdr:col>41</xdr:col>
      <xdr:colOff>101600</xdr:colOff>
      <xdr:row>79</xdr:row>
      <xdr:rowOff>9612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100820</xdr:rowOff>
    </xdr:from>
    <xdr:to>
      <xdr:col>36</xdr:col>
      <xdr:colOff>165100</xdr:colOff>
      <xdr:row>79</xdr:row>
      <xdr:rowOff>30970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22097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70858</xdr:rowOff>
    </xdr:from>
    <xdr:to>
      <xdr:col>55</xdr:col>
      <xdr:colOff>0</xdr:colOff>
      <xdr:row>97</xdr:row>
      <xdr:rowOff>98011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01508"/>
          <a:ext cx="838200" cy="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70858</xdr:rowOff>
    </xdr:from>
    <xdr:to>
      <xdr:col>50</xdr:col>
      <xdr:colOff>114300</xdr:colOff>
      <xdr:row>97</xdr:row>
      <xdr:rowOff>99684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01508"/>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99684</xdr:rowOff>
    </xdr:from>
    <xdr:to>
      <xdr:col>45</xdr:col>
      <xdr:colOff>177800</xdr:colOff>
      <xdr:row>97</xdr:row>
      <xdr:rowOff>115419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30334"/>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30301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60616</xdr:rowOff>
    </xdr:from>
    <xdr:to>
      <xdr:col>41</xdr:col>
      <xdr:colOff>50800</xdr:colOff>
      <xdr:row>97</xdr:row>
      <xdr:rowOff>115419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91266"/>
          <a:ext cx="889000" cy="5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47211</xdr:rowOff>
    </xdr:from>
    <xdr:to>
      <xdr:col>55</xdr:col>
      <xdr:colOff>50800</xdr:colOff>
      <xdr:row>97</xdr:row>
      <xdr:rowOff>148811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70088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20058</xdr:rowOff>
    </xdr:from>
    <xdr:to>
      <xdr:col>50</xdr:col>
      <xdr:colOff>165100</xdr:colOff>
      <xdr:row>97</xdr:row>
      <xdr:rowOff>121658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48884</xdr:rowOff>
    </xdr:from>
    <xdr:to>
      <xdr:col>46</xdr:col>
      <xdr:colOff>38100</xdr:colOff>
      <xdr:row>97</xdr:row>
      <xdr:rowOff>150484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167011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64619</xdr:rowOff>
    </xdr:from>
    <xdr:to>
      <xdr:col>41</xdr:col>
      <xdr:colOff>101600</xdr:colOff>
      <xdr:row>97</xdr:row>
      <xdr:rowOff>166219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4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9816</xdr:rowOff>
    </xdr:from>
    <xdr:to>
      <xdr:col>36</xdr:col>
      <xdr:colOff>165100</xdr:colOff>
      <xdr:row>97</xdr:row>
      <xdr:rowOff>111416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127943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1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29210</xdr:rowOff>
    </xdr:from>
    <xdr:to>
      <xdr:col>85</xdr:col>
      <xdr:colOff>127000</xdr:colOff>
      <xdr:row>38</xdr:row>
      <xdr:rowOff>113030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443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113030</xdr:rowOff>
    </xdr:from>
    <xdr:to>
      <xdr:col>81</xdr:col>
      <xdr:colOff>50800</xdr:colOff>
      <xdr:row>38</xdr:row>
      <xdr:rowOff>155778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2813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155778</xdr:rowOff>
    </xdr:from>
    <xdr:to>
      <xdr:col>76</xdr:col>
      <xdr:colOff>114300</xdr:colOff>
      <xdr:row>38</xdr:row>
      <xdr:rowOff>168428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70878"/>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168428</xdr:rowOff>
    </xdr:from>
    <xdr:to>
      <xdr:col>71</xdr:col>
      <xdr:colOff>177800</xdr:colOff>
      <xdr:row>39</xdr:row>
      <xdr:rowOff>13513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83528"/>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149860</xdr:rowOff>
    </xdr:from>
    <xdr:to>
      <xdr:col>85</xdr:col>
      <xdr:colOff>177800</xdr:colOff>
      <xdr:row>38</xdr:row>
      <xdr:rowOff>80010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128287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62230</xdr:rowOff>
    </xdr:from>
    <xdr:to>
      <xdr:col>81</xdr:col>
      <xdr:colOff>101600</xdr:colOff>
      <xdr:row>38</xdr:row>
      <xdr:rowOff>163830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154957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104978</xdr:rowOff>
    </xdr:from>
    <xdr:to>
      <xdr:col>76</xdr:col>
      <xdr:colOff>165100</xdr:colOff>
      <xdr:row>39</xdr:row>
      <xdr:rowOff>35128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26255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117628</xdr:rowOff>
    </xdr:from>
    <xdr:to>
      <xdr:col>72</xdr:col>
      <xdr:colOff>38100</xdr:colOff>
      <xdr:row>39</xdr:row>
      <xdr:rowOff>47778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38905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134163</xdr:rowOff>
    </xdr:from>
    <xdr:to>
      <xdr:col>67</xdr:col>
      <xdr:colOff>101600</xdr:colOff>
      <xdr:row>39</xdr:row>
      <xdr:rowOff>64313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55440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163637</xdr:rowOff>
    </xdr:from>
    <xdr:to>
      <xdr:col>85</xdr:col>
      <xdr:colOff>127000</xdr:colOff>
      <xdr:row>56</xdr:row>
      <xdr:rowOff>159523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93387"/>
          <a:ext cx="8382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113574</xdr:rowOff>
    </xdr:from>
    <xdr:to>
      <xdr:col>81</xdr:col>
      <xdr:colOff>50800</xdr:colOff>
      <xdr:row>55</xdr:row>
      <xdr:rowOff>163637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43324"/>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113574</xdr:rowOff>
    </xdr:from>
    <xdr:to>
      <xdr:col>76</xdr:col>
      <xdr:colOff>114300</xdr:colOff>
      <xdr:row>56</xdr:row>
      <xdr:rowOff>99728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43324"/>
          <a:ext cx="889000" cy="15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99728</xdr:rowOff>
    </xdr:from>
    <xdr:to>
      <xdr:col>71</xdr:col>
      <xdr:colOff>177800</xdr:colOff>
      <xdr:row>57</xdr:row>
      <xdr:rowOff>131045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00928"/>
          <a:ext cx="889000" cy="20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108723</xdr:rowOff>
    </xdr:from>
    <xdr:to>
      <xdr:col>85</xdr:col>
      <xdr:colOff>177800</xdr:colOff>
      <xdr:row>57</xdr:row>
      <xdr:rowOff>38873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87150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112837</xdr:rowOff>
    </xdr:from>
    <xdr:to>
      <xdr:col>81</xdr:col>
      <xdr:colOff>101600</xdr:colOff>
      <xdr:row>56</xdr:row>
      <xdr:rowOff>42987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34114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62774</xdr:rowOff>
    </xdr:from>
    <xdr:to>
      <xdr:col>76</xdr:col>
      <xdr:colOff>165100</xdr:colOff>
      <xdr:row>55</xdr:row>
      <xdr:rowOff>164374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155501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48928</xdr:rowOff>
    </xdr:from>
    <xdr:to>
      <xdr:col>72</xdr:col>
      <xdr:colOff>38100</xdr:colOff>
      <xdr:row>56</xdr:row>
      <xdr:rowOff>150528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167055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80245</xdr:rowOff>
    </xdr:from>
    <xdr:to>
      <xdr:col>67</xdr:col>
      <xdr:colOff>101600</xdr:colOff>
      <xdr:row>58</xdr:row>
      <xdr:rowOff>10395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27609</xdr:rowOff>
    </xdr:from>
    <xdr:to>
      <xdr:col>85</xdr:col>
      <xdr:colOff>127000</xdr:colOff>
      <xdr:row>79</xdr:row>
      <xdr:rowOff>31192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2159"/>
          <a:ext cx="8382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31192</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75742"/>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30238</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4788"/>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30238</xdr:rowOff>
    </xdr:from>
    <xdr:to>
      <xdr:col>71</xdr:col>
      <xdr:colOff>177800</xdr:colOff>
      <xdr:row>79</xdr:row>
      <xdr:rowOff>31305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478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148259</xdr:rowOff>
    </xdr:from>
    <xdr:to>
      <xdr:col>85</xdr:col>
      <xdr:colOff>177800</xdr:colOff>
      <xdr:row>79</xdr:row>
      <xdr:rowOff>78409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116285</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151842</xdr:rowOff>
    </xdr:from>
    <xdr:to>
      <xdr:col>81</xdr:col>
      <xdr:colOff>101600</xdr:colOff>
      <xdr:row>79</xdr:row>
      <xdr:rowOff>81992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73119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1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150888</xdr:rowOff>
    </xdr:from>
    <xdr:to>
      <xdr:col>72</xdr:col>
      <xdr:colOff>38100</xdr:colOff>
      <xdr:row>79</xdr:row>
      <xdr:rowOff>81038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72165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1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151955</xdr:rowOff>
    </xdr:from>
    <xdr:to>
      <xdr:col>67</xdr:col>
      <xdr:colOff>101600</xdr:colOff>
      <xdr:row>79</xdr:row>
      <xdr:rowOff>82105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73232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1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74701</xdr:rowOff>
    </xdr:from>
    <xdr:to>
      <xdr:col>85</xdr:col>
      <xdr:colOff>127000</xdr:colOff>
      <xdr:row>98</xdr:row>
      <xdr:rowOff>77215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876801"/>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74701</xdr:rowOff>
    </xdr:from>
    <xdr:to>
      <xdr:col>81</xdr:col>
      <xdr:colOff>50800</xdr:colOff>
      <xdr:row>98</xdr:row>
      <xdr:rowOff>75572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876801"/>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75572</xdr:rowOff>
    </xdr:from>
    <xdr:to>
      <xdr:col>76</xdr:col>
      <xdr:colOff>114300</xdr:colOff>
      <xdr:row>98</xdr:row>
      <xdr:rowOff>75812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877672"/>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75812</xdr:rowOff>
    </xdr:from>
    <xdr:to>
      <xdr:col>71</xdr:col>
      <xdr:colOff>177800</xdr:colOff>
      <xdr:row>98</xdr:row>
      <xdr:rowOff>87807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77912"/>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26415</xdr:rowOff>
    </xdr:from>
    <xdr:to>
      <xdr:col>85</xdr:col>
      <xdr:colOff>177800</xdr:colOff>
      <xdr:row>98</xdr:row>
      <xdr:rowOff>128015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8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112792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23901</xdr:rowOff>
    </xdr:from>
    <xdr:to>
      <xdr:col>81</xdr:col>
      <xdr:colOff>101600</xdr:colOff>
      <xdr:row>98</xdr:row>
      <xdr:rowOff>125501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24772</xdr:rowOff>
    </xdr:from>
    <xdr:to>
      <xdr:col>76</xdr:col>
      <xdr:colOff>165100</xdr:colOff>
      <xdr:row>98</xdr:row>
      <xdr:rowOff>126372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8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117499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9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25012</xdr:rowOff>
    </xdr:from>
    <xdr:to>
      <xdr:col>72</xdr:col>
      <xdr:colOff>38100</xdr:colOff>
      <xdr:row>98</xdr:row>
      <xdr:rowOff>126612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8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117739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37007</xdr:rowOff>
    </xdr:from>
    <xdr:to>
      <xdr:col>67</xdr:col>
      <xdr:colOff>101600</xdr:colOff>
      <xdr:row>98</xdr:row>
      <xdr:rowOff>138607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129734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11684</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6012434"/>
          <a:ext cx="1269" cy="71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67645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54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129811</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7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11684</xdr:rowOff>
    </xdr:from>
    <xdr:to>
      <xdr:col>116</xdr:col>
      <xdr:colOff>152400</xdr:colOff>
      <xdr:row>35</xdr:row>
      <xdr:rowOff>11684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01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11684</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012434"/>
          <a:ext cx="838200" cy="7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112095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6271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133668</xdr:rowOff>
    </xdr:from>
    <xdr:to>
      <xdr:col>116</xdr:col>
      <xdr:colOff>114300</xdr:colOff>
      <xdr:row>39</xdr:row>
      <xdr:rowOff>63818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138747</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5282247"/>
          <a:ext cx="889000" cy="14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153098</xdr:rowOff>
    </xdr:from>
    <xdr:to>
      <xdr:col>112</xdr:col>
      <xdr:colOff>38100</xdr:colOff>
      <xdr:row>39</xdr:row>
      <xdr:rowOff>83248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99775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43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138747</xdr:rowOff>
    </xdr:from>
    <xdr:to>
      <xdr:col>107</xdr:col>
      <xdr:colOff>50800</xdr:colOff>
      <xdr:row>39</xdr:row>
      <xdr:rowOff>21019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5282247"/>
          <a:ext cx="889000" cy="14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118428</xdr:rowOff>
    </xdr:from>
    <xdr:to>
      <xdr:col>107</xdr:col>
      <xdr:colOff>101600</xdr:colOff>
      <xdr:row>39</xdr:row>
      <xdr:rowOff>48578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39705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72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43116</xdr:rowOff>
    </xdr:from>
    <xdr:to>
      <xdr:col>102</xdr:col>
      <xdr:colOff>114300</xdr:colOff>
      <xdr:row>39</xdr:row>
      <xdr:rowOff>21019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386766"/>
          <a:ext cx="889000" cy="3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147003</xdr:rowOff>
    </xdr:from>
    <xdr:to>
      <xdr:col>102</xdr:col>
      <xdr:colOff>165100</xdr:colOff>
      <xdr:row>39</xdr:row>
      <xdr:rowOff>77153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68280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71137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132334</xdr:rowOff>
    </xdr:from>
    <xdr:to>
      <xdr:col>116</xdr:col>
      <xdr:colOff>114300</xdr:colOff>
      <xdr:row>35</xdr:row>
      <xdr:rowOff>62484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85361</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9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87947</xdr:rowOff>
    </xdr:from>
    <xdr:to>
      <xdr:col>107</xdr:col>
      <xdr:colOff>101600</xdr:colOff>
      <xdr:row>31</xdr:row>
      <xdr:rowOff>18097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52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34624</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99428" y="500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141669</xdr:rowOff>
    </xdr:from>
    <xdr:to>
      <xdr:col>102</xdr:col>
      <xdr:colOff>165100</xdr:colOff>
      <xdr:row>39</xdr:row>
      <xdr:rowOff>71819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88345</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643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163766</xdr:rowOff>
    </xdr:from>
    <xdr:to>
      <xdr:col>98</xdr:col>
      <xdr:colOff>38100</xdr:colOff>
      <xdr:row>37</xdr:row>
      <xdr:rowOff>93916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110443</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6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41,640</a:t>
          </a:r>
          <a:r>
            <a:rPr kumimoji="1" lang="ja-JP" altLang="en-US" sz="1300">
              <a:latin typeface="ＭＳ Ｐゴシック" panose="020B0600070205080204" pitchFamily="50" charset="-128"/>
              <a:ea typeface="ＭＳ Ｐゴシック" panose="020B0600070205080204" pitchFamily="50" charset="-128"/>
            </a:rPr>
            <a:t>円となっており、前年度に比べ減となった。これは、特別定額給付金の減が主な要因である。民生費が住民一人当たり</a:t>
          </a:r>
          <a:r>
            <a:rPr kumimoji="1" lang="en-US" altLang="ja-JP" sz="1300">
              <a:latin typeface="ＭＳ Ｐゴシック" panose="020B0600070205080204" pitchFamily="50" charset="-128"/>
              <a:ea typeface="ＭＳ Ｐゴシック" panose="020B0600070205080204" pitchFamily="50" charset="-128"/>
            </a:rPr>
            <a:t>177,823</a:t>
          </a:r>
          <a:r>
            <a:rPr kumimoji="1" lang="ja-JP" altLang="en-US" sz="1300">
              <a:latin typeface="ＭＳ Ｐゴシック" panose="020B0600070205080204" pitchFamily="50" charset="-128"/>
              <a:ea typeface="ＭＳ Ｐゴシック" panose="020B0600070205080204" pitchFamily="50" charset="-128"/>
            </a:rPr>
            <a:t>円となっており、前年度に比べ増となった。これは、子育て世帯臨時特別給付金の増が主な要因である。</a:t>
          </a: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53,512</a:t>
          </a:r>
          <a:r>
            <a:rPr kumimoji="1" lang="ja-JP" altLang="en-US" sz="1300">
              <a:latin typeface="ＭＳ Ｐゴシック" panose="020B0600070205080204" pitchFamily="50" charset="-128"/>
              <a:ea typeface="ＭＳ Ｐゴシック" panose="020B0600070205080204" pitchFamily="50" charset="-128"/>
            </a:rPr>
            <a:t>円となっており、前年度に比べ増となった。これは、新型コロナウイルス感染症予防接種事業の増が主な要因である。土木費が住民一人当たり</a:t>
          </a:r>
          <a:r>
            <a:rPr kumimoji="1" lang="en-US" altLang="ja-JP" sz="1300">
              <a:latin typeface="ＭＳ Ｐゴシック" panose="020B0600070205080204" pitchFamily="50" charset="-128"/>
              <a:ea typeface="ＭＳ Ｐゴシック" panose="020B0600070205080204" pitchFamily="50" charset="-128"/>
            </a:rPr>
            <a:t>75,942</a:t>
          </a:r>
          <a:r>
            <a:rPr kumimoji="1" lang="ja-JP" altLang="en-US" sz="1300">
              <a:latin typeface="ＭＳ Ｐゴシック" panose="020B0600070205080204" pitchFamily="50" charset="-128"/>
              <a:ea typeface="ＭＳ Ｐゴシック" panose="020B0600070205080204" pitchFamily="50" charset="-128"/>
            </a:rPr>
            <a:t>円となっており、前年度に比べ減となった。これは、鉄道駅周辺整備基金積立金の減が主な要因である。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43,893</a:t>
          </a:r>
          <a:r>
            <a:rPr kumimoji="1" lang="ja-JP" altLang="en-US" sz="1300">
              <a:latin typeface="ＭＳ Ｐゴシック" panose="020B0600070205080204" pitchFamily="50" charset="-128"/>
              <a:ea typeface="ＭＳ Ｐゴシック" panose="020B0600070205080204" pitchFamily="50" charset="-128"/>
            </a:rPr>
            <a:t>円となっており、前年度と比べ減となった。これは、小中学校ＩＣＴ環境整備事業の減が主な要因である。</a:t>
          </a:r>
        </a:p>
        <a:p>
          <a:r>
            <a:rPr kumimoji="1" lang="ja-JP" altLang="en-US" sz="1300">
              <a:latin typeface="ＭＳ Ｐゴシック" panose="020B0600070205080204" pitchFamily="50" charset="-128"/>
              <a:ea typeface="ＭＳ Ｐゴシック" panose="020B0600070205080204" pitchFamily="50" charset="-128"/>
            </a:rPr>
            <a:t>今後も各種業務の外部委託化が見込まれることから、物件費は伸びるものと見込まれるとともに、普通建設事業費は、新駅及び都市計画道路等の整備や公共施設等の大規模修繕により高い水準で推移する傾向であると見込まれるが、事業の取捨選択を徹底していくことで、事業費の減少を図るとともに、経常経費削減の努力を予算編成から徹底される等上昇傾向に歯止めをかけ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年度については、大規模建設事業への取り崩し額が</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億円、新型コロナウイルス感染症対策分への取り崩し額が</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億円に対し、決算剰余金による積立が</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億円、決算剰余金以外の積立て額が</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億円となり、実質単年度収支は黒字となっている。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連結実質赤字比率については、実質収支額が一般会計では、前年度比</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億円の増、国民健康保険事業特別会計では、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億円の増、下水道事業会計では、前年度比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億円の増、水道事業会計では、前年度比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億円の増となったことにより、連結実質赤字比率全体で</a:t>
          </a:r>
          <a:r>
            <a:rPr kumimoji="1" lang="en-US" altLang="ja-JP" sz="1400">
              <a:latin typeface="ＭＳ ゴシック" pitchFamily="49" charset="-128"/>
              <a:ea typeface="ＭＳ ゴシック" pitchFamily="49" charset="-128"/>
            </a:rPr>
            <a:t>3.95</a:t>
          </a:r>
          <a:r>
            <a:rPr kumimoji="1" lang="ja-JP" altLang="en-US" sz="1400">
              <a:latin typeface="ＭＳ ゴシック" pitchFamily="49" charset="-128"/>
              <a:ea typeface="ＭＳ ゴシック" pitchFamily="49" charset="-128"/>
            </a:rPr>
            <a:t>ポイントの減となった。今後も公営企業の経営健全化を進める。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2" customWidth="1"/>
    <col min="12" max="12" width="2.25" style="172" customWidth="1"/>
    <col min="13" max="17" width="2.375" style="172" customWidth="1"/>
    <col min="18" max="119" width="2.125" style="172" customWidth="1"/>
    <col min="120" max="16384" width="0" style="172" hidden="1"/>
  </cols>
  <sheetData>
    <row r="1" spans="1:119" ht="33" customHeight="1">
      <c r="B1" s="620" t="s">
        <v>80</v>
      </c>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c r="BJ1" s="620"/>
      <c r="BK1" s="620"/>
      <c r="BL1" s="620"/>
      <c r="BM1" s="620"/>
      <c r="BN1" s="620"/>
      <c r="BO1" s="620"/>
      <c r="BP1" s="620"/>
      <c r="BQ1" s="620"/>
      <c r="BR1" s="620"/>
      <c r="BS1" s="620"/>
      <c r="BT1" s="620"/>
      <c r="BU1" s="620"/>
      <c r="BV1" s="620"/>
      <c r="BW1" s="620"/>
      <c r="BX1" s="620"/>
      <c r="BY1" s="620"/>
      <c r="BZ1" s="620"/>
      <c r="CA1" s="620"/>
      <c r="CB1" s="620"/>
      <c r="CC1" s="620"/>
      <c r="CD1" s="620"/>
      <c r="CE1" s="620"/>
      <c r="CF1" s="620"/>
      <c r="CG1" s="620"/>
      <c r="CH1" s="620"/>
      <c r="CI1" s="620"/>
      <c r="CJ1" s="620"/>
      <c r="CK1" s="620"/>
      <c r="CL1" s="620"/>
      <c r="CM1" s="620"/>
      <c r="CN1" s="620"/>
      <c r="CO1" s="620"/>
      <c r="CP1" s="620"/>
      <c r="CQ1" s="620"/>
      <c r="CR1" s="620"/>
      <c r="CS1" s="620"/>
      <c r="CT1" s="620"/>
      <c r="CU1" s="620"/>
      <c r="CV1" s="620"/>
      <c r="CW1" s="620"/>
      <c r="CX1" s="620"/>
      <c r="CY1" s="620"/>
      <c r="CZ1" s="620"/>
      <c r="DA1" s="620"/>
      <c r="DB1" s="620"/>
      <c r="DC1" s="620"/>
      <c r="DD1" s="620"/>
      <c r="DE1" s="620"/>
      <c r="DF1" s="620"/>
      <c r="DG1" s="620"/>
      <c r="DH1" s="620"/>
      <c r="DI1" s="620"/>
      <c r="DJ1" s="173"/>
      <c r="DK1" s="173"/>
      <c r="DL1" s="173"/>
      <c r="DM1" s="173"/>
      <c r="DN1" s="173"/>
      <c r="DO1" s="173"/>
    </row>
    <row r="2" spans="1:119" ht="24.75" thickBot="1">
      <c r="B2" s="174" t="s">
        <v>81</v>
      </c>
      <c r="C2" s="174"/>
      <c r="D2" s="175"/>
    </row>
    <row r="3" spans="1:119" ht="18.75" customHeight="1" thickBot="1">
      <c r="A3" s="173"/>
      <c r="B3" s="621" t="s">
        <v>82</v>
      </c>
      <c r="C3" s="622"/>
      <c r="D3" s="622"/>
      <c r="E3" s="623"/>
      <c r="F3" s="623"/>
      <c r="G3" s="623"/>
      <c r="H3" s="623"/>
      <c r="I3" s="623"/>
      <c r="J3" s="623"/>
      <c r="K3" s="623"/>
      <c r="L3" s="623" t="s">
        <v>83</v>
      </c>
      <c r="M3" s="623"/>
      <c r="N3" s="623"/>
      <c r="O3" s="623"/>
      <c r="P3" s="623"/>
      <c r="Q3" s="623"/>
      <c r="R3" s="626"/>
      <c r="S3" s="626"/>
      <c r="T3" s="626"/>
      <c r="U3" s="626"/>
      <c r="V3" s="627"/>
      <c r="W3" s="517" t="s">
        <v>84</v>
      </c>
      <c r="X3" s="518"/>
      <c r="Y3" s="518"/>
      <c r="Z3" s="518"/>
      <c r="AA3" s="518"/>
      <c r="AB3" s="622"/>
      <c r="AC3" s="626" t="s">
        <v>85</v>
      </c>
      <c r="AD3" s="518"/>
      <c r="AE3" s="518"/>
      <c r="AF3" s="518"/>
      <c r="AG3" s="518"/>
      <c r="AH3" s="518"/>
      <c r="AI3" s="518"/>
      <c r="AJ3" s="518"/>
      <c r="AK3" s="518"/>
      <c r="AL3" s="588"/>
      <c r="AM3" s="517" t="s">
        <v>86</v>
      </c>
      <c r="AN3" s="518"/>
      <c r="AO3" s="518"/>
      <c r="AP3" s="518"/>
      <c r="AQ3" s="518"/>
      <c r="AR3" s="518"/>
      <c r="AS3" s="518"/>
      <c r="AT3" s="518"/>
      <c r="AU3" s="518"/>
      <c r="AV3" s="518"/>
      <c r="AW3" s="518"/>
      <c r="AX3" s="588"/>
      <c r="AY3" s="580" t="s">
        <v>1</v>
      </c>
      <c r="AZ3" s="581"/>
      <c r="BA3" s="581"/>
      <c r="BB3" s="581"/>
      <c r="BC3" s="581"/>
      <c r="BD3" s="581"/>
      <c r="BE3" s="581"/>
      <c r="BF3" s="581"/>
      <c r="BG3" s="581"/>
      <c r="BH3" s="581"/>
      <c r="BI3" s="581"/>
      <c r="BJ3" s="581"/>
      <c r="BK3" s="581"/>
      <c r="BL3" s="581"/>
      <c r="BM3" s="630"/>
      <c r="BN3" s="517" t="s">
        <v>87</v>
      </c>
      <c r="BO3" s="518"/>
      <c r="BP3" s="518"/>
      <c r="BQ3" s="518"/>
      <c r="BR3" s="518"/>
      <c r="BS3" s="518"/>
      <c r="BT3" s="518"/>
      <c r="BU3" s="588"/>
      <c r="BV3" s="517" t="s">
        <v>88</v>
      </c>
      <c r="BW3" s="518"/>
      <c r="BX3" s="518"/>
      <c r="BY3" s="518"/>
      <c r="BZ3" s="518"/>
      <c r="CA3" s="518"/>
      <c r="CB3" s="518"/>
      <c r="CC3" s="588"/>
      <c r="CD3" s="580" t="s">
        <v>1</v>
      </c>
      <c r="CE3" s="581"/>
      <c r="CF3" s="581"/>
      <c r="CG3" s="581"/>
      <c r="CH3" s="581"/>
      <c r="CI3" s="581"/>
      <c r="CJ3" s="581"/>
      <c r="CK3" s="581"/>
      <c r="CL3" s="581"/>
      <c r="CM3" s="581"/>
      <c r="CN3" s="581"/>
      <c r="CO3" s="581"/>
      <c r="CP3" s="581"/>
      <c r="CQ3" s="581"/>
      <c r="CR3" s="581"/>
      <c r="CS3" s="630"/>
      <c r="CT3" s="517" t="s">
        <v>89</v>
      </c>
      <c r="CU3" s="518"/>
      <c r="CV3" s="518"/>
      <c r="CW3" s="518"/>
      <c r="CX3" s="518"/>
      <c r="CY3" s="518"/>
      <c r="CZ3" s="518"/>
      <c r="DA3" s="588"/>
      <c r="DB3" s="517" t="s">
        <v>90</v>
      </c>
      <c r="DC3" s="518"/>
      <c r="DD3" s="518"/>
      <c r="DE3" s="518"/>
      <c r="DF3" s="518"/>
      <c r="DG3" s="518"/>
      <c r="DH3" s="518"/>
      <c r="DI3" s="588"/>
    </row>
    <row r="4" spans="1:119" ht="18.75" customHeight="1">
      <c r="A4" s="173"/>
      <c r="B4" s="596"/>
      <c r="C4" s="597"/>
      <c r="D4" s="597"/>
      <c r="E4" s="598"/>
      <c r="F4" s="598"/>
      <c r="G4" s="598"/>
      <c r="H4" s="598"/>
      <c r="I4" s="598"/>
      <c r="J4" s="598"/>
      <c r="K4" s="598"/>
      <c r="L4" s="598"/>
      <c r="M4" s="598"/>
      <c r="N4" s="598"/>
      <c r="O4" s="598"/>
      <c r="P4" s="598"/>
      <c r="Q4" s="598"/>
      <c r="R4" s="602"/>
      <c r="S4" s="602"/>
      <c r="T4" s="602"/>
      <c r="U4" s="602"/>
      <c r="V4" s="603"/>
      <c r="W4" s="589"/>
      <c r="X4" s="399"/>
      <c r="Y4" s="399"/>
      <c r="Z4" s="399"/>
      <c r="AA4" s="399"/>
      <c r="AB4" s="597"/>
      <c r="AC4" s="602"/>
      <c r="AD4" s="399"/>
      <c r="AE4" s="399"/>
      <c r="AF4" s="399"/>
      <c r="AG4" s="399"/>
      <c r="AH4" s="399"/>
      <c r="AI4" s="399"/>
      <c r="AJ4" s="399"/>
      <c r="AK4" s="399"/>
      <c r="AL4" s="590"/>
      <c r="AM4" s="539"/>
      <c r="AN4" s="437"/>
      <c r="AO4" s="437"/>
      <c r="AP4" s="437"/>
      <c r="AQ4" s="437"/>
      <c r="AR4" s="437"/>
      <c r="AS4" s="437"/>
      <c r="AT4" s="437"/>
      <c r="AU4" s="437"/>
      <c r="AV4" s="437"/>
      <c r="AW4" s="437"/>
      <c r="AX4" s="629"/>
      <c r="AY4" s="474" t="s">
        <v>91</v>
      </c>
      <c r="AZ4" s="475"/>
      <c r="BA4" s="475"/>
      <c r="BB4" s="475"/>
      <c r="BC4" s="475"/>
      <c r="BD4" s="475"/>
      <c r="BE4" s="475"/>
      <c r="BF4" s="475"/>
      <c r="BG4" s="475"/>
      <c r="BH4" s="475"/>
      <c r="BI4" s="475"/>
      <c r="BJ4" s="475"/>
      <c r="BK4" s="475"/>
      <c r="BL4" s="475"/>
      <c r="BM4" s="476"/>
      <c r="BN4" s="477">
        <v>55888499</v>
      </c>
      <c r="BO4" s="478"/>
      <c r="BP4" s="478"/>
      <c r="BQ4" s="478"/>
      <c r="BR4" s="478"/>
      <c r="BS4" s="478"/>
      <c r="BT4" s="478"/>
      <c r="BU4" s="479"/>
      <c r="BV4" s="477">
        <v>63565057</v>
      </c>
      <c r="BW4" s="478"/>
      <c r="BX4" s="478"/>
      <c r="BY4" s="478"/>
      <c r="BZ4" s="478"/>
      <c r="CA4" s="478"/>
      <c r="CB4" s="478"/>
      <c r="CC4" s="479"/>
      <c r="CD4" s="614" t="s">
        <v>92</v>
      </c>
      <c r="CE4" s="615"/>
      <c r="CF4" s="615"/>
      <c r="CG4" s="615"/>
      <c r="CH4" s="615"/>
      <c r="CI4" s="615"/>
      <c r="CJ4" s="615"/>
      <c r="CK4" s="615"/>
      <c r="CL4" s="615"/>
      <c r="CM4" s="615"/>
      <c r="CN4" s="615"/>
      <c r="CO4" s="615"/>
      <c r="CP4" s="615"/>
      <c r="CQ4" s="615"/>
      <c r="CR4" s="615"/>
      <c r="CS4" s="616"/>
      <c r="CT4" s="617">
        <v>14.6</v>
      </c>
      <c r="CU4" s="618"/>
      <c r="CV4" s="618"/>
      <c r="CW4" s="618"/>
      <c r="CX4" s="618"/>
      <c r="CY4" s="618"/>
      <c r="CZ4" s="618"/>
      <c r="DA4" s="619"/>
      <c r="DB4" s="617">
        <v>11.8</v>
      </c>
      <c r="DC4" s="618"/>
      <c r="DD4" s="618"/>
      <c r="DE4" s="618"/>
      <c r="DF4" s="618"/>
      <c r="DG4" s="618"/>
      <c r="DH4" s="618"/>
      <c r="DI4" s="619"/>
    </row>
    <row r="5" spans="1:119" ht="18.75" customHeight="1">
      <c r="A5" s="173"/>
      <c r="B5" s="624"/>
      <c r="C5" s="438"/>
      <c r="D5" s="438"/>
      <c r="E5" s="625"/>
      <c r="F5" s="625"/>
      <c r="G5" s="625"/>
      <c r="H5" s="625"/>
      <c r="I5" s="625"/>
      <c r="J5" s="625"/>
      <c r="K5" s="625"/>
      <c r="L5" s="625"/>
      <c r="M5" s="625"/>
      <c r="N5" s="625"/>
      <c r="O5" s="625"/>
      <c r="P5" s="625"/>
      <c r="Q5" s="625"/>
      <c r="R5" s="436"/>
      <c r="S5" s="436"/>
      <c r="T5" s="436"/>
      <c r="U5" s="436"/>
      <c r="V5" s="628"/>
      <c r="W5" s="539"/>
      <c r="X5" s="437"/>
      <c r="Y5" s="437"/>
      <c r="Z5" s="437"/>
      <c r="AA5" s="437"/>
      <c r="AB5" s="438"/>
      <c r="AC5" s="436"/>
      <c r="AD5" s="437"/>
      <c r="AE5" s="437"/>
      <c r="AF5" s="437"/>
      <c r="AG5" s="437"/>
      <c r="AH5" s="437"/>
      <c r="AI5" s="437"/>
      <c r="AJ5" s="437"/>
      <c r="AK5" s="437"/>
      <c r="AL5" s="629"/>
      <c r="AM5" s="505" t="s">
        <v>93</v>
      </c>
      <c r="AN5" s="405"/>
      <c r="AO5" s="405"/>
      <c r="AP5" s="405"/>
      <c r="AQ5" s="405"/>
      <c r="AR5" s="405"/>
      <c r="AS5" s="405"/>
      <c r="AT5" s="406"/>
      <c r="AU5" s="506" t="s">
        <v>94</v>
      </c>
      <c r="AV5" s="507"/>
      <c r="AW5" s="507"/>
      <c r="AX5" s="507"/>
      <c r="AY5" s="462" t="s">
        <v>95</v>
      </c>
      <c r="AZ5" s="463"/>
      <c r="BA5" s="463"/>
      <c r="BB5" s="463"/>
      <c r="BC5" s="463"/>
      <c r="BD5" s="463"/>
      <c r="BE5" s="463"/>
      <c r="BF5" s="463"/>
      <c r="BG5" s="463"/>
      <c r="BH5" s="463"/>
      <c r="BI5" s="463"/>
      <c r="BJ5" s="463"/>
      <c r="BK5" s="463"/>
      <c r="BL5" s="463"/>
      <c r="BM5" s="464"/>
      <c r="BN5" s="448">
        <v>50729623</v>
      </c>
      <c r="BO5" s="449"/>
      <c r="BP5" s="449"/>
      <c r="BQ5" s="449"/>
      <c r="BR5" s="449"/>
      <c r="BS5" s="449"/>
      <c r="BT5" s="449"/>
      <c r="BU5" s="450"/>
      <c r="BV5" s="448">
        <v>59544379</v>
      </c>
      <c r="BW5" s="449"/>
      <c r="BX5" s="449"/>
      <c r="BY5" s="449"/>
      <c r="BZ5" s="449"/>
      <c r="CA5" s="449"/>
      <c r="CB5" s="449"/>
      <c r="CC5" s="450"/>
      <c r="CD5" s="488" t="s">
        <v>96</v>
      </c>
      <c r="CE5" s="408"/>
      <c r="CF5" s="408"/>
      <c r="CG5" s="408"/>
      <c r="CH5" s="408"/>
      <c r="CI5" s="408"/>
      <c r="CJ5" s="408"/>
      <c r="CK5" s="408"/>
      <c r="CL5" s="408"/>
      <c r="CM5" s="408"/>
      <c r="CN5" s="408"/>
      <c r="CO5" s="408"/>
      <c r="CP5" s="408"/>
      <c r="CQ5" s="408"/>
      <c r="CR5" s="408"/>
      <c r="CS5" s="489"/>
      <c r="CT5" s="445">
        <v>85.5</v>
      </c>
      <c r="CU5" s="446"/>
      <c r="CV5" s="446"/>
      <c r="CW5" s="446"/>
      <c r="CX5" s="446"/>
      <c r="CY5" s="446"/>
      <c r="CZ5" s="446"/>
      <c r="DA5" s="447"/>
      <c r="DB5" s="445">
        <v>82.7</v>
      </c>
      <c r="DC5" s="446"/>
      <c r="DD5" s="446"/>
      <c r="DE5" s="446"/>
      <c r="DF5" s="446"/>
      <c r="DG5" s="446"/>
      <c r="DH5" s="446"/>
      <c r="DI5" s="447"/>
    </row>
    <row r="6" spans="1:119" ht="18.75" customHeight="1">
      <c r="A6" s="173"/>
      <c r="B6" s="594" t="s">
        <v>97</v>
      </c>
      <c r="C6" s="435"/>
      <c r="D6" s="435"/>
      <c r="E6" s="595"/>
      <c r="F6" s="595"/>
      <c r="G6" s="595"/>
      <c r="H6" s="595"/>
      <c r="I6" s="595"/>
      <c r="J6" s="595"/>
      <c r="K6" s="595"/>
      <c r="L6" s="595" t="s">
        <v>98</v>
      </c>
      <c r="M6" s="595"/>
      <c r="N6" s="595"/>
      <c r="O6" s="595"/>
      <c r="P6" s="595"/>
      <c r="Q6" s="595"/>
      <c r="R6" s="433"/>
      <c r="S6" s="433"/>
      <c r="T6" s="433"/>
      <c r="U6" s="433"/>
      <c r="V6" s="601"/>
      <c r="W6" s="538" t="s">
        <v>99</v>
      </c>
      <c r="X6" s="434"/>
      <c r="Y6" s="434"/>
      <c r="Z6" s="434"/>
      <c r="AA6" s="434"/>
      <c r="AB6" s="435"/>
      <c r="AC6" s="606" t="s">
        <v>100</v>
      </c>
      <c r="AD6" s="607"/>
      <c r="AE6" s="607"/>
      <c r="AF6" s="607"/>
      <c r="AG6" s="607"/>
      <c r="AH6" s="607"/>
      <c r="AI6" s="607"/>
      <c r="AJ6" s="607"/>
      <c r="AK6" s="607"/>
      <c r="AL6" s="608"/>
      <c r="AM6" s="505" t="s">
        <v>101</v>
      </c>
      <c r="AN6" s="405"/>
      <c r="AO6" s="405"/>
      <c r="AP6" s="405"/>
      <c r="AQ6" s="405"/>
      <c r="AR6" s="405"/>
      <c r="AS6" s="405"/>
      <c r="AT6" s="406"/>
      <c r="AU6" s="506" t="s">
        <v>102</v>
      </c>
      <c r="AV6" s="507"/>
      <c r="AW6" s="507"/>
      <c r="AX6" s="507"/>
      <c r="AY6" s="462" t="s">
        <v>103</v>
      </c>
      <c r="AZ6" s="463"/>
      <c r="BA6" s="463"/>
      <c r="BB6" s="463"/>
      <c r="BC6" s="463"/>
      <c r="BD6" s="463"/>
      <c r="BE6" s="463"/>
      <c r="BF6" s="463"/>
      <c r="BG6" s="463"/>
      <c r="BH6" s="463"/>
      <c r="BI6" s="463"/>
      <c r="BJ6" s="463"/>
      <c r="BK6" s="463"/>
      <c r="BL6" s="463"/>
      <c r="BM6" s="464"/>
      <c r="BN6" s="448">
        <v>5158876</v>
      </c>
      <c r="BO6" s="449"/>
      <c r="BP6" s="449"/>
      <c r="BQ6" s="449"/>
      <c r="BR6" s="449"/>
      <c r="BS6" s="449"/>
      <c r="BT6" s="449"/>
      <c r="BU6" s="450"/>
      <c r="BV6" s="448">
        <v>4020678</v>
      </c>
      <c r="BW6" s="449"/>
      <c r="BX6" s="449"/>
      <c r="BY6" s="449"/>
      <c r="BZ6" s="449"/>
      <c r="CA6" s="449"/>
      <c r="CB6" s="449"/>
      <c r="CC6" s="450"/>
      <c r="CD6" s="488" t="s">
        <v>104</v>
      </c>
      <c r="CE6" s="408"/>
      <c r="CF6" s="408"/>
      <c r="CG6" s="408"/>
      <c r="CH6" s="408"/>
      <c r="CI6" s="408"/>
      <c r="CJ6" s="408"/>
      <c r="CK6" s="408"/>
      <c r="CL6" s="408"/>
      <c r="CM6" s="408"/>
      <c r="CN6" s="408"/>
      <c r="CO6" s="408"/>
      <c r="CP6" s="408"/>
      <c r="CQ6" s="408"/>
      <c r="CR6" s="408"/>
      <c r="CS6" s="489"/>
      <c r="CT6" s="591">
        <v>85.5</v>
      </c>
      <c r="CU6" s="592"/>
      <c r="CV6" s="592"/>
      <c r="CW6" s="592"/>
      <c r="CX6" s="592"/>
      <c r="CY6" s="592"/>
      <c r="CZ6" s="592"/>
      <c r="DA6" s="593"/>
      <c r="DB6" s="591">
        <v>82.7</v>
      </c>
      <c r="DC6" s="592"/>
      <c r="DD6" s="592"/>
      <c r="DE6" s="592"/>
      <c r="DF6" s="592"/>
      <c r="DG6" s="592"/>
      <c r="DH6" s="592"/>
      <c r="DI6" s="593"/>
    </row>
    <row r="7" spans="1:119" ht="18.75" customHeight="1">
      <c r="A7" s="173"/>
      <c r="B7" s="596"/>
      <c r="C7" s="597"/>
      <c r="D7" s="597"/>
      <c r="E7" s="598"/>
      <c r="F7" s="598"/>
      <c r="G7" s="598"/>
      <c r="H7" s="598"/>
      <c r="I7" s="598"/>
      <c r="J7" s="598"/>
      <c r="K7" s="598"/>
      <c r="L7" s="598"/>
      <c r="M7" s="598"/>
      <c r="N7" s="598"/>
      <c r="O7" s="598"/>
      <c r="P7" s="598"/>
      <c r="Q7" s="598"/>
      <c r="R7" s="602"/>
      <c r="S7" s="602"/>
      <c r="T7" s="602"/>
      <c r="U7" s="602"/>
      <c r="V7" s="603"/>
      <c r="W7" s="589"/>
      <c r="X7" s="399"/>
      <c r="Y7" s="399"/>
      <c r="Z7" s="399"/>
      <c r="AA7" s="399"/>
      <c r="AB7" s="597"/>
      <c r="AC7" s="609"/>
      <c r="AD7" s="400"/>
      <c r="AE7" s="400"/>
      <c r="AF7" s="400"/>
      <c r="AG7" s="400"/>
      <c r="AH7" s="400"/>
      <c r="AI7" s="400"/>
      <c r="AJ7" s="400"/>
      <c r="AK7" s="400"/>
      <c r="AL7" s="610"/>
      <c r="AM7" s="505" t="s">
        <v>105</v>
      </c>
      <c r="AN7" s="405"/>
      <c r="AO7" s="405"/>
      <c r="AP7" s="405"/>
      <c r="AQ7" s="405"/>
      <c r="AR7" s="405"/>
      <c r="AS7" s="405"/>
      <c r="AT7" s="406"/>
      <c r="AU7" s="506" t="s">
        <v>106</v>
      </c>
      <c r="AV7" s="507"/>
      <c r="AW7" s="507"/>
      <c r="AX7" s="507"/>
      <c r="AY7" s="462" t="s">
        <v>107</v>
      </c>
      <c r="AZ7" s="463"/>
      <c r="BA7" s="463"/>
      <c r="BB7" s="463"/>
      <c r="BC7" s="463"/>
      <c r="BD7" s="463"/>
      <c r="BE7" s="463"/>
      <c r="BF7" s="463"/>
      <c r="BG7" s="463"/>
      <c r="BH7" s="463"/>
      <c r="BI7" s="463"/>
      <c r="BJ7" s="463"/>
      <c r="BK7" s="463"/>
      <c r="BL7" s="463"/>
      <c r="BM7" s="464"/>
      <c r="BN7" s="448">
        <v>813930</v>
      </c>
      <c r="BO7" s="449"/>
      <c r="BP7" s="449"/>
      <c r="BQ7" s="449"/>
      <c r="BR7" s="449"/>
      <c r="BS7" s="449"/>
      <c r="BT7" s="449"/>
      <c r="BU7" s="450"/>
      <c r="BV7" s="448">
        <v>409405</v>
      </c>
      <c r="BW7" s="449"/>
      <c r="BX7" s="449"/>
      <c r="BY7" s="449"/>
      <c r="BZ7" s="449"/>
      <c r="CA7" s="449"/>
      <c r="CB7" s="449"/>
      <c r="CC7" s="450"/>
      <c r="CD7" s="488" t="s">
        <v>108</v>
      </c>
      <c r="CE7" s="408"/>
      <c r="CF7" s="408"/>
      <c r="CG7" s="408"/>
      <c r="CH7" s="408"/>
      <c r="CI7" s="408"/>
      <c r="CJ7" s="408"/>
      <c r="CK7" s="408"/>
      <c r="CL7" s="408"/>
      <c r="CM7" s="408"/>
      <c r="CN7" s="408"/>
      <c r="CO7" s="408"/>
      <c r="CP7" s="408"/>
      <c r="CQ7" s="408"/>
      <c r="CR7" s="408"/>
      <c r="CS7" s="489"/>
      <c r="CT7" s="448">
        <v>29810080</v>
      </c>
      <c r="CU7" s="449"/>
      <c r="CV7" s="449"/>
      <c r="CW7" s="449"/>
      <c r="CX7" s="449"/>
      <c r="CY7" s="449"/>
      <c r="CZ7" s="449"/>
      <c r="DA7" s="450"/>
      <c r="DB7" s="448">
        <v>30588683</v>
      </c>
      <c r="DC7" s="449"/>
      <c r="DD7" s="449"/>
      <c r="DE7" s="449"/>
      <c r="DF7" s="449"/>
      <c r="DG7" s="449"/>
      <c r="DH7" s="449"/>
      <c r="DI7" s="450"/>
    </row>
    <row r="8" spans="1:119" ht="18.75" customHeight="1" thickBot="1">
      <c r="A8" s="173"/>
      <c r="B8" s="599"/>
      <c r="C8" s="544"/>
      <c r="D8" s="544"/>
      <c r="E8" s="600"/>
      <c r="F8" s="600"/>
      <c r="G8" s="600"/>
      <c r="H8" s="600"/>
      <c r="I8" s="600"/>
      <c r="J8" s="600"/>
      <c r="K8" s="600"/>
      <c r="L8" s="600"/>
      <c r="M8" s="600"/>
      <c r="N8" s="600"/>
      <c r="O8" s="600"/>
      <c r="P8" s="600"/>
      <c r="Q8" s="600"/>
      <c r="R8" s="604"/>
      <c r="S8" s="604"/>
      <c r="T8" s="604"/>
      <c r="U8" s="604"/>
      <c r="V8" s="605"/>
      <c r="W8" s="519"/>
      <c r="X8" s="520"/>
      <c r="Y8" s="520"/>
      <c r="Z8" s="520"/>
      <c r="AA8" s="520"/>
      <c r="AB8" s="544"/>
      <c r="AC8" s="611"/>
      <c r="AD8" s="612"/>
      <c r="AE8" s="612"/>
      <c r="AF8" s="612"/>
      <c r="AG8" s="612"/>
      <c r="AH8" s="612"/>
      <c r="AI8" s="612"/>
      <c r="AJ8" s="612"/>
      <c r="AK8" s="612"/>
      <c r="AL8" s="613"/>
      <c r="AM8" s="505" t="s">
        <v>109</v>
      </c>
      <c r="AN8" s="405"/>
      <c r="AO8" s="405"/>
      <c r="AP8" s="405"/>
      <c r="AQ8" s="405"/>
      <c r="AR8" s="405"/>
      <c r="AS8" s="405"/>
      <c r="AT8" s="406"/>
      <c r="AU8" s="506" t="s">
        <v>110</v>
      </c>
      <c r="AV8" s="507"/>
      <c r="AW8" s="507"/>
      <c r="AX8" s="507"/>
      <c r="AY8" s="462" t="s">
        <v>111</v>
      </c>
      <c r="AZ8" s="463"/>
      <c r="BA8" s="463"/>
      <c r="BB8" s="463"/>
      <c r="BC8" s="463"/>
      <c r="BD8" s="463"/>
      <c r="BE8" s="463"/>
      <c r="BF8" s="463"/>
      <c r="BG8" s="463"/>
      <c r="BH8" s="463"/>
      <c r="BI8" s="463"/>
      <c r="BJ8" s="463"/>
      <c r="BK8" s="463"/>
      <c r="BL8" s="463"/>
      <c r="BM8" s="464"/>
      <c r="BN8" s="448">
        <v>4344946</v>
      </c>
      <c r="BO8" s="449"/>
      <c r="BP8" s="449"/>
      <c r="BQ8" s="449"/>
      <c r="BR8" s="449"/>
      <c r="BS8" s="449"/>
      <c r="BT8" s="449"/>
      <c r="BU8" s="450"/>
      <c r="BV8" s="448">
        <v>3611273</v>
      </c>
      <c r="BW8" s="449"/>
      <c r="BX8" s="449"/>
      <c r="BY8" s="449"/>
      <c r="BZ8" s="449"/>
      <c r="CA8" s="449"/>
      <c r="CB8" s="449"/>
      <c r="CC8" s="450"/>
      <c r="CD8" s="488" t="s">
        <v>112</v>
      </c>
      <c r="CE8" s="408"/>
      <c r="CF8" s="408"/>
      <c r="CG8" s="408"/>
      <c r="CH8" s="408"/>
      <c r="CI8" s="408"/>
      <c r="CJ8" s="408"/>
      <c r="CK8" s="408"/>
      <c r="CL8" s="408"/>
      <c r="CM8" s="408"/>
      <c r="CN8" s="408"/>
      <c r="CO8" s="408"/>
      <c r="CP8" s="408"/>
      <c r="CQ8" s="408"/>
      <c r="CR8" s="408"/>
      <c r="CS8" s="489"/>
      <c r="CT8" s="551">
        <v>1.27</v>
      </c>
      <c r="CU8" s="552"/>
      <c r="CV8" s="552"/>
      <c r="CW8" s="552"/>
      <c r="CX8" s="552"/>
      <c r="CY8" s="552"/>
      <c r="CZ8" s="552"/>
      <c r="DA8" s="553"/>
      <c r="DB8" s="551">
        <v>1.29</v>
      </c>
      <c r="DC8" s="552"/>
      <c r="DD8" s="552"/>
      <c r="DE8" s="552"/>
      <c r="DF8" s="552"/>
      <c r="DG8" s="552"/>
      <c r="DH8" s="552"/>
      <c r="DI8" s="553"/>
    </row>
    <row r="9" spans="1:119" ht="18.75" customHeight="1" thickBot="1">
      <c r="A9" s="173"/>
      <c r="B9" s="580" t="s">
        <v>113</v>
      </c>
      <c r="C9" s="581"/>
      <c r="D9" s="581"/>
      <c r="E9" s="581"/>
      <c r="F9" s="581"/>
      <c r="G9" s="581"/>
      <c r="H9" s="581"/>
      <c r="I9" s="581"/>
      <c r="J9" s="581"/>
      <c r="K9" s="499"/>
      <c r="L9" s="582" t="s">
        <v>114</v>
      </c>
      <c r="M9" s="583"/>
      <c r="N9" s="583"/>
      <c r="O9" s="583"/>
      <c r="P9" s="583"/>
      <c r="Q9" s="584"/>
      <c r="R9" s="585">
        <v>113787</v>
      </c>
      <c r="S9" s="586"/>
      <c r="T9" s="586"/>
      <c r="U9" s="586"/>
      <c r="V9" s="587"/>
      <c r="W9" s="517" t="s">
        <v>115</v>
      </c>
      <c r="X9" s="518"/>
      <c r="Y9" s="518"/>
      <c r="Z9" s="518"/>
      <c r="AA9" s="518"/>
      <c r="AB9" s="518"/>
      <c r="AC9" s="518"/>
      <c r="AD9" s="518"/>
      <c r="AE9" s="518"/>
      <c r="AF9" s="518"/>
      <c r="AG9" s="518"/>
      <c r="AH9" s="518"/>
      <c r="AI9" s="518"/>
      <c r="AJ9" s="518"/>
      <c r="AK9" s="518"/>
      <c r="AL9" s="588"/>
      <c r="AM9" s="505" t="s">
        <v>116</v>
      </c>
      <c r="AN9" s="405"/>
      <c r="AO9" s="405"/>
      <c r="AP9" s="405"/>
      <c r="AQ9" s="405"/>
      <c r="AR9" s="405"/>
      <c r="AS9" s="405"/>
      <c r="AT9" s="406"/>
      <c r="AU9" s="506" t="s">
        <v>117</v>
      </c>
      <c r="AV9" s="507"/>
      <c r="AW9" s="507"/>
      <c r="AX9" s="507"/>
      <c r="AY9" s="462" t="s">
        <v>118</v>
      </c>
      <c r="AZ9" s="463"/>
      <c r="BA9" s="463"/>
      <c r="BB9" s="463"/>
      <c r="BC9" s="463"/>
      <c r="BD9" s="463"/>
      <c r="BE9" s="463"/>
      <c r="BF9" s="463"/>
      <c r="BG9" s="463"/>
      <c r="BH9" s="463"/>
      <c r="BI9" s="463"/>
      <c r="BJ9" s="463"/>
      <c r="BK9" s="463"/>
      <c r="BL9" s="463"/>
      <c r="BM9" s="464"/>
      <c r="BN9" s="448">
        <v>733673</v>
      </c>
      <c r="BO9" s="449"/>
      <c r="BP9" s="449"/>
      <c r="BQ9" s="449"/>
      <c r="BR9" s="449"/>
      <c r="BS9" s="449"/>
      <c r="BT9" s="449"/>
      <c r="BU9" s="450"/>
      <c r="BV9" s="448">
        <v>1389474</v>
      </c>
      <c r="BW9" s="449"/>
      <c r="BX9" s="449"/>
      <c r="BY9" s="449"/>
      <c r="BZ9" s="449"/>
      <c r="CA9" s="449"/>
      <c r="CB9" s="449"/>
      <c r="CC9" s="450"/>
      <c r="CD9" s="488" t="s">
        <v>119</v>
      </c>
      <c r="CE9" s="408"/>
      <c r="CF9" s="408"/>
      <c r="CG9" s="408"/>
      <c r="CH9" s="408"/>
      <c r="CI9" s="408"/>
      <c r="CJ9" s="408"/>
      <c r="CK9" s="408"/>
      <c r="CL9" s="408"/>
      <c r="CM9" s="408"/>
      <c r="CN9" s="408"/>
      <c r="CO9" s="408"/>
      <c r="CP9" s="408"/>
      <c r="CQ9" s="408"/>
      <c r="CR9" s="408"/>
      <c r="CS9" s="489"/>
      <c r="CT9" s="445">
        <v>5.4</v>
      </c>
      <c r="CU9" s="446"/>
      <c r="CV9" s="446"/>
      <c r="CW9" s="446"/>
      <c r="CX9" s="446"/>
      <c r="CY9" s="446"/>
      <c r="CZ9" s="446"/>
      <c r="DA9" s="447"/>
      <c r="DB9" s="445">
        <v>5.3</v>
      </c>
      <c r="DC9" s="446"/>
      <c r="DD9" s="446"/>
      <c r="DE9" s="446"/>
      <c r="DF9" s="446"/>
      <c r="DG9" s="446"/>
      <c r="DH9" s="446"/>
      <c r="DI9" s="447"/>
    </row>
    <row r="10" spans="1:119" ht="18.75" customHeight="1" thickBot="1">
      <c r="A10" s="173"/>
      <c r="B10" s="580"/>
      <c r="C10" s="581"/>
      <c r="D10" s="581"/>
      <c r="E10" s="581"/>
      <c r="F10" s="581"/>
      <c r="G10" s="581"/>
      <c r="H10" s="581"/>
      <c r="I10" s="581"/>
      <c r="J10" s="581"/>
      <c r="K10" s="499"/>
      <c r="L10" s="404" t="s">
        <v>120</v>
      </c>
      <c r="M10" s="405"/>
      <c r="N10" s="405"/>
      <c r="O10" s="405"/>
      <c r="P10" s="405"/>
      <c r="Q10" s="406"/>
      <c r="R10" s="401">
        <v>111944</v>
      </c>
      <c r="S10" s="402"/>
      <c r="T10" s="402"/>
      <c r="U10" s="402"/>
      <c r="V10" s="461"/>
      <c r="W10" s="589"/>
      <c r="X10" s="399"/>
      <c r="Y10" s="399"/>
      <c r="Z10" s="399"/>
      <c r="AA10" s="399"/>
      <c r="AB10" s="399"/>
      <c r="AC10" s="399"/>
      <c r="AD10" s="399"/>
      <c r="AE10" s="399"/>
      <c r="AF10" s="399"/>
      <c r="AG10" s="399"/>
      <c r="AH10" s="399"/>
      <c r="AI10" s="399"/>
      <c r="AJ10" s="399"/>
      <c r="AK10" s="399"/>
      <c r="AL10" s="590"/>
      <c r="AM10" s="505" t="s">
        <v>121</v>
      </c>
      <c r="AN10" s="405"/>
      <c r="AO10" s="405"/>
      <c r="AP10" s="405"/>
      <c r="AQ10" s="405"/>
      <c r="AR10" s="405"/>
      <c r="AS10" s="405"/>
      <c r="AT10" s="406"/>
      <c r="AU10" s="506" t="s">
        <v>122</v>
      </c>
      <c r="AV10" s="507"/>
      <c r="AW10" s="507"/>
      <c r="AX10" s="507"/>
      <c r="AY10" s="462" t="s">
        <v>123</v>
      </c>
      <c r="AZ10" s="463"/>
      <c r="BA10" s="463"/>
      <c r="BB10" s="463"/>
      <c r="BC10" s="463"/>
      <c r="BD10" s="463"/>
      <c r="BE10" s="463"/>
      <c r="BF10" s="463"/>
      <c r="BG10" s="463"/>
      <c r="BH10" s="463"/>
      <c r="BI10" s="463"/>
      <c r="BJ10" s="463"/>
      <c r="BK10" s="463"/>
      <c r="BL10" s="463"/>
      <c r="BM10" s="464"/>
      <c r="BN10" s="448">
        <v>710931</v>
      </c>
      <c r="BO10" s="449"/>
      <c r="BP10" s="449"/>
      <c r="BQ10" s="449"/>
      <c r="BR10" s="449"/>
      <c r="BS10" s="449"/>
      <c r="BT10" s="449"/>
      <c r="BU10" s="450"/>
      <c r="BV10" s="448">
        <v>5731</v>
      </c>
      <c r="BW10" s="449"/>
      <c r="BX10" s="449"/>
      <c r="BY10" s="449"/>
      <c r="BZ10" s="449"/>
      <c r="CA10" s="449"/>
      <c r="CB10" s="449"/>
      <c r="CC10" s="450"/>
      <c r="CD10" s="176" t="s">
        <v>124</v>
      </c>
      <c r="CE10" s="177"/>
      <c r="CF10" s="177"/>
      <c r="CG10" s="177"/>
      <c r="CH10" s="177"/>
      <c r="CI10" s="177"/>
      <c r="CJ10" s="177"/>
      <c r="CK10" s="177"/>
      <c r="CL10" s="177"/>
      <c r="CM10" s="177"/>
      <c r="CN10" s="177"/>
      <c r="CO10" s="177"/>
      <c r="CP10" s="177"/>
      <c r="CQ10" s="177"/>
      <c r="CR10" s="177"/>
      <c r="CS10" s="178"/>
      <c r="CT10" s="179"/>
      <c r="CU10" s="180"/>
      <c r="CV10" s="180"/>
      <c r="CW10" s="180"/>
      <c r="CX10" s="180"/>
      <c r="CY10" s="180"/>
      <c r="CZ10" s="180"/>
      <c r="DA10" s="181"/>
      <c r="DB10" s="179"/>
      <c r="DC10" s="180"/>
      <c r="DD10" s="180"/>
      <c r="DE10" s="180"/>
      <c r="DF10" s="180"/>
      <c r="DG10" s="180"/>
      <c r="DH10" s="180"/>
      <c r="DI10" s="181"/>
    </row>
    <row r="11" spans="1:119" ht="18.75" customHeight="1" thickBot="1">
      <c r="A11" s="173"/>
      <c r="B11" s="580"/>
      <c r="C11" s="581"/>
      <c r="D11" s="581"/>
      <c r="E11" s="581"/>
      <c r="F11" s="581"/>
      <c r="G11" s="581"/>
      <c r="H11" s="581"/>
      <c r="I11" s="581"/>
      <c r="J11" s="581"/>
      <c r="K11" s="499"/>
      <c r="L11" s="409" t="s">
        <v>125</v>
      </c>
      <c r="M11" s="410"/>
      <c r="N11" s="410"/>
      <c r="O11" s="410"/>
      <c r="P11" s="410"/>
      <c r="Q11" s="411"/>
      <c r="R11" s="577" t="s">
        <v>126</v>
      </c>
      <c r="S11" s="578"/>
      <c r="T11" s="578"/>
      <c r="U11" s="578"/>
      <c r="V11" s="579"/>
      <c r="W11" s="589"/>
      <c r="X11" s="399"/>
      <c r="Y11" s="399"/>
      <c r="Z11" s="399"/>
      <c r="AA11" s="399"/>
      <c r="AB11" s="399"/>
      <c r="AC11" s="399"/>
      <c r="AD11" s="399"/>
      <c r="AE11" s="399"/>
      <c r="AF11" s="399"/>
      <c r="AG11" s="399"/>
      <c r="AH11" s="399"/>
      <c r="AI11" s="399"/>
      <c r="AJ11" s="399"/>
      <c r="AK11" s="399"/>
      <c r="AL11" s="590"/>
      <c r="AM11" s="505" t="s">
        <v>127</v>
      </c>
      <c r="AN11" s="405"/>
      <c r="AO11" s="405"/>
      <c r="AP11" s="405"/>
      <c r="AQ11" s="405"/>
      <c r="AR11" s="405"/>
      <c r="AS11" s="405"/>
      <c r="AT11" s="406"/>
      <c r="AU11" s="506" t="s">
        <v>128</v>
      </c>
      <c r="AV11" s="507"/>
      <c r="AW11" s="507"/>
      <c r="AX11" s="507"/>
      <c r="AY11" s="462" t="s">
        <v>129</v>
      </c>
      <c r="AZ11" s="463"/>
      <c r="BA11" s="463"/>
      <c r="BB11" s="463"/>
      <c r="BC11" s="463"/>
      <c r="BD11" s="463"/>
      <c r="BE11" s="463"/>
      <c r="BF11" s="463"/>
      <c r="BG11" s="463"/>
      <c r="BH11" s="463"/>
      <c r="BI11" s="463"/>
      <c r="BJ11" s="463"/>
      <c r="BK11" s="463"/>
      <c r="BL11" s="463"/>
      <c r="BM11" s="464"/>
      <c r="BN11" s="448">
        <v>0</v>
      </c>
      <c r="BO11" s="449"/>
      <c r="BP11" s="449"/>
      <c r="BQ11" s="449"/>
      <c r="BR11" s="449"/>
      <c r="BS11" s="449"/>
      <c r="BT11" s="449"/>
      <c r="BU11" s="450"/>
      <c r="BV11" s="448">
        <v>0</v>
      </c>
      <c r="BW11" s="449"/>
      <c r="BX11" s="449"/>
      <c r="BY11" s="449"/>
      <c r="BZ11" s="449"/>
      <c r="CA11" s="449"/>
      <c r="CB11" s="449"/>
      <c r="CC11" s="450"/>
      <c r="CD11" s="488" t="s">
        <v>130</v>
      </c>
      <c r="CE11" s="408"/>
      <c r="CF11" s="408"/>
      <c r="CG11" s="408"/>
      <c r="CH11" s="408"/>
      <c r="CI11" s="408"/>
      <c r="CJ11" s="408"/>
      <c r="CK11" s="408"/>
      <c r="CL11" s="408"/>
      <c r="CM11" s="408"/>
      <c r="CN11" s="408"/>
      <c r="CO11" s="408"/>
      <c r="CP11" s="408"/>
      <c r="CQ11" s="408"/>
      <c r="CR11" s="408"/>
      <c r="CS11" s="489"/>
      <c r="CT11" s="551" t="s">
        <v>131</v>
      </c>
      <c r="CU11" s="552"/>
      <c r="CV11" s="552"/>
      <c r="CW11" s="552"/>
      <c r="CX11" s="552"/>
      <c r="CY11" s="552"/>
      <c r="CZ11" s="552"/>
      <c r="DA11" s="553"/>
      <c r="DB11" s="551" t="s">
        <v>132</v>
      </c>
      <c r="DC11" s="552"/>
      <c r="DD11" s="552"/>
      <c r="DE11" s="552"/>
      <c r="DF11" s="552"/>
      <c r="DG11" s="552"/>
      <c r="DH11" s="552"/>
      <c r="DI11" s="553"/>
    </row>
    <row r="12" spans="1:119" ht="18.75" customHeight="1">
      <c r="A12" s="173"/>
      <c r="B12" s="554" t="s">
        <v>133</v>
      </c>
      <c r="C12" s="555"/>
      <c r="D12" s="555"/>
      <c r="E12" s="555"/>
      <c r="F12" s="555"/>
      <c r="G12" s="555"/>
      <c r="H12" s="555"/>
      <c r="I12" s="555"/>
      <c r="J12" s="555"/>
      <c r="K12" s="556"/>
      <c r="L12" s="563" t="s">
        <v>134</v>
      </c>
      <c r="M12" s="564"/>
      <c r="N12" s="564"/>
      <c r="O12" s="564"/>
      <c r="P12" s="564"/>
      <c r="Q12" s="565"/>
      <c r="R12" s="566">
        <v>114107</v>
      </c>
      <c r="S12" s="567"/>
      <c r="T12" s="567"/>
      <c r="U12" s="567"/>
      <c r="V12" s="568"/>
      <c r="W12" s="569" t="s">
        <v>1</v>
      </c>
      <c r="X12" s="507"/>
      <c r="Y12" s="507"/>
      <c r="Z12" s="507"/>
      <c r="AA12" s="507"/>
      <c r="AB12" s="570"/>
      <c r="AC12" s="571" t="s">
        <v>135</v>
      </c>
      <c r="AD12" s="572"/>
      <c r="AE12" s="572"/>
      <c r="AF12" s="572"/>
      <c r="AG12" s="573"/>
      <c r="AH12" s="571" t="s">
        <v>136</v>
      </c>
      <c r="AI12" s="572"/>
      <c r="AJ12" s="572"/>
      <c r="AK12" s="572"/>
      <c r="AL12" s="574"/>
      <c r="AM12" s="505" t="s">
        <v>137</v>
      </c>
      <c r="AN12" s="405"/>
      <c r="AO12" s="405"/>
      <c r="AP12" s="405"/>
      <c r="AQ12" s="405"/>
      <c r="AR12" s="405"/>
      <c r="AS12" s="405"/>
      <c r="AT12" s="406"/>
      <c r="AU12" s="506" t="s">
        <v>94</v>
      </c>
      <c r="AV12" s="507"/>
      <c r="AW12" s="507"/>
      <c r="AX12" s="507"/>
      <c r="AY12" s="462" t="s">
        <v>138</v>
      </c>
      <c r="AZ12" s="463"/>
      <c r="BA12" s="463"/>
      <c r="BB12" s="463"/>
      <c r="BC12" s="463"/>
      <c r="BD12" s="463"/>
      <c r="BE12" s="463"/>
      <c r="BF12" s="463"/>
      <c r="BG12" s="463"/>
      <c r="BH12" s="463"/>
      <c r="BI12" s="463"/>
      <c r="BJ12" s="463"/>
      <c r="BK12" s="463"/>
      <c r="BL12" s="463"/>
      <c r="BM12" s="464"/>
      <c r="BN12" s="448">
        <v>882562</v>
      </c>
      <c r="BO12" s="449"/>
      <c r="BP12" s="449"/>
      <c r="BQ12" s="449"/>
      <c r="BR12" s="449"/>
      <c r="BS12" s="449"/>
      <c r="BT12" s="449"/>
      <c r="BU12" s="450"/>
      <c r="BV12" s="448">
        <v>3427354</v>
      </c>
      <c r="BW12" s="449"/>
      <c r="BX12" s="449"/>
      <c r="BY12" s="449"/>
      <c r="BZ12" s="449"/>
      <c r="CA12" s="449"/>
      <c r="CB12" s="449"/>
      <c r="CC12" s="450"/>
      <c r="CD12" s="488" t="s">
        <v>139</v>
      </c>
      <c r="CE12" s="408"/>
      <c r="CF12" s="408"/>
      <c r="CG12" s="408"/>
      <c r="CH12" s="408"/>
      <c r="CI12" s="408"/>
      <c r="CJ12" s="408"/>
      <c r="CK12" s="408"/>
      <c r="CL12" s="408"/>
      <c r="CM12" s="408"/>
      <c r="CN12" s="408"/>
      <c r="CO12" s="408"/>
      <c r="CP12" s="408"/>
      <c r="CQ12" s="408"/>
      <c r="CR12" s="408"/>
      <c r="CS12" s="489"/>
      <c r="CT12" s="551" t="s">
        <v>140</v>
      </c>
      <c r="CU12" s="552"/>
      <c r="CV12" s="552"/>
      <c r="CW12" s="552"/>
      <c r="CX12" s="552"/>
      <c r="CY12" s="552"/>
      <c r="CZ12" s="552"/>
      <c r="DA12" s="553"/>
      <c r="DB12" s="551" t="s">
        <v>140</v>
      </c>
      <c r="DC12" s="552"/>
      <c r="DD12" s="552"/>
      <c r="DE12" s="552"/>
      <c r="DF12" s="552"/>
      <c r="DG12" s="552"/>
      <c r="DH12" s="552"/>
      <c r="DI12" s="553"/>
    </row>
    <row r="13" spans="1:119" ht="18.75" customHeight="1">
      <c r="A13" s="173"/>
      <c r="B13" s="557"/>
      <c r="C13" s="558"/>
      <c r="D13" s="558"/>
      <c r="E13" s="558"/>
      <c r="F13" s="558"/>
      <c r="G13" s="558"/>
      <c r="H13" s="558"/>
      <c r="I13" s="558"/>
      <c r="J13" s="558"/>
      <c r="K13" s="559"/>
      <c r="L13" s="182"/>
      <c r="M13" s="532" t="s">
        <v>141</v>
      </c>
      <c r="N13" s="533"/>
      <c r="O13" s="533"/>
      <c r="P13" s="533"/>
      <c r="Q13" s="534"/>
      <c r="R13" s="535">
        <v>112023</v>
      </c>
      <c r="S13" s="536"/>
      <c r="T13" s="536"/>
      <c r="U13" s="536"/>
      <c r="V13" s="537"/>
      <c r="W13" s="538" t="s">
        <v>142</v>
      </c>
      <c r="X13" s="434"/>
      <c r="Y13" s="434"/>
      <c r="Z13" s="434"/>
      <c r="AA13" s="434"/>
      <c r="AB13" s="435"/>
      <c r="AC13" s="401">
        <v>1184</v>
      </c>
      <c r="AD13" s="402"/>
      <c r="AE13" s="402"/>
      <c r="AF13" s="402"/>
      <c r="AG13" s="403"/>
      <c r="AH13" s="401">
        <v>1262</v>
      </c>
      <c r="AI13" s="402"/>
      <c r="AJ13" s="402"/>
      <c r="AK13" s="402"/>
      <c r="AL13" s="461"/>
      <c r="AM13" s="505" t="s">
        <v>143</v>
      </c>
      <c r="AN13" s="405"/>
      <c r="AO13" s="405"/>
      <c r="AP13" s="405"/>
      <c r="AQ13" s="405"/>
      <c r="AR13" s="405"/>
      <c r="AS13" s="405"/>
      <c r="AT13" s="406"/>
      <c r="AU13" s="506" t="s">
        <v>144</v>
      </c>
      <c r="AV13" s="507"/>
      <c r="AW13" s="507"/>
      <c r="AX13" s="507"/>
      <c r="AY13" s="462" t="s">
        <v>145</v>
      </c>
      <c r="AZ13" s="463"/>
      <c r="BA13" s="463"/>
      <c r="BB13" s="463"/>
      <c r="BC13" s="463"/>
      <c r="BD13" s="463"/>
      <c r="BE13" s="463"/>
      <c r="BF13" s="463"/>
      <c r="BG13" s="463"/>
      <c r="BH13" s="463"/>
      <c r="BI13" s="463"/>
      <c r="BJ13" s="463"/>
      <c r="BK13" s="463"/>
      <c r="BL13" s="463"/>
      <c r="BM13" s="464"/>
      <c r="BN13" s="448">
        <v>562042</v>
      </c>
      <c r="BO13" s="449"/>
      <c r="BP13" s="449"/>
      <c r="BQ13" s="449"/>
      <c r="BR13" s="449"/>
      <c r="BS13" s="449"/>
      <c r="BT13" s="449"/>
      <c r="BU13" s="450"/>
      <c r="BV13" s="448">
        <v>-2032149</v>
      </c>
      <c r="BW13" s="449"/>
      <c r="BX13" s="449"/>
      <c r="BY13" s="449"/>
      <c r="BZ13" s="449"/>
      <c r="CA13" s="449"/>
      <c r="CB13" s="449"/>
      <c r="CC13" s="450"/>
      <c r="CD13" s="488" t="s">
        <v>146</v>
      </c>
      <c r="CE13" s="408"/>
      <c r="CF13" s="408"/>
      <c r="CG13" s="408"/>
      <c r="CH13" s="408"/>
      <c r="CI13" s="408"/>
      <c r="CJ13" s="408"/>
      <c r="CK13" s="408"/>
      <c r="CL13" s="408"/>
      <c r="CM13" s="408"/>
      <c r="CN13" s="408"/>
      <c r="CO13" s="408"/>
      <c r="CP13" s="408"/>
      <c r="CQ13" s="408"/>
      <c r="CR13" s="408"/>
      <c r="CS13" s="489"/>
      <c r="CT13" s="445">
        <v>-0.3</v>
      </c>
      <c r="CU13" s="446"/>
      <c r="CV13" s="446"/>
      <c r="CW13" s="446"/>
      <c r="CX13" s="446"/>
      <c r="CY13" s="446"/>
      <c r="CZ13" s="446"/>
      <c r="DA13" s="447"/>
      <c r="DB13" s="445">
        <v>-0.1</v>
      </c>
      <c r="DC13" s="446"/>
      <c r="DD13" s="446"/>
      <c r="DE13" s="446"/>
      <c r="DF13" s="446"/>
      <c r="DG13" s="446"/>
      <c r="DH13" s="446"/>
      <c r="DI13" s="447"/>
    </row>
    <row r="14" spans="1:119" ht="18.75" customHeight="1" thickBot="1">
      <c r="A14" s="173"/>
      <c r="B14" s="557"/>
      <c r="C14" s="558"/>
      <c r="D14" s="558"/>
      <c r="E14" s="558"/>
      <c r="F14" s="558"/>
      <c r="G14" s="558"/>
      <c r="H14" s="558"/>
      <c r="I14" s="558"/>
      <c r="J14" s="558"/>
      <c r="K14" s="559"/>
      <c r="L14" s="522" t="s">
        <v>147</v>
      </c>
      <c r="M14" s="575"/>
      <c r="N14" s="575"/>
      <c r="O14" s="575"/>
      <c r="P14" s="575"/>
      <c r="Q14" s="576"/>
      <c r="R14" s="535">
        <v>114672</v>
      </c>
      <c r="S14" s="536"/>
      <c r="T14" s="536"/>
      <c r="U14" s="536"/>
      <c r="V14" s="537"/>
      <c r="W14" s="539"/>
      <c r="X14" s="437"/>
      <c r="Y14" s="437"/>
      <c r="Z14" s="437"/>
      <c r="AA14" s="437"/>
      <c r="AB14" s="438"/>
      <c r="AC14" s="528">
        <v>2.2000000000000002</v>
      </c>
      <c r="AD14" s="529"/>
      <c r="AE14" s="529"/>
      <c r="AF14" s="529"/>
      <c r="AG14" s="530"/>
      <c r="AH14" s="528">
        <v>2.2999999999999998</v>
      </c>
      <c r="AI14" s="529"/>
      <c r="AJ14" s="529"/>
      <c r="AK14" s="529"/>
      <c r="AL14" s="531"/>
      <c r="AM14" s="505"/>
      <c r="AN14" s="405"/>
      <c r="AO14" s="405"/>
      <c r="AP14" s="405"/>
      <c r="AQ14" s="405"/>
      <c r="AR14" s="405"/>
      <c r="AS14" s="405"/>
      <c r="AT14" s="406"/>
      <c r="AU14" s="506"/>
      <c r="AV14" s="507"/>
      <c r="AW14" s="507"/>
      <c r="AX14" s="507"/>
      <c r="AY14" s="462"/>
      <c r="AZ14" s="463"/>
      <c r="BA14" s="463"/>
      <c r="BB14" s="463"/>
      <c r="BC14" s="463"/>
      <c r="BD14" s="463"/>
      <c r="BE14" s="463"/>
      <c r="BF14" s="463"/>
      <c r="BG14" s="463"/>
      <c r="BH14" s="463"/>
      <c r="BI14" s="463"/>
      <c r="BJ14" s="463"/>
      <c r="BK14" s="463"/>
      <c r="BL14" s="463"/>
      <c r="BM14" s="464"/>
      <c r="BN14" s="448"/>
      <c r="BO14" s="449"/>
      <c r="BP14" s="449"/>
      <c r="BQ14" s="449"/>
      <c r="BR14" s="449"/>
      <c r="BS14" s="449"/>
      <c r="BT14" s="449"/>
      <c r="BU14" s="450"/>
      <c r="BV14" s="448"/>
      <c r="BW14" s="449"/>
      <c r="BX14" s="449"/>
      <c r="BY14" s="449"/>
      <c r="BZ14" s="449"/>
      <c r="CA14" s="449"/>
      <c r="CB14" s="449"/>
      <c r="CC14" s="450"/>
      <c r="CD14" s="485" t="s">
        <v>148</v>
      </c>
      <c r="CE14" s="486"/>
      <c r="CF14" s="486"/>
      <c r="CG14" s="486"/>
      <c r="CH14" s="486"/>
      <c r="CI14" s="486"/>
      <c r="CJ14" s="486"/>
      <c r="CK14" s="486"/>
      <c r="CL14" s="486"/>
      <c r="CM14" s="486"/>
      <c r="CN14" s="486"/>
      <c r="CO14" s="486"/>
      <c r="CP14" s="486"/>
      <c r="CQ14" s="486"/>
      <c r="CR14" s="486"/>
      <c r="CS14" s="487"/>
      <c r="CT14" s="545">
        <v>2.5</v>
      </c>
      <c r="CU14" s="546"/>
      <c r="CV14" s="546"/>
      <c r="CW14" s="546"/>
      <c r="CX14" s="546"/>
      <c r="CY14" s="546"/>
      <c r="CZ14" s="546"/>
      <c r="DA14" s="547"/>
      <c r="DB14" s="545">
        <v>10.4</v>
      </c>
      <c r="DC14" s="546"/>
      <c r="DD14" s="546"/>
      <c r="DE14" s="546"/>
      <c r="DF14" s="546"/>
      <c r="DG14" s="546"/>
      <c r="DH14" s="546"/>
      <c r="DI14" s="547"/>
    </row>
    <row r="15" spans="1:119" ht="18.75" customHeight="1">
      <c r="A15" s="173"/>
      <c r="B15" s="557"/>
      <c r="C15" s="558"/>
      <c r="D15" s="558"/>
      <c r="E15" s="558"/>
      <c r="F15" s="558"/>
      <c r="G15" s="558"/>
      <c r="H15" s="558"/>
      <c r="I15" s="558"/>
      <c r="J15" s="558"/>
      <c r="K15" s="559"/>
      <c r="L15" s="182"/>
      <c r="M15" s="532" t="s">
        <v>141</v>
      </c>
      <c r="N15" s="533"/>
      <c r="O15" s="533"/>
      <c r="P15" s="533"/>
      <c r="Q15" s="534"/>
      <c r="R15" s="535">
        <v>112559</v>
      </c>
      <c r="S15" s="536"/>
      <c r="T15" s="536"/>
      <c r="U15" s="536"/>
      <c r="V15" s="537"/>
      <c r="W15" s="538" t="s">
        <v>149</v>
      </c>
      <c r="X15" s="434"/>
      <c r="Y15" s="434"/>
      <c r="Z15" s="434"/>
      <c r="AA15" s="434"/>
      <c r="AB15" s="435"/>
      <c r="AC15" s="401">
        <v>20953</v>
      </c>
      <c r="AD15" s="402"/>
      <c r="AE15" s="402"/>
      <c r="AF15" s="402"/>
      <c r="AG15" s="403"/>
      <c r="AH15" s="401">
        <v>21531</v>
      </c>
      <c r="AI15" s="402"/>
      <c r="AJ15" s="402"/>
      <c r="AK15" s="402"/>
      <c r="AL15" s="461"/>
      <c r="AM15" s="505"/>
      <c r="AN15" s="405"/>
      <c r="AO15" s="405"/>
      <c r="AP15" s="405"/>
      <c r="AQ15" s="405"/>
      <c r="AR15" s="405"/>
      <c r="AS15" s="405"/>
      <c r="AT15" s="406"/>
      <c r="AU15" s="506"/>
      <c r="AV15" s="507"/>
      <c r="AW15" s="507"/>
      <c r="AX15" s="507"/>
      <c r="AY15" s="474" t="s">
        <v>150</v>
      </c>
      <c r="AZ15" s="475"/>
      <c r="BA15" s="475"/>
      <c r="BB15" s="475"/>
      <c r="BC15" s="475"/>
      <c r="BD15" s="475"/>
      <c r="BE15" s="475"/>
      <c r="BF15" s="475"/>
      <c r="BG15" s="475"/>
      <c r="BH15" s="475"/>
      <c r="BI15" s="475"/>
      <c r="BJ15" s="475"/>
      <c r="BK15" s="475"/>
      <c r="BL15" s="475"/>
      <c r="BM15" s="476"/>
      <c r="BN15" s="477">
        <v>23115057</v>
      </c>
      <c r="BO15" s="478"/>
      <c r="BP15" s="478"/>
      <c r="BQ15" s="478"/>
      <c r="BR15" s="478"/>
      <c r="BS15" s="478"/>
      <c r="BT15" s="478"/>
      <c r="BU15" s="479"/>
      <c r="BV15" s="477">
        <v>23692566</v>
      </c>
      <c r="BW15" s="478"/>
      <c r="BX15" s="478"/>
      <c r="BY15" s="478"/>
      <c r="BZ15" s="478"/>
      <c r="CA15" s="478"/>
      <c r="CB15" s="478"/>
      <c r="CC15" s="479"/>
      <c r="CD15" s="548" t="s">
        <v>151</v>
      </c>
      <c r="CE15" s="549"/>
      <c r="CF15" s="549"/>
      <c r="CG15" s="549"/>
      <c r="CH15" s="549"/>
      <c r="CI15" s="549"/>
      <c r="CJ15" s="549"/>
      <c r="CK15" s="549"/>
      <c r="CL15" s="549"/>
      <c r="CM15" s="549"/>
      <c r="CN15" s="549"/>
      <c r="CO15" s="549"/>
      <c r="CP15" s="549"/>
      <c r="CQ15" s="549"/>
      <c r="CR15" s="549"/>
      <c r="CS15" s="550"/>
      <c r="CT15" s="183"/>
      <c r="CU15" s="184"/>
      <c r="CV15" s="184"/>
      <c r="CW15" s="184"/>
      <c r="CX15" s="184"/>
      <c r="CY15" s="184"/>
      <c r="CZ15" s="184"/>
      <c r="DA15" s="185"/>
      <c r="DB15" s="183"/>
      <c r="DC15" s="184"/>
      <c r="DD15" s="184"/>
      <c r="DE15" s="184"/>
      <c r="DF15" s="184"/>
      <c r="DG15" s="184"/>
      <c r="DH15" s="184"/>
      <c r="DI15" s="185"/>
    </row>
    <row r="16" spans="1:119" ht="18.75" customHeight="1">
      <c r="A16" s="173"/>
      <c r="B16" s="557"/>
      <c r="C16" s="558"/>
      <c r="D16" s="558"/>
      <c r="E16" s="558"/>
      <c r="F16" s="558"/>
      <c r="G16" s="558"/>
      <c r="H16" s="558"/>
      <c r="I16" s="558"/>
      <c r="J16" s="558"/>
      <c r="K16" s="559"/>
      <c r="L16" s="522" t="s">
        <v>152</v>
      </c>
      <c r="M16" s="523"/>
      <c r="N16" s="523"/>
      <c r="O16" s="523"/>
      <c r="P16" s="523"/>
      <c r="Q16" s="524"/>
      <c r="R16" s="525" t="s">
        <v>153</v>
      </c>
      <c r="S16" s="526"/>
      <c r="T16" s="526"/>
      <c r="U16" s="526"/>
      <c r="V16" s="527"/>
      <c r="W16" s="539"/>
      <c r="X16" s="437"/>
      <c r="Y16" s="437"/>
      <c r="Z16" s="437"/>
      <c r="AA16" s="437"/>
      <c r="AB16" s="438"/>
      <c r="AC16" s="528">
        <v>38.299999999999997</v>
      </c>
      <c r="AD16" s="529"/>
      <c r="AE16" s="529"/>
      <c r="AF16" s="529"/>
      <c r="AG16" s="530"/>
      <c r="AH16" s="528">
        <v>38.799999999999997</v>
      </c>
      <c r="AI16" s="529"/>
      <c r="AJ16" s="529"/>
      <c r="AK16" s="529"/>
      <c r="AL16" s="531"/>
      <c r="AM16" s="505"/>
      <c r="AN16" s="405"/>
      <c r="AO16" s="405"/>
      <c r="AP16" s="405"/>
      <c r="AQ16" s="405"/>
      <c r="AR16" s="405"/>
      <c r="AS16" s="405"/>
      <c r="AT16" s="406"/>
      <c r="AU16" s="506"/>
      <c r="AV16" s="507"/>
      <c r="AW16" s="507"/>
      <c r="AX16" s="507"/>
      <c r="AY16" s="462" t="s">
        <v>154</v>
      </c>
      <c r="AZ16" s="463"/>
      <c r="BA16" s="463"/>
      <c r="BB16" s="463"/>
      <c r="BC16" s="463"/>
      <c r="BD16" s="463"/>
      <c r="BE16" s="463"/>
      <c r="BF16" s="463"/>
      <c r="BG16" s="463"/>
      <c r="BH16" s="463"/>
      <c r="BI16" s="463"/>
      <c r="BJ16" s="463"/>
      <c r="BK16" s="463"/>
      <c r="BL16" s="463"/>
      <c r="BM16" s="464"/>
      <c r="BN16" s="448">
        <v>19100210</v>
      </c>
      <c r="BO16" s="449"/>
      <c r="BP16" s="449"/>
      <c r="BQ16" s="449"/>
      <c r="BR16" s="449"/>
      <c r="BS16" s="449"/>
      <c r="BT16" s="449"/>
      <c r="BU16" s="450"/>
      <c r="BV16" s="448">
        <v>18360957</v>
      </c>
      <c r="BW16" s="449"/>
      <c r="BX16" s="449"/>
      <c r="BY16" s="449"/>
      <c r="BZ16" s="449"/>
      <c r="CA16" s="449"/>
      <c r="CB16" s="449"/>
      <c r="CC16" s="450"/>
      <c r="CD16" s="186"/>
      <c r="CE16" s="480"/>
      <c r="CF16" s="480"/>
      <c r="CG16" s="480"/>
      <c r="CH16" s="480"/>
      <c r="CI16" s="480"/>
      <c r="CJ16" s="480"/>
      <c r="CK16" s="480"/>
      <c r="CL16" s="480"/>
      <c r="CM16" s="480"/>
      <c r="CN16" s="480"/>
      <c r="CO16" s="480"/>
      <c r="CP16" s="480"/>
      <c r="CQ16" s="480"/>
      <c r="CR16" s="480"/>
      <c r="CS16" s="481"/>
      <c r="CT16" s="445"/>
      <c r="CU16" s="446"/>
      <c r="CV16" s="446"/>
      <c r="CW16" s="446"/>
      <c r="CX16" s="446"/>
      <c r="CY16" s="446"/>
      <c r="CZ16" s="446"/>
      <c r="DA16" s="447"/>
      <c r="DB16" s="445"/>
      <c r="DC16" s="446"/>
      <c r="DD16" s="446"/>
      <c r="DE16" s="446"/>
      <c r="DF16" s="446"/>
      <c r="DG16" s="446"/>
      <c r="DH16" s="446"/>
      <c r="DI16" s="447"/>
    </row>
    <row r="17" spans="1:113" ht="18.75" customHeight="1" thickBot="1">
      <c r="A17" s="173"/>
      <c r="B17" s="560"/>
      <c r="C17" s="561"/>
      <c r="D17" s="561"/>
      <c r="E17" s="561"/>
      <c r="F17" s="561"/>
      <c r="G17" s="561"/>
      <c r="H17" s="561"/>
      <c r="I17" s="561"/>
      <c r="J17" s="561"/>
      <c r="K17" s="562"/>
      <c r="L17" s="187"/>
      <c r="M17" s="541" t="s">
        <v>155</v>
      </c>
      <c r="N17" s="542"/>
      <c r="O17" s="542"/>
      <c r="P17" s="542"/>
      <c r="Q17" s="543"/>
      <c r="R17" s="525" t="s">
        <v>153</v>
      </c>
      <c r="S17" s="526"/>
      <c r="T17" s="526"/>
      <c r="U17" s="526"/>
      <c r="V17" s="527"/>
      <c r="W17" s="538" t="s">
        <v>156</v>
      </c>
      <c r="X17" s="434"/>
      <c r="Y17" s="434"/>
      <c r="Z17" s="434"/>
      <c r="AA17" s="434"/>
      <c r="AB17" s="435"/>
      <c r="AC17" s="401">
        <v>32612</v>
      </c>
      <c r="AD17" s="402"/>
      <c r="AE17" s="402"/>
      <c r="AF17" s="402"/>
      <c r="AG17" s="403"/>
      <c r="AH17" s="401">
        <v>32673</v>
      </c>
      <c r="AI17" s="402"/>
      <c r="AJ17" s="402"/>
      <c r="AK17" s="402"/>
      <c r="AL17" s="461"/>
      <c r="AM17" s="505"/>
      <c r="AN17" s="405"/>
      <c r="AO17" s="405"/>
      <c r="AP17" s="405"/>
      <c r="AQ17" s="405"/>
      <c r="AR17" s="405"/>
      <c r="AS17" s="405"/>
      <c r="AT17" s="406"/>
      <c r="AU17" s="506"/>
      <c r="AV17" s="507"/>
      <c r="AW17" s="507"/>
      <c r="AX17" s="507"/>
      <c r="AY17" s="462" t="s">
        <v>157</v>
      </c>
      <c r="AZ17" s="463"/>
      <c r="BA17" s="463"/>
      <c r="BB17" s="463"/>
      <c r="BC17" s="463"/>
      <c r="BD17" s="463"/>
      <c r="BE17" s="463"/>
      <c r="BF17" s="463"/>
      <c r="BG17" s="463"/>
      <c r="BH17" s="463"/>
      <c r="BI17" s="463"/>
      <c r="BJ17" s="463"/>
      <c r="BK17" s="463"/>
      <c r="BL17" s="463"/>
      <c r="BM17" s="464"/>
      <c r="BN17" s="448">
        <v>29810080</v>
      </c>
      <c r="BO17" s="449"/>
      <c r="BP17" s="449"/>
      <c r="BQ17" s="449"/>
      <c r="BR17" s="449"/>
      <c r="BS17" s="449"/>
      <c r="BT17" s="449"/>
      <c r="BU17" s="450"/>
      <c r="BV17" s="448">
        <v>30588683</v>
      </c>
      <c r="BW17" s="449"/>
      <c r="BX17" s="449"/>
      <c r="BY17" s="449"/>
      <c r="BZ17" s="449"/>
      <c r="CA17" s="449"/>
      <c r="CB17" s="449"/>
      <c r="CC17" s="450"/>
      <c r="CD17" s="186"/>
      <c r="CE17" s="480"/>
      <c r="CF17" s="480"/>
      <c r="CG17" s="480"/>
      <c r="CH17" s="480"/>
      <c r="CI17" s="480"/>
      <c r="CJ17" s="480"/>
      <c r="CK17" s="480"/>
      <c r="CL17" s="480"/>
      <c r="CM17" s="480"/>
      <c r="CN17" s="480"/>
      <c r="CO17" s="480"/>
      <c r="CP17" s="480"/>
      <c r="CQ17" s="480"/>
      <c r="CR17" s="480"/>
      <c r="CS17" s="481"/>
      <c r="CT17" s="445"/>
      <c r="CU17" s="446"/>
      <c r="CV17" s="446"/>
      <c r="CW17" s="446"/>
      <c r="CX17" s="446"/>
      <c r="CY17" s="446"/>
      <c r="CZ17" s="446"/>
      <c r="DA17" s="447"/>
      <c r="DB17" s="445"/>
      <c r="DC17" s="446"/>
      <c r="DD17" s="446"/>
      <c r="DE17" s="446"/>
      <c r="DF17" s="446"/>
      <c r="DG17" s="446"/>
      <c r="DH17" s="446"/>
      <c r="DI17" s="447"/>
    </row>
    <row r="18" spans="1:113" ht="18.75" customHeight="1" thickBot="1">
      <c r="A18" s="173"/>
      <c r="B18" s="498" t="s">
        <v>158</v>
      </c>
      <c r="C18" s="499"/>
      <c r="D18" s="499"/>
      <c r="E18" s="500"/>
      <c r="F18" s="500"/>
      <c r="G18" s="500"/>
      <c r="H18" s="500"/>
      <c r="I18" s="500"/>
      <c r="J18" s="500"/>
      <c r="K18" s="500"/>
      <c r="L18" s="501">
        <v>43.43</v>
      </c>
      <c r="M18" s="501"/>
      <c r="N18" s="501"/>
      <c r="O18" s="501"/>
      <c r="P18" s="501"/>
      <c r="Q18" s="501"/>
      <c r="R18" s="502"/>
      <c r="S18" s="502"/>
      <c r="T18" s="502"/>
      <c r="U18" s="502"/>
      <c r="V18" s="503"/>
      <c r="W18" s="519"/>
      <c r="X18" s="520"/>
      <c r="Y18" s="520"/>
      <c r="Z18" s="520"/>
      <c r="AA18" s="520"/>
      <c r="AB18" s="544"/>
      <c r="AC18" s="418">
        <v>59.6</v>
      </c>
      <c r="AD18" s="419"/>
      <c r="AE18" s="419"/>
      <c r="AF18" s="419"/>
      <c r="AG18" s="504"/>
      <c r="AH18" s="418">
        <v>58.9</v>
      </c>
      <c r="AI18" s="419"/>
      <c r="AJ18" s="419"/>
      <c r="AK18" s="419"/>
      <c r="AL18" s="420"/>
      <c r="AM18" s="505"/>
      <c r="AN18" s="405"/>
      <c r="AO18" s="405"/>
      <c r="AP18" s="405"/>
      <c r="AQ18" s="405"/>
      <c r="AR18" s="405"/>
      <c r="AS18" s="405"/>
      <c r="AT18" s="406"/>
      <c r="AU18" s="506"/>
      <c r="AV18" s="507"/>
      <c r="AW18" s="507"/>
      <c r="AX18" s="507"/>
      <c r="AY18" s="462" t="s">
        <v>159</v>
      </c>
      <c r="AZ18" s="463"/>
      <c r="BA18" s="463"/>
      <c r="BB18" s="463"/>
      <c r="BC18" s="463"/>
      <c r="BD18" s="463"/>
      <c r="BE18" s="463"/>
      <c r="BF18" s="463"/>
      <c r="BG18" s="463"/>
      <c r="BH18" s="463"/>
      <c r="BI18" s="463"/>
      <c r="BJ18" s="463"/>
      <c r="BK18" s="463"/>
      <c r="BL18" s="463"/>
      <c r="BM18" s="464"/>
      <c r="BN18" s="448">
        <v>26273616</v>
      </c>
      <c r="BO18" s="449"/>
      <c r="BP18" s="449"/>
      <c r="BQ18" s="449"/>
      <c r="BR18" s="449"/>
      <c r="BS18" s="449"/>
      <c r="BT18" s="449"/>
      <c r="BU18" s="450"/>
      <c r="BV18" s="448">
        <v>25456223</v>
      </c>
      <c r="BW18" s="449"/>
      <c r="BX18" s="449"/>
      <c r="BY18" s="449"/>
      <c r="BZ18" s="449"/>
      <c r="CA18" s="449"/>
      <c r="CB18" s="449"/>
      <c r="CC18" s="450"/>
      <c r="CD18" s="186"/>
      <c r="CE18" s="480"/>
      <c r="CF18" s="480"/>
      <c r="CG18" s="480"/>
      <c r="CH18" s="480"/>
      <c r="CI18" s="480"/>
      <c r="CJ18" s="480"/>
      <c r="CK18" s="480"/>
      <c r="CL18" s="480"/>
      <c r="CM18" s="480"/>
      <c r="CN18" s="480"/>
      <c r="CO18" s="480"/>
      <c r="CP18" s="480"/>
      <c r="CQ18" s="480"/>
      <c r="CR18" s="480"/>
      <c r="CS18" s="481"/>
      <c r="CT18" s="445"/>
      <c r="CU18" s="446"/>
      <c r="CV18" s="446"/>
      <c r="CW18" s="446"/>
      <c r="CX18" s="446"/>
      <c r="CY18" s="446"/>
      <c r="CZ18" s="446"/>
      <c r="DA18" s="447"/>
      <c r="DB18" s="445"/>
      <c r="DC18" s="446"/>
      <c r="DD18" s="446"/>
      <c r="DE18" s="446"/>
      <c r="DF18" s="446"/>
      <c r="DG18" s="446"/>
      <c r="DH18" s="446"/>
      <c r="DI18" s="447"/>
    </row>
    <row r="19" spans="1:113" ht="18.75" customHeight="1" thickBot="1">
      <c r="A19" s="173"/>
      <c r="B19" s="498" t="s">
        <v>160</v>
      </c>
      <c r="C19" s="499"/>
      <c r="D19" s="499"/>
      <c r="E19" s="500"/>
      <c r="F19" s="500"/>
      <c r="G19" s="500"/>
      <c r="H19" s="500"/>
      <c r="I19" s="500"/>
      <c r="J19" s="500"/>
      <c r="K19" s="500"/>
      <c r="L19" s="508">
        <v>2620</v>
      </c>
      <c r="M19" s="508"/>
      <c r="N19" s="508"/>
      <c r="O19" s="508"/>
      <c r="P19" s="508"/>
      <c r="Q19" s="508"/>
      <c r="R19" s="509"/>
      <c r="S19" s="509"/>
      <c r="T19" s="509"/>
      <c r="U19" s="509"/>
      <c r="V19" s="510"/>
      <c r="W19" s="517"/>
      <c r="X19" s="518"/>
      <c r="Y19" s="518"/>
      <c r="Z19" s="518"/>
      <c r="AA19" s="518"/>
      <c r="AB19" s="518"/>
      <c r="AC19" s="521"/>
      <c r="AD19" s="521"/>
      <c r="AE19" s="521"/>
      <c r="AF19" s="521"/>
      <c r="AG19" s="521"/>
      <c r="AH19" s="521"/>
      <c r="AI19" s="521"/>
      <c r="AJ19" s="521"/>
      <c r="AK19" s="521"/>
      <c r="AL19" s="540"/>
      <c r="AM19" s="505"/>
      <c r="AN19" s="405"/>
      <c r="AO19" s="405"/>
      <c r="AP19" s="405"/>
      <c r="AQ19" s="405"/>
      <c r="AR19" s="405"/>
      <c r="AS19" s="405"/>
      <c r="AT19" s="406"/>
      <c r="AU19" s="506"/>
      <c r="AV19" s="507"/>
      <c r="AW19" s="507"/>
      <c r="AX19" s="507"/>
      <c r="AY19" s="462" t="s">
        <v>161</v>
      </c>
      <c r="AZ19" s="463"/>
      <c r="BA19" s="463"/>
      <c r="BB19" s="463"/>
      <c r="BC19" s="463"/>
      <c r="BD19" s="463"/>
      <c r="BE19" s="463"/>
      <c r="BF19" s="463"/>
      <c r="BG19" s="463"/>
      <c r="BH19" s="463"/>
      <c r="BI19" s="463"/>
      <c r="BJ19" s="463"/>
      <c r="BK19" s="463"/>
      <c r="BL19" s="463"/>
      <c r="BM19" s="464"/>
      <c r="BN19" s="448">
        <v>37263040</v>
      </c>
      <c r="BO19" s="449"/>
      <c r="BP19" s="449"/>
      <c r="BQ19" s="449"/>
      <c r="BR19" s="449"/>
      <c r="BS19" s="449"/>
      <c r="BT19" s="449"/>
      <c r="BU19" s="450"/>
      <c r="BV19" s="448">
        <v>38684250</v>
      </c>
      <c r="BW19" s="449"/>
      <c r="BX19" s="449"/>
      <c r="BY19" s="449"/>
      <c r="BZ19" s="449"/>
      <c r="CA19" s="449"/>
      <c r="CB19" s="449"/>
      <c r="CC19" s="450"/>
      <c r="CD19" s="186"/>
      <c r="CE19" s="480"/>
      <c r="CF19" s="480"/>
      <c r="CG19" s="480"/>
      <c r="CH19" s="480"/>
      <c r="CI19" s="480"/>
      <c r="CJ19" s="480"/>
      <c r="CK19" s="480"/>
      <c r="CL19" s="480"/>
      <c r="CM19" s="480"/>
      <c r="CN19" s="480"/>
      <c r="CO19" s="480"/>
      <c r="CP19" s="480"/>
      <c r="CQ19" s="480"/>
      <c r="CR19" s="480"/>
      <c r="CS19" s="481"/>
      <c r="CT19" s="445"/>
      <c r="CU19" s="446"/>
      <c r="CV19" s="446"/>
      <c r="CW19" s="446"/>
      <c r="CX19" s="446"/>
      <c r="CY19" s="446"/>
      <c r="CZ19" s="446"/>
      <c r="DA19" s="447"/>
      <c r="DB19" s="445"/>
      <c r="DC19" s="446"/>
      <c r="DD19" s="446"/>
      <c r="DE19" s="446"/>
      <c r="DF19" s="446"/>
      <c r="DG19" s="446"/>
      <c r="DH19" s="446"/>
      <c r="DI19" s="447"/>
    </row>
    <row r="20" spans="1:113" ht="18.75" customHeight="1" thickBot="1">
      <c r="A20" s="173"/>
      <c r="B20" s="498" t="s">
        <v>162</v>
      </c>
      <c r="C20" s="499"/>
      <c r="D20" s="499"/>
      <c r="E20" s="500"/>
      <c r="F20" s="500"/>
      <c r="G20" s="500"/>
      <c r="H20" s="500"/>
      <c r="I20" s="500"/>
      <c r="J20" s="500"/>
      <c r="K20" s="500"/>
      <c r="L20" s="508">
        <v>49077</v>
      </c>
      <c r="M20" s="508"/>
      <c r="N20" s="508"/>
      <c r="O20" s="508"/>
      <c r="P20" s="508"/>
      <c r="Q20" s="508"/>
      <c r="R20" s="509"/>
      <c r="S20" s="509"/>
      <c r="T20" s="509"/>
      <c r="U20" s="509"/>
      <c r="V20" s="510"/>
      <c r="W20" s="519"/>
      <c r="X20" s="520"/>
      <c r="Y20" s="520"/>
      <c r="Z20" s="520"/>
      <c r="AA20" s="520"/>
      <c r="AB20" s="520"/>
      <c r="AC20" s="511"/>
      <c r="AD20" s="511"/>
      <c r="AE20" s="511"/>
      <c r="AF20" s="511"/>
      <c r="AG20" s="511"/>
      <c r="AH20" s="511"/>
      <c r="AI20" s="511"/>
      <c r="AJ20" s="511"/>
      <c r="AK20" s="511"/>
      <c r="AL20" s="512"/>
      <c r="AM20" s="513"/>
      <c r="AN20" s="410"/>
      <c r="AO20" s="410"/>
      <c r="AP20" s="410"/>
      <c r="AQ20" s="410"/>
      <c r="AR20" s="410"/>
      <c r="AS20" s="410"/>
      <c r="AT20" s="411"/>
      <c r="AU20" s="514"/>
      <c r="AV20" s="515"/>
      <c r="AW20" s="515"/>
      <c r="AX20" s="516"/>
      <c r="AY20" s="462"/>
      <c r="AZ20" s="463"/>
      <c r="BA20" s="463"/>
      <c r="BB20" s="463"/>
      <c r="BC20" s="463"/>
      <c r="BD20" s="463"/>
      <c r="BE20" s="463"/>
      <c r="BF20" s="463"/>
      <c r="BG20" s="463"/>
      <c r="BH20" s="463"/>
      <c r="BI20" s="463"/>
      <c r="BJ20" s="463"/>
      <c r="BK20" s="463"/>
      <c r="BL20" s="463"/>
      <c r="BM20" s="464"/>
      <c r="BN20" s="448"/>
      <c r="BO20" s="449"/>
      <c r="BP20" s="449"/>
      <c r="BQ20" s="449"/>
      <c r="BR20" s="449"/>
      <c r="BS20" s="449"/>
      <c r="BT20" s="449"/>
      <c r="BU20" s="450"/>
      <c r="BV20" s="448"/>
      <c r="BW20" s="449"/>
      <c r="BX20" s="449"/>
      <c r="BY20" s="449"/>
      <c r="BZ20" s="449"/>
      <c r="CA20" s="449"/>
      <c r="CB20" s="449"/>
      <c r="CC20" s="450"/>
      <c r="CD20" s="186"/>
      <c r="CE20" s="480"/>
      <c r="CF20" s="480"/>
      <c r="CG20" s="480"/>
      <c r="CH20" s="480"/>
      <c r="CI20" s="480"/>
      <c r="CJ20" s="480"/>
      <c r="CK20" s="480"/>
      <c r="CL20" s="480"/>
      <c r="CM20" s="480"/>
      <c r="CN20" s="480"/>
      <c r="CO20" s="480"/>
      <c r="CP20" s="480"/>
      <c r="CQ20" s="480"/>
      <c r="CR20" s="480"/>
      <c r="CS20" s="481"/>
      <c r="CT20" s="445"/>
      <c r="CU20" s="446"/>
      <c r="CV20" s="446"/>
      <c r="CW20" s="446"/>
      <c r="CX20" s="446"/>
      <c r="CY20" s="446"/>
      <c r="CZ20" s="446"/>
      <c r="DA20" s="447"/>
      <c r="DB20" s="445"/>
      <c r="DC20" s="446"/>
      <c r="DD20" s="446"/>
      <c r="DE20" s="446"/>
      <c r="DF20" s="446"/>
      <c r="DG20" s="446"/>
      <c r="DH20" s="446"/>
      <c r="DI20" s="447"/>
    </row>
    <row r="21" spans="1:113" ht="18.75" customHeight="1" thickBot="1">
      <c r="A21" s="173"/>
      <c r="B21" s="495" t="s">
        <v>163</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421"/>
      <c r="AZ21" s="422"/>
      <c r="BA21" s="422"/>
      <c r="BB21" s="422"/>
      <c r="BC21" s="422"/>
      <c r="BD21" s="422"/>
      <c r="BE21" s="422"/>
      <c r="BF21" s="422"/>
      <c r="BG21" s="422"/>
      <c r="BH21" s="422"/>
      <c r="BI21" s="422"/>
      <c r="BJ21" s="422"/>
      <c r="BK21" s="422"/>
      <c r="BL21" s="422"/>
      <c r="BM21" s="423"/>
      <c r="BN21" s="482"/>
      <c r="BO21" s="483"/>
      <c r="BP21" s="483"/>
      <c r="BQ21" s="483"/>
      <c r="BR21" s="483"/>
      <c r="BS21" s="483"/>
      <c r="BT21" s="483"/>
      <c r="BU21" s="484"/>
      <c r="BV21" s="482"/>
      <c r="BW21" s="483"/>
      <c r="BX21" s="483"/>
      <c r="BY21" s="483"/>
      <c r="BZ21" s="483"/>
      <c r="CA21" s="483"/>
      <c r="CB21" s="483"/>
      <c r="CC21" s="484"/>
      <c r="CD21" s="186"/>
      <c r="CE21" s="480"/>
      <c r="CF21" s="480"/>
      <c r="CG21" s="480"/>
      <c r="CH21" s="480"/>
      <c r="CI21" s="480"/>
      <c r="CJ21" s="480"/>
      <c r="CK21" s="480"/>
      <c r="CL21" s="480"/>
      <c r="CM21" s="480"/>
      <c r="CN21" s="480"/>
      <c r="CO21" s="480"/>
      <c r="CP21" s="480"/>
      <c r="CQ21" s="480"/>
      <c r="CR21" s="480"/>
      <c r="CS21" s="481"/>
      <c r="CT21" s="445"/>
      <c r="CU21" s="446"/>
      <c r="CV21" s="446"/>
      <c r="CW21" s="446"/>
      <c r="CX21" s="446"/>
      <c r="CY21" s="446"/>
      <c r="CZ21" s="446"/>
      <c r="DA21" s="447"/>
      <c r="DB21" s="445"/>
      <c r="DC21" s="446"/>
      <c r="DD21" s="446"/>
      <c r="DE21" s="446"/>
      <c r="DF21" s="446"/>
      <c r="DG21" s="446"/>
      <c r="DH21" s="446"/>
      <c r="DI21" s="447"/>
    </row>
    <row r="22" spans="1:113" ht="18.75" customHeight="1">
      <c r="A22" s="173"/>
      <c r="B22" s="424" t="s">
        <v>164</v>
      </c>
      <c r="C22" s="425"/>
      <c r="D22" s="426"/>
      <c r="E22" s="433" t="s">
        <v>1</v>
      </c>
      <c r="F22" s="434"/>
      <c r="G22" s="434"/>
      <c r="H22" s="434"/>
      <c r="I22" s="434"/>
      <c r="J22" s="434"/>
      <c r="K22" s="435"/>
      <c r="L22" s="433" t="s">
        <v>165</v>
      </c>
      <c r="M22" s="434"/>
      <c r="N22" s="434"/>
      <c r="O22" s="434"/>
      <c r="P22" s="435"/>
      <c r="Q22" s="439" t="s">
        <v>166</v>
      </c>
      <c r="R22" s="440"/>
      <c r="S22" s="440"/>
      <c r="T22" s="440"/>
      <c r="U22" s="440"/>
      <c r="V22" s="441"/>
      <c r="W22" s="490" t="s">
        <v>167</v>
      </c>
      <c r="X22" s="425"/>
      <c r="Y22" s="426"/>
      <c r="Z22" s="433" t="s">
        <v>1</v>
      </c>
      <c r="AA22" s="434"/>
      <c r="AB22" s="434"/>
      <c r="AC22" s="434"/>
      <c r="AD22" s="434"/>
      <c r="AE22" s="434"/>
      <c r="AF22" s="434"/>
      <c r="AG22" s="435"/>
      <c r="AH22" s="451" t="s">
        <v>168</v>
      </c>
      <c r="AI22" s="434"/>
      <c r="AJ22" s="434"/>
      <c r="AK22" s="434"/>
      <c r="AL22" s="435"/>
      <c r="AM22" s="451" t="s">
        <v>169</v>
      </c>
      <c r="AN22" s="452"/>
      <c r="AO22" s="452"/>
      <c r="AP22" s="452"/>
      <c r="AQ22" s="452"/>
      <c r="AR22" s="453"/>
      <c r="AS22" s="439" t="s">
        <v>166</v>
      </c>
      <c r="AT22" s="440"/>
      <c r="AU22" s="440"/>
      <c r="AV22" s="440"/>
      <c r="AW22" s="440"/>
      <c r="AX22" s="457"/>
      <c r="AY22" s="474" t="s">
        <v>170</v>
      </c>
      <c r="AZ22" s="475"/>
      <c r="BA22" s="475"/>
      <c r="BB22" s="475"/>
      <c r="BC22" s="475"/>
      <c r="BD22" s="475"/>
      <c r="BE22" s="475"/>
      <c r="BF22" s="475"/>
      <c r="BG22" s="475"/>
      <c r="BH22" s="475"/>
      <c r="BI22" s="475"/>
      <c r="BJ22" s="475"/>
      <c r="BK22" s="475"/>
      <c r="BL22" s="475"/>
      <c r="BM22" s="476"/>
      <c r="BN22" s="477">
        <v>22623339</v>
      </c>
      <c r="BO22" s="478"/>
      <c r="BP22" s="478"/>
      <c r="BQ22" s="478"/>
      <c r="BR22" s="478"/>
      <c r="BS22" s="478"/>
      <c r="BT22" s="478"/>
      <c r="BU22" s="479"/>
      <c r="BV22" s="477">
        <v>22774941</v>
      </c>
      <c r="BW22" s="478"/>
      <c r="BX22" s="478"/>
      <c r="BY22" s="478"/>
      <c r="BZ22" s="478"/>
      <c r="CA22" s="478"/>
      <c r="CB22" s="478"/>
      <c r="CC22" s="479"/>
      <c r="CD22" s="186"/>
      <c r="CE22" s="480"/>
      <c r="CF22" s="480"/>
      <c r="CG22" s="480"/>
      <c r="CH22" s="480"/>
      <c r="CI22" s="480"/>
      <c r="CJ22" s="480"/>
      <c r="CK22" s="480"/>
      <c r="CL22" s="480"/>
      <c r="CM22" s="480"/>
      <c r="CN22" s="480"/>
      <c r="CO22" s="480"/>
      <c r="CP22" s="480"/>
      <c r="CQ22" s="480"/>
      <c r="CR22" s="480"/>
      <c r="CS22" s="481"/>
      <c r="CT22" s="445"/>
      <c r="CU22" s="446"/>
      <c r="CV22" s="446"/>
      <c r="CW22" s="446"/>
      <c r="CX22" s="446"/>
      <c r="CY22" s="446"/>
      <c r="CZ22" s="446"/>
      <c r="DA22" s="447"/>
      <c r="DB22" s="445"/>
      <c r="DC22" s="446"/>
      <c r="DD22" s="446"/>
      <c r="DE22" s="446"/>
      <c r="DF22" s="446"/>
      <c r="DG22" s="446"/>
      <c r="DH22" s="446"/>
      <c r="DI22" s="447"/>
    </row>
    <row r="23" spans="1:113" ht="18.75" customHeight="1">
      <c r="A23" s="173"/>
      <c r="B23" s="427"/>
      <c r="C23" s="428"/>
      <c r="D23" s="429"/>
      <c r="E23" s="436"/>
      <c r="F23" s="437"/>
      <c r="G23" s="437"/>
      <c r="H23" s="437"/>
      <c r="I23" s="437"/>
      <c r="J23" s="437"/>
      <c r="K23" s="438"/>
      <c r="L23" s="436"/>
      <c r="M23" s="437"/>
      <c r="N23" s="437"/>
      <c r="O23" s="437"/>
      <c r="P23" s="438"/>
      <c r="Q23" s="442"/>
      <c r="R23" s="443"/>
      <c r="S23" s="443"/>
      <c r="T23" s="443"/>
      <c r="U23" s="443"/>
      <c r="V23" s="444"/>
      <c r="W23" s="491"/>
      <c r="X23" s="428"/>
      <c r="Y23" s="429"/>
      <c r="Z23" s="436"/>
      <c r="AA23" s="437"/>
      <c r="AB23" s="437"/>
      <c r="AC23" s="437"/>
      <c r="AD23" s="437"/>
      <c r="AE23" s="437"/>
      <c r="AF23" s="437"/>
      <c r="AG23" s="438"/>
      <c r="AH23" s="436"/>
      <c r="AI23" s="437"/>
      <c r="AJ23" s="437"/>
      <c r="AK23" s="437"/>
      <c r="AL23" s="438"/>
      <c r="AM23" s="454"/>
      <c r="AN23" s="455"/>
      <c r="AO23" s="455"/>
      <c r="AP23" s="455"/>
      <c r="AQ23" s="455"/>
      <c r="AR23" s="456"/>
      <c r="AS23" s="442"/>
      <c r="AT23" s="443"/>
      <c r="AU23" s="443"/>
      <c r="AV23" s="443"/>
      <c r="AW23" s="443"/>
      <c r="AX23" s="458"/>
      <c r="AY23" s="462" t="s">
        <v>171</v>
      </c>
      <c r="AZ23" s="463"/>
      <c r="BA23" s="463"/>
      <c r="BB23" s="463"/>
      <c r="BC23" s="463"/>
      <c r="BD23" s="463"/>
      <c r="BE23" s="463"/>
      <c r="BF23" s="463"/>
      <c r="BG23" s="463"/>
      <c r="BH23" s="463"/>
      <c r="BI23" s="463"/>
      <c r="BJ23" s="463"/>
      <c r="BK23" s="463"/>
      <c r="BL23" s="463"/>
      <c r="BM23" s="464"/>
      <c r="BN23" s="448">
        <v>17153613</v>
      </c>
      <c r="BO23" s="449"/>
      <c r="BP23" s="449"/>
      <c r="BQ23" s="449"/>
      <c r="BR23" s="449"/>
      <c r="BS23" s="449"/>
      <c r="BT23" s="449"/>
      <c r="BU23" s="450"/>
      <c r="BV23" s="448">
        <v>16969949</v>
      </c>
      <c r="BW23" s="449"/>
      <c r="BX23" s="449"/>
      <c r="BY23" s="449"/>
      <c r="BZ23" s="449"/>
      <c r="CA23" s="449"/>
      <c r="CB23" s="449"/>
      <c r="CC23" s="450"/>
      <c r="CD23" s="186"/>
      <c r="CE23" s="480"/>
      <c r="CF23" s="480"/>
      <c r="CG23" s="480"/>
      <c r="CH23" s="480"/>
      <c r="CI23" s="480"/>
      <c r="CJ23" s="480"/>
      <c r="CK23" s="480"/>
      <c r="CL23" s="480"/>
      <c r="CM23" s="480"/>
      <c r="CN23" s="480"/>
      <c r="CO23" s="480"/>
      <c r="CP23" s="480"/>
      <c r="CQ23" s="480"/>
      <c r="CR23" s="480"/>
      <c r="CS23" s="481"/>
      <c r="CT23" s="445"/>
      <c r="CU23" s="446"/>
      <c r="CV23" s="446"/>
      <c r="CW23" s="446"/>
      <c r="CX23" s="446"/>
      <c r="CY23" s="446"/>
      <c r="CZ23" s="446"/>
      <c r="DA23" s="447"/>
      <c r="DB23" s="445"/>
      <c r="DC23" s="446"/>
      <c r="DD23" s="446"/>
      <c r="DE23" s="446"/>
      <c r="DF23" s="446"/>
      <c r="DG23" s="446"/>
      <c r="DH23" s="446"/>
      <c r="DI23" s="447"/>
    </row>
    <row r="24" spans="1:113" ht="18.75" customHeight="1" thickBot="1">
      <c r="A24" s="173"/>
      <c r="B24" s="427"/>
      <c r="C24" s="428"/>
      <c r="D24" s="429"/>
      <c r="E24" s="404" t="s">
        <v>172</v>
      </c>
      <c r="F24" s="405"/>
      <c r="G24" s="405"/>
      <c r="H24" s="405"/>
      <c r="I24" s="405"/>
      <c r="J24" s="405"/>
      <c r="K24" s="406"/>
      <c r="L24" s="401">
        <v>1</v>
      </c>
      <c r="M24" s="402"/>
      <c r="N24" s="402"/>
      <c r="O24" s="402"/>
      <c r="P24" s="403"/>
      <c r="Q24" s="401">
        <v>10730</v>
      </c>
      <c r="R24" s="402"/>
      <c r="S24" s="402"/>
      <c r="T24" s="402"/>
      <c r="U24" s="402"/>
      <c r="V24" s="403"/>
      <c r="W24" s="491"/>
      <c r="X24" s="428"/>
      <c r="Y24" s="429"/>
      <c r="Z24" s="404" t="s">
        <v>173</v>
      </c>
      <c r="AA24" s="405"/>
      <c r="AB24" s="405"/>
      <c r="AC24" s="405"/>
      <c r="AD24" s="405"/>
      <c r="AE24" s="405"/>
      <c r="AF24" s="405"/>
      <c r="AG24" s="406"/>
      <c r="AH24" s="401">
        <v>901</v>
      </c>
      <c r="AI24" s="402"/>
      <c r="AJ24" s="402"/>
      <c r="AK24" s="402"/>
      <c r="AL24" s="403"/>
      <c r="AM24" s="401">
        <v>2578662</v>
      </c>
      <c r="AN24" s="402"/>
      <c r="AO24" s="402"/>
      <c r="AP24" s="402"/>
      <c r="AQ24" s="402"/>
      <c r="AR24" s="403"/>
      <c r="AS24" s="401">
        <v>2862</v>
      </c>
      <c r="AT24" s="402"/>
      <c r="AU24" s="402"/>
      <c r="AV24" s="402"/>
      <c r="AW24" s="402"/>
      <c r="AX24" s="461"/>
      <c r="AY24" s="421" t="s">
        <v>174</v>
      </c>
      <c r="AZ24" s="422"/>
      <c r="BA24" s="422"/>
      <c r="BB24" s="422"/>
      <c r="BC24" s="422"/>
      <c r="BD24" s="422"/>
      <c r="BE24" s="422"/>
      <c r="BF24" s="422"/>
      <c r="BG24" s="422"/>
      <c r="BH24" s="422"/>
      <c r="BI24" s="422"/>
      <c r="BJ24" s="422"/>
      <c r="BK24" s="422"/>
      <c r="BL24" s="422"/>
      <c r="BM24" s="423"/>
      <c r="BN24" s="448">
        <v>22603713</v>
      </c>
      <c r="BO24" s="449"/>
      <c r="BP24" s="449"/>
      <c r="BQ24" s="449"/>
      <c r="BR24" s="449"/>
      <c r="BS24" s="449"/>
      <c r="BT24" s="449"/>
      <c r="BU24" s="450"/>
      <c r="BV24" s="448">
        <v>22735768</v>
      </c>
      <c r="BW24" s="449"/>
      <c r="BX24" s="449"/>
      <c r="BY24" s="449"/>
      <c r="BZ24" s="449"/>
      <c r="CA24" s="449"/>
      <c r="CB24" s="449"/>
      <c r="CC24" s="450"/>
      <c r="CD24" s="186"/>
      <c r="CE24" s="480"/>
      <c r="CF24" s="480"/>
      <c r="CG24" s="480"/>
      <c r="CH24" s="480"/>
      <c r="CI24" s="480"/>
      <c r="CJ24" s="480"/>
      <c r="CK24" s="480"/>
      <c r="CL24" s="480"/>
      <c r="CM24" s="480"/>
      <c r="CN24" s="480"/>
      <c r="CO24" s="480"/>
      <c r="CP24" s="480"/>
      <c r="CQ24" s="480"/>
      <c r="CR24" s="480"/>
      <c r="CS24" s="481"/>
      <c r="CT24" s="445"/>
      <c r="CU24" s="446"/>
      <c r="CV24" s="446"/>
      <c r="CW24" s="446"/>
      <c r="CX24" s="446"/>
      <c r="CY24" s="446"/>
      <c r="CZ24" s="446"/>
      <c r="DA24" s="447"/>
      <c r="DB24" s="445"/>
      <c r="DC24" s="446"/>
      <c r="DD24" s="446"/>
      <c r="DE24" s="446"/>
      <c r="DF24" s="446"/>
      <c r="DG24" s="446"/>
      <c r="DH24" s="446"/>
      <c r="DI24" s="447"/>
    </row>
    <row r="25" spans="1:113" ht="18.75" customHeight="1">
      <c r="A25" s="173"/>
      <c r="B25" s="427"/>
      <c r="C25" s="428"/>
      <c r="D25" s="429"/>
      <c r="E25" s="404" t="s">
        <v>175</v>
      </c>
      <c r="F25" s="405"/>
      <c r="G25" s="405"/>
      <c r="H25" s="405"/>
      <c r="I25" s="405"/>
      <c r="J25" s="405"/>
      <c r="K25" s="406"/>
      <c r="L25" s="401">
        <v>2</v>
      </c>
      <c r="M25" s="402"/>
      <c r="N25" s="402"/>
      <c r="O25" s="402"/>
      <c r="P25" s="403"/>
      <c r="Q25" s="401">
        <v>8810</v>
      </c>
      <c r="R25" s="402"/>
      <c r="S25" s="402"/>
      <c r="T25" s="402"/>
      <c r="U25" s="402"/>
      <c r="V25" s="403"/>
      <c r="W25" s="491"/>
      <c r="X25" s="428"/>
      <c r="Y25" s="429"/>
      <c r="Z25" s="404" t="s">
        <v>176</v>
      </c>
      <c r="AA25" s="405"/>
      <c r="AB25" s="405"/>
      <c r="AC25" s="405"/>
      <c r="AD25" s="405"/>
      <c r="AE25" s="405"/>
      <c r="AF25" s="405"/>
      <c r="AG25" s="406"/>
      <c r="AH25" s="401">
        <v>119</v>
      </c>
      <c r="AI25" s="402"/>
      <c r="AJ25" s="402"/>
      <c r="AK25" s="402"/>
      <c r="AL25" s="403"/>
      <c r="AM25" s="401">
        <v>352359</v>
      </c>
      <c r="AN25" s="402"/>
      <c r="AO25" s="402"/>
      <c r="AP25" s="402"/>
      <c r="AQ25" s="402"/>
      <c r="AR25" s="403"/>
      <c r="AS25" s="401">
        <v>2961</v>
      </c>
      <c r="AT25" s="402"/>
      <c r="AU25" s="402"/>
      <c r="AV25" s="402"/>
      <c r="AW25" s="402"/>
      <c r="AX25" s="461"/>
      <c r="AY25" s="474" t="s">
        <v>177</v>
      </c>
      <c r="AZ25" s="475"/>
      <c r="BA25" s="475"/>
      <c r="BB25" s="475"/>
      <c r="BC25" s="475"/>
      <c r="BD25" s="475"/>
      <c r="BE25" s="475"/>
      <c r="BF25" s="475"/>
      <c r="BG25" s="475"/>
      <c r="BH25" s="475"/>
      <c r="BI25" s="475"/>
      <c r="BJ25" s="475"/>
      <c r="BK25" s="475"/>
      <c r="BL25" s="475"/>
      <c r="BM25" s="476"/>
      <c r="BN25" s="477">
        <v>23300719</v>
      </c>
      <c r="BO25" s="478"/>
      <c r="BP25" s="478"/>
      <c r="BQ25" s="478"/>
      <c r="BR25" s="478"/>
      <c r="BS25" s="478"/>
      <c r="BT25" s="478"/>
      <c r="BU25" s="479"/>
      <c r="BV25" s="477">
        <v>24148515</v>
      </c>
      <c r="BW25" s="478"/>
      <c r="BX25" s="478"/>
      <c r="BY25" s="478"/>
      <c r="BZ25" s="478"/>
      <c r="CA25" s="478"/>
      <c r="CB25" s="478"/>
      <c r="CC25" s="479"/>
      <c r="CD25" s="186"/>
      <c r="CE25" s="480"/>
      <c r="CF25" s="480"/>
      <c r="CG25" s="480"/>
      <c r="CH25" s="480"/>
      <c r="CI25" s="480"/>
      <c r="CJ25" s="480"/>
      <c r="CK25" s="480"/>
      <c r="CL25" s="480"/>
      <c r="CM25" s="480"/>
      <c r="CN25" s="480"/>
      <c r="CO25" s="480"/>
      <c r="CP25" s="480"/>
      <c r="CQ25" s="480"/>
      <c r="CR25" s="480"/>
      <c r="CS25" s="481"/>
      <c r="CT25" s="445"/>
      <c r="CU25" s="446"/>
      <c r="CV25" s="446"/>
      <c r="CW25" s="446"/>
      <c r="CX25" s="446"/>
      <c r="CY25" s="446"/>
      <c r="CZ25" s="446"/>
      <c r="DA25" s="447"/>
      <c r="DB25" s="445"/>
      <c r="DC25" s="446"/>
      <c r="DD25" s="446"/>
      <c r="DE25" s="446"/>
      <c r="DF25" s="446"/>
      <c r="DG25" s="446"/>
      <c r="DH25" s="446"/>
      <c r="DI25" s="447"/>
    </row>
    <row r="26" spans="1:113" ht="18.75" customHeight="1">
      <c r="A26" s="173"/>
      <c r="B26" s="427"/>
      <c r="C26" s="428"/>
      <c r="D26" s="429"/>
      <c r="E26" s="404" t="s">
        <v>178</v>
      </c>
      <c r="F26" s="405"/>
      <c r="G26" s="405"/>
      <c r="H26" s="405"/>
      <c r="I26" s="405"/>
      <c r="J26" s="405"/>
      <c r="K26" s="406"/>
      <c r="L26" s="401">
        <v>1</v>
      </c>
      <c r="M26" s="402"/>
      <c r="N26" s="402"/>
      <c r="O26" s="402"/>
      <c r="P26" s="403"/>
      <c r="Q26" s="401">
        <v>8300</v>
      </c>
      <c r="R26" s="402"/>
      <c r="S26" s="402"/>
      <c r="T26" s="402"/>
      <c r="U26" s="402"/>
      <c r="V26" s="403"/>
      <c r="W26" s="491"/>
      <c r="X26" s="428"/>
      <c r="Y26" s="429"/>
      <c r="Z26" s="404" t="s">
        <v>179</v>
      </c>
      <c r="AA26" s="459"/>
      <c r="AB26" s="459"/>
      <c r="AC26" s="459"/>
      <c r="AD26" s="459"/>
      <c r="AE26" s="459"/>
      <c r="AF26" s="459"/>
      <c r="AG26" s="460"/>
      <c r="AH26" s="401">
        <v>13</v>
      </c>
      <c r="AI26" s="402"/>
      <c r="AJ26" s="402"/>
      <c r="AK26" s="402"/>
      <c r="AL26" s="403"/>
      <c r="AM26" s="401">
        <v>35620</v>
      </c>
      <c r="AN26" s="402"/>
      <c r="AO26" s="402"/>
      <c r="AP26" s="402"/>
      <c r="AQ26" s="402"/>
      <c r="AR26" s="403"/>
      <c r="AS26" s="401">
        <v>2740</v>
      </c>
      <c r="AT26" s="402"/>
      <c r="AU26" s="402"/>
      <c r="AV26" s="402"/>
      <c r="AW26" s="402"/>
      <c r="AX26" s="461"/>
      <c r="AY26" s="488" t="s">
        <v>180</v>
      </c>
      <c r="AZ26" s="408"/>
      <c r="BA26" s="408"/>
      <c r="BB26" s="408"/>
      <c r="BC26" s="408"/>
      <c r="BD26" s="408"/>
      <c r="BE26" s="408"/>
      <c r="BF26" s="408"/>
      <c r="BG26" s="408"/>
      <c r="BH26" s="408"/>
      <c r="BI26" s="408"/>
      <c r="BJ26" s="408"/>
      <c r="BK26" s="408"/>
      <c r="BL26" s="408"/>
      <c r="BM26" s="489"/>
      <c r="BN26" s="448" t="s">
        <v>181</v>
      </c>
      <c r="BO26" s="449"/>
      <c r="BP26" s="449"/>
      <c r="BQ26" s="449"/>
      <c r="BR26" s="449"/>
      <c r="BS26" s="449"/>
      <c r="BT26" s="449"/>
      <c r="BU26" s="450"/>
      <c r="BV26" s="448" t="s">
        <v>181</v>
      </c>
      <c r="BW26" s="449"/>
      <c r="BX26" s="449"/>
      <c r="BY26" s="449"/>
      <c r="BZ26" s="449"/>
      <c r="CA26" s="449"/>
      <c r="CB26" s="449"/>
      <c r="CC26" s="450"/>
      <c r="CD26" s="186"/>
      <c r="CE26" s="480"/>
      <c r="CF26" s="480"/>
      <c r="CG26" s="480"/>
      <c r="CH26" s="480"/>
      <c r="CI26" s="480"/>
      <c r="CJ26" s="480"/>
      <c r="CK26" s="480"/>
      <c r="CL26" s="480"/>
      <c r="CM26" s="480"/>
      <c r="CN26" s="480"/>
      <c r="CO26" s="480"/>
      <c r="CP26" s="480"/>
      <c r="CQ26" s="480"/>
      <c r="CR26" s="480"/>
      <c r="CS26" s="481"/>
      <c r="CT26" s="445"/>
      <c r="CU26" s="446"/>
      <c r="CV26" s="446"/>
      <c r="CW26" s="446"/>
      <c r="CX26" s="446"/>
      <c r="CY26" s="446"/>
      <c r="CZ26" s="446"/>
      <c r="DA26" s="447"/>
      <c r="DB26" s="445"/>
      <c r="DC26" s="446"/>
      <c r="DD26" s="446"/>
      <c r="DE26" s="446"/>
      <c r="DF26" s="446"/>
      <c r="DG26" s="446"/>
      <c r="DH26" s="446"/>
      <c r="DI26" s="447"/>
    </row>
    <row r="27" spans="1:113" ht="18.75" customHeight="1" thickBot="1">
      <c r="A27" s="173"/>
      <c r="B27" s="427"/>
      <c r="C27" s="428"/>
      <c r="D27" s="429"/>
      <c r="E27" s="404" t="s">
        <v>182</v>
      </c>
      <c r="F27" s="405"/>
      <c r="G27" s="405"/>
      <c r="H27" s="405"/>
      <c r="I27" s="405"/>
      <c r="J27" s="405"/>
      <c r="K27" s="406"/>
      <c r="L27" s="401">
        <v>1</v>
      </c>
      <c r="M27" s="402"/>
      <c r="N27" s="402"/>
      <c r="O27" s="402"/>
      <c r="P27" s="403"/>
      <c r="Q27" s="401">
        <v>5490</v>
      </c>
      <c r="R27" s="402"/>
      <c r="S27" s="402"/>
      <c r="T27" s="402"/>
      <c r="U27" s="402"/>
      <c r="V27" s="403"/>
      <c r="W27" s="491"/>
      <c r="X27" s="428"/>
      <c r="Y27" s="429"/>
      <c r="Z27" s="404" t="s">
        <v>183</v>
      </c>
      <c r="AA27" s="405"/>
      <c r="AB27" s="405"/>
      <c r="AC27" s="405"/>
      <c r="AD27" s="405"/>
      <c r="AE27" s="405"/>
      <c r="AF27" s="405"/>
      <c r="AG27" s="406"/>
      <c r="AH27" s="401" t="s">
        <v>132</v>
      </c>
      <c r="AI27" s="402"/>
      <c r="AJ27" s="402"/>
      <c r="AK27" s="402"/>
      <c r="AL27" s="403"/>
      <c r="AM27" s="401" t="s">
        <v>140</v>
      </c>
      <c r="AN27" s="402"/>
      <c r="AO27" s="402"/>
      <c r="AP27" s="402"/>
      <c r="AQ27" s="402"/>
      <c r="AR27" s="403"/>
      <c r="AS27" s="401" t="s">
        <v>132</v>
      </c>
      <c r="AT27" s="402"/>
      <c r="AU27" s="402"/>
      <c r="AV27" s="402"/>
      <c r="AW27" s="402"/>
      <c r="AX27" s="461"/>
      <c r="AY27" s="485" t="s">
        <v>184</v>
      </c>
      <c r="AZ27" s="486"/>
      <c r="BA27" s="486"/>
      <c r="BB27" s="486"/>
      <c r="BC27" s="486"/>
      <c r="BD27" s="486"/>
      <c r="BE27" s="486"/>
      <c r="BF27" s="486"/>
      <c r="BG27" s="486"/>
      <c r="BH27" s="486"/>
      <c r="BI27" s="486"/>
      <c r="BJ27" s="486"/>
      <c r="BK27" s="486"/>
      <c r="BL27" s="486"/>
      <c r="BM27" s="487"/>
      <c r="BN27" s="482">
        <v>1200000</v>
      </c>
      <c r="BO27" s="483"/>
      <c r="BP27" s="483"/>
      <c r="BQ27" s="483"/>
      <c r="BR27" s="483"/>
      <c r="BS27" s="483"/>
      <c r="BT27" s="483"/>
      <c r="BU27" s="484"/>
      <c r="BV27" s="482">
        <v>1200000</v>
      </c>
      <c r="BW27" s="483"/>
      <c r="BX27" s="483"/>
      <c r="BY27" s="483"/>
      <c r="BZ27" s="483"/>
      <c r="CA27" s="483"/>
      <c r="CB27" s="483"/>
      <c r="CC27" s="484"/>
      <c r="CD27" s="188"/>
      <c r="CE27" s="480"/>
      <c r="CF27" s="480"/>
      <c r="CG27" s="480"/>
      <c r="CH27" s="480"/>
      <c r="CI27" s="480"/>
      <c r="CJ27" s="480"/>
      <c r="CK27" s="480"/>
      <c r="CL27" s="480"/>
      <c r="CM27" s="480"/>
      <c r="CN27" s="480"/>
      <c r="CO27" s="480"/>
      <c r="CP27" s="480"/>
      <c r="CQ27" s="480"/>
      <c r="CR27" s="480"/>
      <c r="CS27" s="481"/>
      <c r="CT27" s="445"/>
      <c r="CU27" s="446"/>
      <c r="CV27" s="446"/>
      <c r="CW27" s="446"/>
      <c r="CX27" s="446"/>
      <c r="CY27" s="446"/>
      <c r="CZ27" s="446"/>
      <c r="DA27" s="447"/>
      <c r="DB27" s="445"/>
      <c r="DC27" s="446"/>
      <c r="DD27" s="446"/>
      <c r="DE27" s="446"/>
      <c r="DF27" s="446"/>
      <c r="DG27" s="446"/>
      <c r="DH27" s="446"/>
      <c r="DI27" s="447"/>
    </row>
    <row r="28" spans="1:113" ht="18.75" customHeight="1">
      <c r="A28" s="173"/>
      <c r="B28" s="427"/>
      <c r="C28" s="428"/>
      <c r="D28" s="429"/>
      <c r="E28" s="404" t="s">
        <v>185</v>
      </c>
      <c r="F28" s="405"/>
      <c r="G28" s="405"/>
      <c r="H28" s="405"/>
      <c r="I28" s="405"/>
      <c r="J28" s="405"/>
      <c r="K28" s="406"/>
      <c r="L28" s="401">
        <v>1</v>
      </c>
      <c r="M28" s="402"/>
      <c r="N28" s="402"/>
      <c r="O28" s="402"/>
      <c r="P28" s="403"/>
      <c r="Q28" s="401">
        <v>5000</v>
      </c>
      <c r="R28" s="402"/>
      <c r="S28" s="402"/>
      <c r="T28" s="402"/>
      <c r="U28" s="402"/>
      <c r="V28" s="403"/>
      <c r="W28" s="491"/>
      <c r="X28" s="428"/>
      <c r="Y28" s="429"/>
      <c r="Z28" s="404" t="s">
        <v>186</v>
      </c>
      <c r="AA28" s="405"/>
      <c r="AB28" s="405"/>
      <c r="AC28" s="405"/>
      <c r="AD28" s="405"/>
      <c r="AE28" s="405"/>
      <c r="AF28" s="405"/>
      <c r="AG28" s="406"/>
      <c r="AH28" s="401" t="s">
        <v>132</v>
      </c>
      <c r="AI28" s="402"/>
      <c r="AJ28" s="402"/>
      <c r="AK28" s="402"/>
      <c r="AL28" s="403"/>
      <c r="AM28" s="401" t="s">
        <v>187</v>
      </c>
      <c r="AN28" s="402"/>
      <c r="AO28" s="402"/>
      <c r="AP28" s="402"/>
      <c r="AQ28" s="402"/>
      <c r="AR28" s="403"/>
      <c r="AS28" s="401" t="s">
        <v>132</v>
      </c>
      <c r="AT28" s="402"/>
      <c r="AU28" s="402"/>
      <c r="AV28" s="402"/>
      <c r="AW28" s="402"/>
      <c r="AX28" s="461"/>
      <c r="AY28" s="465" t="s">
        <v>188</v>
      </c>
      <c r="AZ28" s="466"/>
      <c r="BA28" s="466"/>
      <c r="BB28" s="467"/>
      <c r="BC28" s="474" t="s">
        <v>48</v>
      </c>
      <c r="BD28" s="475"/>
      <c r="BE28" s="475"/>
      <c r="BF28" s="475"/>
      <c r="BG28" s="475"/>
      <c r="BH28" s="475"/>
      <c r="BI28" s="475"/>
      <c r="BJ28" s="475"/>
      <c r="BK28" s="475"/>
      <c r="BL28" s="475"/>
      <c r="BM28" s="476"/>
      <c r="BN28" s="477">
        <v>5403693</v>
      </c>
      <c r="BO28" s="478"/>
      <c r="BP28" s="478"/>
      <c r="BQ28" s="478"/>
      <c r="BR28" s="478"/>
      <c r="BS28" s="478"/>
      <c r="BT28" s="478"/>
      <c r="BU28" s="479"/>
      <c r="BV28" s="477">
        <v>3769687</v>
      </c>
      <c r="BW28" s="478"/>
      <c r="BX28" s="478"/>
      <c r="BY28" s="478"/>
      <c r="BZ28" s="478"/>
      <c r="CA28" s="478"/>
      <c r="CB28" s="478"/>
      <c r="CC28" s="479"/>
      <c r="CD28" s="186"/>
      <c r="CE28" s="480"/>
      <c r="CF28" s="480"/>
      <c r="CG28" s="480"/>
      <c r="CH28" s="480"/>
      <c r="CI28" s="480"/>
      <c r="CJ28" s="480"/>
      <c r="CK28" s="480"/>
      <c r="CL28" s="480"/>
      <c r="CM28" s="480"/>
      <c r="CN28" s="480"/>
      <c r="CO28" s="480"/>
      <c r="CP28" s="480"/>
      <c r="CQ28" s="480"/>
      <c r="CR28" s="480"/>
      <c r="CS28" s="481"/>
      <c r="CT28" s="445"/>
      <c r="CU28" s="446"/>
      <c r="CV28" s="446"/>
      <c r="CW28" s="446"/>
      <c r="CX28" s="446"/>
      <c r="CY28" s="446"/>
      <c r="CZ28" s="446"/>
      <c r="DA28" s="447"/>
      <c r="DB28" s="445"/>
      <c r="DC28" s="446"/>
      <c r="DD28" s="446"/>
      <c r="DE28" s="446"/>
      <c r="DF28" s="446"/>
      <c r="DG28" s="446"/>
      <c r="DH28" s="446"/>
      <c r="DI28" s="447"/>
    </row>
    <row r="29" spans="1:113" ht="18.75" customHeight="1">
      <c r="A29" s="173"/>
      <c r="B29" s="427"/>
      <c r="C29" s="428"/>
      <c r="D29" s="429"/>
      <c r="E29" s="404" t="s">
        <v>189</v>
      </c>
      <c r="F29" s="405"/>
      <c r="G29" s="405"/>
      <c r="H29" s="405"/>
      <c r="I29" s="405"/>
      <c r="J29" s="405"/>
      <c r="K29" s="406"/>
      <c r="L29" s="401">
        <v>20</v>
      </c>
      <c r="M29" s="402"/>
      <c r="N29" s="402"/>
      <c r="O29" s="402"/>
      <c r="P29" s="403"/>
      <c r="Q29" s="401">
        <v>4670</v>
      </c>
      <c r="R29" s="402"/>
      <c r="S29" s="402"/>
      <c r="T29" s="402"/>
      <c r="U29" s="402"/>
      <c r="V29" s="403"/>
      <c r="W29" s="492"/>
      <c r="X29" s="493"/>
      <c r="Y29" s="494"/>
      <c r="Z29" s="404" t="s">
        <v>190</v>
      </c>
      <c r="AA29" s="405"/>
      <c r="AB29" s="405"/>
      <c r="AC29" s="405"/>
      <c r="AD29" s="405"/>
      <c r="AE29" s="405"/>
      <c r="AF29" s="405"/>
      <c r="AG29" s="406"/>
      <c r="AH29" s="401">
        <v>901</v>
      </c>
      <c r="AI29" s="402"/>
      <c r="AJ29" s="402"/>
      <c r="AK29" s="402"/>
      <c r="AL29" s="403"/>
      <c r="AM29" s="401">
        <v>2578662</v>
      </c>
      <c r="AN29" s="402"/>
      <c r="AO29" s="402"/>
      <c r="AP29" s="402"/>
      <c r="AQ29" s="402"/>
      <c r="AR29" s="403"/>
      <c r="AS29" s="401">
        <v>2862</v>
      </c>
      <c r="AT29" s="402"/>
      <c r="AU29" s="402"/>
      <c r="AV29" s="402"/>
      <c r="AW29" s="402"/>
      <c r="AX29" s="461"/>
      <c r="AY29" s="468"/>
      <c r="AZ29" s="469"/>
      <c r="BA29" s="469"/>
      <c r="BB29" s="470"/>
      <c r="BC29" s="462" t="s">
        <v>191</v>
      </c>
      <c r="BD29" s="463"/>
      <c r="BE29" s="463"/>
      <c r="BF29" s="463"/>
      <c r="BG29" s="463"/>
      <c r="BH29" s="463"/>
      <c r="BI29" s="463"/>
      <c r="BJ29" s="463"/>
      <c r="BK29" s="463"/>
      <c r="BL29" s="463"/>
      <c r="BM29" s="464"/>
      <c r="BN29" s="448" t="s">
        <v>140</v>
      </c>
      <c r="BO29" s="449"/>
      <c r="BP29" s="449"/>
      <c r="BQ29" s="449"/>
      <c r="BR29" s="449"/>
      <c r="BS29" s="449"/>
      <c r="BT29" s="449"/>
      <c r="BU29" s="450"/>
      <c r="BV29" s="448" t="s">
        <v>132</v>
      </c>
      <c r="BW29" s="449"/>
      <c r="BX29" s="449"/>
      <c r="BY29" s="449"/>
      <c r="BZ29" s="449"/>
      <c r="CA29" s="449"/>
      <c r="CB29" s="449"/>
      <c r="CC29" s="450"/>
      <c r="CD29" s="188"/>
      <c r="CE29" s="480"/>
      <c r="CF29" s="480"/>
      <c r="CG29" s="480"/>
      <c r="CH29" s="480"/>
      <c r="CI29" s="480"/>
      <c r="CJ29" s="480"/>
      <c r="CK29" s="480"/>
      <c r="CL29" s="480"/>
      <c r="CM29" s="480"/>
      <c r="CN29" s="480"/>
      <c r="CO29" s="480"/>
      <c r="CP29" s="480"/>
      <c r="CQ29" s="480"/>
      <c r="CR29" s="480"/>
      <c r="CS29" s="481"/>
      <c r="CT29" s="445"/>
      <c r="CU29" s="446"/>
      <c r="CV29" s="446"/>
      <c r="CW29" s="446"/>
      <c r="CX29" s="446"/>
      <c r="CY29" s="446"/>
      <c r="CZ29" s="446"/>
      <c r="DA29" s="447"/>
      <c r="DB29" s="445"/>
      <c r="DC29" s="446"/>
      <c r="DD29" s="446"/>
      <c r="DE29" s="446"/>
      <c r="DF29" s="446"/>
      <c r="DG29" s="446"/>
      <c r="DH29" s="446"/>
      <c r="DI29" s="447"/>
    </row>
    <row r="30" spans="1:113" ht="18.75" customHeight="1" thickBot="1">
      <c r="A30" s="173"/>
      <c r="B30" s="430"/>
      <c r="C30" s="431"/>
      <c r="D30" s="432"/>
      <c r="E30" s="409"/>
      <c r="F30" s="410"/>
      <c r="G30" s="410"/>
      <c r="H30" s="410"/>
      <c r="I30" s="410"/>
      <c r="J30" s="410"/>
      <c r="K30" s="411"/>
      <c r="L30" s="412"/>
      <c r="M30" s="413"/>
      <c r="N30" s="413"/>
      <c r="O30" s="413"/>
      <c r="P30" s="414"/>
      <c r="Q30" s="412"/>
      <c r="R30" s="413"/>
      <c r="S30" s="413"/>
      <c r="T30" s="413"/>
      <c r="U30" s="413"/>
      <c r="V30" s="414"/>
      <c r="W30" s="415" t="s">
        <v>192</v>
      </c>
      <c r="X30" s="416"/>
      <c r="Y30" s="416"/>
      <c r="Z30" s="416"/>
      <c r="AA30" s="416"/>
      <c r="AB30" s="416"/>
      <c r="AC30" s="416"/>
      <c r="AD30" s="416"/>
      <c r="AE30" s="416"/>
      <c r="AF30" s="416"/>
      <c r="AG30" s="417"/>
      <c r="AH30" s="418">
        <v>101.6</v>
      </c>
      <c r="AI30" s="419"/>
      <c r="AJ30" s="419"/>
      <c r="AK30" s="419"/>
      <c r="AL30" s="419"/>
      <c r="AM30" s="419"/>
      <c r="AN30" s="419"/>
      <c r="AO30" s="419"/>
      <c r="AP30" s="419"/>
      <c r="AQ30" s="419"/>
      <c r="AR30" s="419"/>
      <c r="AS30" s="419"/>
      <c r="AT30" s="419"/>
      <c r="AU30" s="419"/>
      <c r="AV30" s="419"/>
      <c r="AW30" s="419"/>
      <c r="AX30" s="420"/>
      <c r="AY30" s="471"/>
      <c r="AZ30" s="472"/>
      <c r="BA30" s="472"/>
      <c r="BB30" s="473"/>
      <c r="BC30" s="421" t="s">
        <v>50</v>
      </c>
      <c r="BD30" s="422"/>
      <c r="BE30" s="422"/>
      <c r="BF30" s="422"/>
      <c r="BG30" s="422"/>
      <c r="BH30" s="422"/>
      <c r="BI30" s="422"/>
      <c r="BJ30" s="422"/>
      <c r="BK30" s="422"/>
      <c r="BL30" s="422"/>
      <c r="BM30" s="423"/>
      <c r="BN30" s="482">
        <v>8551328</v>
      </c>
      <c r="BO30" s="483"/>
      <c r="BP30" s="483"/>
      <c r="BQ30" s="483"/>
      <c r="BR30" s="483"/>
      <c r="BS30" s="483"/>
      <c r="BT30" s="483"/>
      <c r="BU30" s="484"/>
      <c r="BV30" s="482">
        <v>9288765</v>
      </c>
      <c r="BW30" s="483"/>
      <c r="BX30" s="483"/>
      <c r="BY30" s="483"/>
      <c r="BZ30" s="483"/>
      <c r="CA30" s="483"/>
      <c r="CB30" s="483"/>
      <c r="CC30" s="484"/>
      <c r="CD30" s="189"/>
      <c r="CE30" s="190"/>
      <c r="CF30" s="190"/>
      <c r="CG30" s="190"/>
      <c r="CH30" s="190"/>
      <c r="CI30" s="190"/>
      <c r="CJ30" s="190"/>
      <c r="CK30" s="190"/>
      <c r="CL30" s="190"/>
      <c r="CM30" s="190"/>
      <c r="CN30" s="190"/>
      <c r="CO30" s="190"/>
      <c r="CP30" s="190"/>
      <c r="CQ30" s="190"/>
      <c r="CR30" s="190"/>
      <c r="CS30" s="191"/>
      <c r="CT30" s="192"/>
      <c r="CU30" s="193"/>
      <c r="CV30" s="193"/>
      <c r="CW30" s="193"/>
      <c r="CX30" s="193"/>
      <c r="CY30" s="193"/>
      <c r="CZ30" s="193"/>
      <c r="DA30" s="194"/>
      <c r="DB30" s="192"/>
      <c r="DC30" s="193"/>
      <c r="DD30" s="193"/>
      <c r="DE30" s="193"/>
      <c r="DF30" s="193"/>
      <c r="DG30" s="193"/>
      <c r="DH30" s="193"/>
      <c r="DI30" s="194"/>
    </row>
    <row r="31" spans="1:113" ht="13.5" customHeight="1">
      <c r="A31" s="173"/>
      <c r="B31" s="195"/>
      <c r="DI31" s="196"/>
    </row>
    <row r="32" spans="1:113" ht="13.5" customHeight="1">
      <c r="A32" s="173"/>
      <c r="B32" s="197"/>
      <c r="C32" s="407" t="s">
        <v>193</v>
      </c>
      <c r="D32" s="407"/>
      <c r="E32" s="407"/>
      <c r="F32" s="407"/>
      <c r="G32" s="407"/>
      <c r="H32" s="407"/>
      <c r="I32" s="407"/>
      <c r="J32" s="407"/>
      <c r="K32" s="407"/>
      <c r="L32" s="407"/>
      <c r="M32" s="407"/>
      <c r="N32" s="407"/>
      <c r="O32" s="407"/>
      <c r="P32" s="407"/>
      <c r="Q32" s="407"/>
      <c r="R32" s="407"/>
      <c r="S32" s="407"/>
      <c r="U32" s="408" t="s">
        <v>194</v>
      </c>
      <c r="V32" s="408"/>
      <c r="W32" s="408"/>
      <c r="X32" s="408"/>
      <c r="Y32" s="408"/>
      <c r="Z32" s="408"/>
      <c r="AA32" s="408"/>
      <c r="AB32" s="408"/>
      <c r="AC32" s="408"/>
      <c r="AD32" s="408"/>
      <c r="AE32" s="408"/>
      <c r="AF32" s="408"/>
      <c r="AG32" s="408"/>
      <c r="AH32" s="408"/>
      <c r="AI32" s="408"/>
      <c r="AJ32" s="408"/>
      <c r="AK32" s="408"/>
      <c r="AM32" s="408" t="s">
        <v>195</v>
      </c>
      <c r="AN32" s="408"/>
      <c r="AO32" s="408"/>
      <c r="AP32" s="408"/>
      <c r="AQ32" s="408"/>
      <c r="AR32" s="408"/>
      <c r="AS32" s="408"/>
      <c r="AT32" s="408"/>
      <c r="AU32" s="408"/>
      <c r="AV32" s="408"/>
      <c r="AW32" s="408"/>
      <c r="AX32" s="408"/>
      <c r="AY32" s="408"/>
      <c r="AZ32" s="408"/>
      <c r="BA32" s="408"/>
      <c r="BB32" s="408"/>
      <c r="BC32" s="408"/>
      <c r="BE32" s="408" t="s">
        <v>196</v>
      </c>
      <c r="BF32" s="408"/>
      <c r="BG32" s="408"/>
      <c r="BH32" s="408"/>
      <c r="BI32" s="408"/>
      <c r="BJ32" s="408"/>
      <c r="BK32" s="408"/>
      <c r="BL32" s="408"/>
      <c r="BM32" s="408"/>
      <c r="BN32" s="408"/>
      <c r="BO32" s="408"/>
      <c r="BP32" s="408"/>
      <c r="BQ32" s="408"/>
      <c r="BR32" s="408"/>
      <c r="BS32" s="408"/>
      <c r="BT32" s="408"/>
      <c r="BU32" s="408"/>
      <c r="BW32" s="408" t="s">
        <v>197</v>
      </c>
      <c r="BX32" s="408"/>
      <c r="BY32" s="408"/>
      <c r="BZ32" s="408"/>
      <c r="CA32" s="408"/>
      <c r="CB32" s="408"/>
      <c r="CC32" s="408"/>
      <c r="CD32" s="408"/>
      <c r="CE32" s="408"/>
      <c r="CF32" s="408"/>
      <c r="CG32" s="408"/>
      <c r="CH32" s="408"/>
      <c r="CI32" s="408"/>
      <c r="CJ32" s="408"/>
      <c r="CK32" s="408"/>
      <c r="CL32" s="408"/>
      <c r="CM32" s="408"/>
      <c r="CO32" s="408" t="s">
        <v>198</v>
      </c>
      <c r="CP32" s="408"/>
      <c r="CQ32" s="408"/>
      <c r="CR32" s="408"/>
      <c r="CS32" s="408"/>
      <c r="CT32" s="408"/>
      <c r="CU32" s="408"/>
      <c r="CV32" s="408"/>
      <c r="CW32" s="408"/>
      <c r="CX32" s="408"/>
      <c r="CY32" s="408"/>
      <c r="CZ32" s="408"/>
      <c r="DA32" s="408"/>
      <c r="DB32" s="408"/>
      <c r="DC32" s="408"/>
      <c r="DD32" s="408"/>
      <c r="DE32" s="408"/>
      <c r="DI32" s="196"/>
    </row>
    <row r="33" spans="1:113" ht="13.5" customHeight="1">
      <c r="A33" s="173"/>
      <c r="B33" s="197"/>
      <c r="C33" s="400" t="s">
        <v>199</v>
      </c>
      <c r="D33" s="400"/>
      <c r="E33" s="399" t="s">
        <v>200</v>
      </c>
      <c r="F33" s="399"/>
      <c r="G33" s="399"/>
      <c r="H33" s="399"/>
      <c r="I33" s="399"/>
      <c r="J33" s="399"/>
      <c r="K33" s="399"/>
      <c r="L33" s="399"/>
      <c r="M33" s="399"/>
      <c r="N33" s="399"/>
      <c r="O33" s="399"/>
      <c r="P33" s="399"/>
      <c r="Q33" s="399"/>
      <c r="R33" s="399"/>
      <c r="S33" s="399"/>
      <c r="T33" s="198"/>
      <c r="U33" s="400" t="s">
        <v>201</v>
      </c>
      <c r="V33" s="400"/>
      <c r="W33" s="399" t="s">
        <v>202</v>
      </c>
      <c r="X33" s="399"/>
      <c r="Y33" s="399"/>
      <c r="Z33" s="399"/>
      <c r="AA33" s="399"/>
      <c r="AB33" s="399"/>
      <c r="AC33" s="399"/>
      <c r="AD33" s="399"/>
      <c r="AE33" s="399"/>
      <c r="AF33" s="399"/>
      <c r="AG33" s="399"/>
      <c r="AH33" s="399"/>
      <c r="AI33" s="399"/>
      <c r="AJ33" s="399"/>
      <c r="AK33" s="399"/>
      <c r="AL33" s="198"/>
      <c r="AM33" s="400" t="s">
        <v>199</v>
      </c>
      <c r="AN33" s="400"/>
      <c r="AO33" s="399" t="s">
        <v>202</v>
      </c>
      <c r="AP33" s="399"/>
      <c r="AQ33" s="399"/>
      <c r="AR33" s="399"/>
      <c r="AS33" s="399"/>
      <c r="AT33" s="399"/>
      <c r="AU33" s="399"/>
      <c r="AV33" s="399"/>
      <c r="AW33" s="399"/>
      <c r="AX33" s="399"/>
      <c r="AY33" s="399"/>
      <c r="AZ33" s="399"/>
      <c r="BA33" s="399"/>
      <c r="BB33" s="399"/>
      <c r="BC33" s="399"/>
      <c r="BD33" s="199"/>
      <c r="BE33" s="399" t="s">
        <v>203</v>
      </c>
      <c r="BF33" s="399"/>
      <c r="BG33" s="399" t="s">
        <v>204</v>
      </c>
      <c r="BH33" s="399"/>
      <c r="BI33" s="399"/>
      <c r="BJ33" s="399"/>
      <c r="BK33" s="399"/>
      <c r="BL33" s="399"/>
      <c r="BM33" s="399"/>
      <c r="BN33" s="399"/>
      <c r="BO33" s="399"/>
      <c r="BP33" s="399"/>
      <c r="BQ33" s="399"/>
      <c r="BR33" s="399"/>
      <c r="BS33" s="399"/>
      <c r="BT33" s="399"/>
      <c r="BU33" s="399"/>
      <c r="BV33" s="199"/>
      <c r="BW33" s="400" t="s">
        <v>203</v>
      </c>
      <c r="BX33" s="400"/>
      <c r="BY33" s="399" t="s">
        <v>205</v>
      </c>
      <c r="BZ33" s="399"/>
      <c r="CA33" s="399"/>
      <c r="CB33" s="399"/>
      <c r="CC33" s="399"/>
      <c r="CD33" s="399"/>
      <c r="CE33" s="399"/>
      <c r="CF33" s="399"/>
      <c r="CG33" s="399"/>
      <c r="CH33" s="399"/>
      <c r="CI33" s="399"/>
      <c r="CJ33" s="399"/>
      <c r="CK33" s="399"/>
      <c r="CL33" s="399"/>
      <c r="CM33" s="399"/>
      <c r="CN33" s="198"/>
      <c r="CO33" s="400" t="s">
        <v>199</v>
      </c>
      <c r="CP33" s="400"/>
      <c r="CQ33" s="399" t="s">
        <v>206</v>
      </c>
      <c r="CR33" s="399"/>
      <c r="CS33" s="399"/>
      <c r="CT33" s="399"/>
      <c r="CU33" s="399"/>
      <c r="CV33" s="399"/>
      <c r="CW33" s="399"/>
      <c r="CX33" s="399"/>
      <c r="CY33" s="399"/>
      <c r="CZ33" s="399"/>
      <c r="DA33" s="399"/>
      <c r="DB33" s="399"/>
      <c r="DC33" s="399"/>
      <c r="DD33" s="399"/>
      <c r="DE33" s="399"/>
      <c r="DF33" s="198"/>
      <c r="DG33" s="398" t="s">
        <v>207</v>
      </c>
      <c r="DH33" s="398"/>
      <c r="DI33" s="200"/>
    </row>
    <row r="34" spans="1:113" ht="32.25" customHeight="1">
      <c r="A34" s="173"/>
      <c r="B34" s="197"/>
      <c r="C34" s="396">
        <f>IF(E34="","",1)</f>
        <v>1</v>
      </c>
      <c r="D34" s="396"/>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173"/>
      <c r="U34" s="396">
        <f>IF(W34="","",MAX(C34:D43)+1)</f>
        <v>3</v>
      </c>
      <c r="V34" s="396"/>
      <c r="W34" s="397" t="str">
        <f>IF('各会計、関係団体の財政状況及び健全化判断比率'!B28="","",'各会計、関係団体の財政状況及び健全化判断比率'!B28)</f>
        <v>国民健康保険事業特別会計</v>
      </c>
      <c r="X34" s="397"/>
      <c r="Y34" s="397"/>
      <c r="Z34" s="397"/>
      <c r="AA34" s="397"/>
      <c r="AB34" s="397"/>
      <c r="AC34" s="397"/>
      <c r="AD34" s="397"/>
      <c r="AE34" s="397"/>
      <c r="AF34" s="397"/>
      <c r="AG34" s="397"/>
      <c r="AH34" s="397"/>
      <c r="AI34" s="397"/>
      <c r="AJ34" s="397"/>
      <c r="AK34" s="397"/>
      <c r="AL34" s="173"/>
      <c r="AM34" s="396">
        <f>IF(AO34="","",MAX(C34:D43,U34:V43)+1)</f>
        <v>5</v>
      </c>
      <c r="AN34" s="396"/>
      <c r="AO34" s="397" t="str">
        <f>IF('各会計、関係団体の財政状況及び健全化判断比率'!B30="","",'各会計、関係団体の財政状況及び健全化判断比率'!B30)</f>
        <v>水道事業会計</v>
      </c>
      <c r="AP34" s="397"/>
      <c r="AQ34" s="397"/>
      <c r="AR34" s="397"/>
      <c r="AS34" s="397"/>
      <c r="AT34" s="397"/>
      <c r="AU34" s="397"/>
      <c r="AV34" s="397"/>
      <c r="AW34" s="397"/>
      <c r="AX34" s="397"/>
      <c r="AY34" s="397"/>
      <c r="AZ34" s="397"/>
      <c r="BA34" s="397"/>
      <c r="BB34" s="397"/>
      <c r="BC34" s="397"/>
      <c r="BD34" s="173"/>
      <c r="BE34" s="396">
        <f>IF(BG34="","",MAX(C34:D43,U34:V43,AM34:AN43)+1)</f>
        <v>7</v>
      </c>
      <c r="BF34" s="396"/>
      <c r="BG34" s="397" t="str">
        <f>IF('各会計、関係団体の財政状況及び健全化判断比率'!B32="","",'各会計、関係団体の財政状況及び健全化判断比率'!B32)</f>
        <v>加木屋中部土地区画整理事業特別会計</v>
      </c>
      <c r="BH34" s="397"/>
      <c r="BI34" s="397"/>
      <c r="BJ34" s="397"/>
      <c r="BK34" s="397"/>
      <c r="BL34" s="397"/>
      <c r="BM34" s="397"/>
      <c r="BN34" s="397"/>
      <c r="BO34" s="397"/>
      <c r="BP34" s="397"/>
      <c r="BQ34" s="397"/>
      <c r="BR34" s="397"/>
      <c r="BS34" s="397"/>
      <c r="BT34" s="397"/>
      <c r="BU34" s="397"/>
      <c r="BV34" s="173"/>
      <c r="BW34" s="396">
        <f>IF(BY34="","",MAX(C34:D43,U34:V43,AM34:AN43,BE34:BF43)+1)</f>
        <v>8</v>
      </c>
      <c r="BX34" s="396"/>
      <c r="BY34" s="397" t="str">
        <f>IF('各会計、関係団体の財政状況及び健全化判断比率'!B68="","",'各会計、関係団体の財政状況及び健全化判断比率'!B68)</f>
        <v>西知多医療厚生組合（一般会計）</v>
      </c>
      <c r="BZ34" s="397"/>
      <c r="CA34" s="397"/>
      <c r="CB34" s="397"/>
      <c r="CC34" s="397"/>
      <c r="CD34" s="397"/>
      <c r="CE34" s="397"/>
      <c r="CF34" s="397"/>
      <c r="CG34" s="397"/>
      <c r="CH34" s="397"/>
      <c r="CI34" s="397"/>
      <c r="CJ34" s="397"/>
      <c r="CK34" s="397"/>
      <c r="CL34" s="397"/>
      <c r="CM34" s="397"/>
      <c r="CN34" s="173"/>
      <c r="CO34" s="396">
        <f>IF(CQ34="","",MAX(C34:D43,U34:V43,AM34:AN43,BE34:BF43,BW34:BX43)+1)</f>
        <v>18</v>
      </c>
      <c r="CP34" s="396"/>
      <c r="CQ34" s="397" t="str">
        <f>IF('各会計、関係団体の財政状況及び健全化判断比率'!BS7="","",'各会計、関係団体の財政状況及び健全化判断比率'!BS7)</f>
        <v>東海市土地開発公社</v>
      </c>
      <c r="CR34" s="397"/>
      <c r="CS34" s="397"/>
      <c r="CT34" s="397"/>
      <c r="CU34" s="397"/>
      <c r="CV34" s="397"/>
      <c r="CW34" s="397"/>
      <c r="CX34" s="397"/>
      <c r="CY34" s="397"/>
      <c r="CZ34" s="397"/>
      <c r="DA34" s="397"/>
      <c r="DB34" s="397"/>
      <c r="DC34" s="397"/>
      <c r="DD34" s="397"/>
      <c r="DE34" s="397"/>
      <c r="DG34" s="394" t="str">
        <f>IF('各会計、関係団体の財政状況及び健全化判断比率'!BR7="","",'各会計、関係団体の財政状況及び健全化判断比率'!BR7)</f>
        <v/>
      </c>
      <c r="DH34" s="394"/>
      <c r="DI34" s="200"/>
    </row>
    <row r="35" spans="1:113" ht="32.25" customHeight="1">
      <c r="A35" s="173"/>
      <c r="B35" s="197"/>
      <c r="C35" s="396">
        <f>IF(E35="","",C34+1)</f>
        <v>2</v>
      </c>
      <c r="D35" s="396"/>
      <c r="E35" s="397" t="str">
        <f>IF('各会計、関係団体の財政状況及び健全化判断比率'!B8="","",'各会計、関係団体の財政状況及び健全化判断比率'!B8)</f>
        <v>太田川駅周辺土地区画整理事業特別会計</v>
      </c>
      <c r="F35" s="397"/>
      <c r="G35" s="397"/>
      <c r="H35" s="397"/>
      <c r="I35" s="397"/>
      <c r="J35" s="397"/>
      <c r="K35" s="397"/>
      <c r="L35" s="397"/>
      <c r="M35" s="397"/>
      <c r="N35" s="397"/>
      <c r="O35" s="397"/>
      <c r="P35" s="397"/>
      <c r="Q35" s="397"/>
      <c r="R35" s="397"/>
      <c r="S35" s="397"/>
      <c r="T35" s="173"/>
      <c r="U35" s="396">
        <f>IF(W35="","",U34+1)</f>
        <v>4</v>
      </c>
      <c r="V35" s="396"/>
      <c r="W35" s="397" t="str">
        <f>IF('各会計、関係団体の財政状況及び健全化判断比率'!B29="","",'各会計、関係団体の財政状況及び健全化判断比率'!B29)</f>
        <v>後期高齢者医療事業特別会計</v>
      </c>
      <c r="X35" s="397"/>
      <c r="Y35" s="397"/>
      <c r="Z35" s="397"/>
      <c r="AA35" s="397"/>
      <c r="AB35" s="397"/>
      <c r="AC35" s="397"/>
      <c r="AD35" s="397"/>
      <c r="AE35" s="397"/>
      <c r="AF35" s="397"/>
      <c r="AG35" s="397"/>
      <c r="AH35" s="397"/>
      <c r="AI35" s="397"/>
      <c r="AJ35" s="397"/>
      <c r="AK35" s="397"/>
      <c r="AL35" s="173"/>
      <c r="AM35" s="396">
        <f t="shared" ref="AM35:AM43" si="0">IF(AO35="","",AM34+1)</f>
        <v>6</v>
      </c>
      <c r="AN35" s="396"/>
      <c r="AO35" s="397" t="str">
        <f>IF('各会計、関係団体の財政状況及び健全化判断比率'!B31="","",'各会計、関係団体の財政状況及び健全化判断比率'!B31)</f>
        <v>下水道事業会計</v>
      </c>
      <c r="AP35" s="397"/>
      <c r="AQ35" s="397"/>
      <c r="AR35" s="397"/>
      <c r="AS35" s="397"/>
      <c r="AT35" s="397"/>
      <c r="AU35" s="397"/>
      <c r="AV35" s="397"/>
      <c r="AW35" s="397"/>
      <c r="AX35" s="397"/>
      <c r="AY35" s="397"/>
      <c r="AZ35" s="397"/>
      <c r="BA35" s="397"/>
      <c r="BB35" s="397"/>
      <c r="BC35" s="397"/>
      <c r="BD35" s="173"/>
      <c r="BE35" s="396" t="str">
        <f t="shared" ref="BE35:BE43" si="1">IF(BG35="","",BE34+1)</f>
        <v/>
      </c>
      <c r="BF35" s="396"/>
      <c r="BG35" s="397"/>
      <c r="BH35" s="397"/>
      <c r="BI35" s="397"/>
      <c r="BJ35" s="397"/>
      <c r="BK35" s="397"/>
      <c r="BL35" s="397"/>
      <c r="BM35" s="397"/>
      <c r="BN35" s="397"/>
      <c r="BO35" s="397"/>
      <c r="BP35" s="397"/>
      <c r="BQ35" s="397"/>
      <c r="BR35" s="397"/>
      <c r="BS35" s="397"/>
      <c r="BT35" s="397"/>
      <c r="BU35" s="397"/>
      <c r="BV35" s="173"/>
      <c r="BW35" s="396">
        <f t="shared" ref="BW35:BW43" si="2">IF(BY35="","",BW34+1)</f>
        <v>9</v>
      </c>
      <c r="BX35" s="396"/>
      <c r="BY35" s="397" t="str">
        <f>IF('各会計、関係団体の財政状況及び健全化判断比率'!B69="","",'各会計、関係団体の財政状況及び健全化判断比率'!B69)</f>
        <v>西知多医療厚生組合（し尿処理事業特別会計）</v>
      </c>
      <c r="BZ35" s="397"/>
      <c r="CA35" s="397"/>
      <c r="CB35" s="397"/>
      <c r="CC35" s="397"/>
      <c r="CD35" s="397"/>
      <c r="CE35" s="397"/>
      <c r="CF35" s="397"/>
      <c r="CG35" s="397"/>
      <c r="CH35" s="397"/>
      <c r="CI35" s="397"/>
      <c r="CJ35" s="397"/>
      <c r="CK35" s="397"/>
      <c r="CL35" s="397"/>
      <c r="CM35" s="397"/>
      <c r="CN35" s="173"/>
      <c r="CO35" s="396">
        <f t="shared" ref="CO35:CO43" si="3">IF(CQ35="","",CO34+1)</f>
        <v>19</v>
      </c>
      <c r="CP35" s="396"/>
      <c r="CQ35" s="397" t="str">
        <f>IF('各会計、関係団体の財政状況及び健全化判断比率'!BS8="","",'各会計、関係団体の財政状況及び健全化判断比率'!BS8)</f>
        <v>まちづくり東海</v>
      </c>
      <c r="CR35" s="397"/>
      <c r="CS35" s="397"/>
      <c r="CT35" s="397"/>
      <c r="CU35" s="397"/>
      <c r="CV35" s="397"/>
      <c r="CW35" s="397"/>
      <c r="CX35" s="397"/>
      <c r="CY35" s="397"/>
      <c r="CZ35" s="397"/>
      <c r="DA35" s="397"/>
      <c r="DB35" s="397"/>
      <c r="DC35" s="397"/>
      <c r="DD35" s="397"/>
      <c r="DE35" s="397"/>
      <c r="DG35" s="394" t="str">
        <f>IF('各会計、関係団体の財政状況及び健全化判断比率'!BR8="","",'各会計、関係団体の財政状況及び健全化判断比率'!BR8)</f>
        <v/>
      </c>
      <c r="DH35" s="394"/>
      <c r="DI35" s="200"/>
    </row>
    <row r="36" spans="1:113" ht="32.25" customHeight="1">
      <c r="A36" s="173"/>
      <c r="B36" s="197"/>
      <c r="C36" s="396" t="str">
        <f>IF(E36="","",C35+1)</f>
        <v/>
      </c>
      <c r="D36" s="396"/>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173"/>
      <c r="U36" s="396" t="str">
        <f t="shared" ref="U36:U43" si="4">IF(W36="","",U35+1)</f>
        <v/>
      </c>
      <c r="V36" s="396"/>
      <c r="W36" s="397"/>
      <c r="X36" s="397"/>
      <c r="Y36" s="397"/>
      <c r="Z36" s="397"/>
      <c r="AA36" s="397"/>
      <c r="AB36" s="397"/>
      <c r="AC36" s="397"/>
      <c r="AD36" s="397"/>
      <c r="AE36" s="397"/>
      <c r="AF36" s="397"/>
      <c r="AG36" s="397"/>
      <c r="AH36" s="397"/>
      <c r="AI36" s="397"/>
      <c r="AJ36" s="397"/>
      <c r="AK36" s="397"/>
      <c r="AL36" s="173"/>
      <c r="AM36" s="396" t="str">
        <f t="shared" si="0"/>
        <v/>
      </c>
      <c r="AN36" s="396"/>
      <c r="AO36" s="397"/>
      <c r="AP36" s="397"/>
      <c r="AQ36" s="397"/>
      <c r="AR36" s="397"/>
      <c r="AS36" s="397"/>
      <c r="AT36" s="397"/>
      <c r="AU36" s="397"/>
      <c r="AV36" s="397"/>
      <c r="AW36" s="397"/>
      <c r="AX36" s="397"/>
      <c r="AY36" s="397"/>
      <c r="AZ36" s="397"/>
      <c r="BA36" s="397"/>
      <c r="BB36" s="397"/>
      <c r="BC36" s="397"/>
      <c r="BD36" s="173"/>
      <c r="BE36" s="396" t="str">
        <f t="shared" si="1"/>
        <v/>
      </c>
      <c r="BF36" s="396"/>
      <c r="BG36" s="397"/>
      <c r="BH36" s="397"/>
      <c r="BI36" s="397"/>
      <c r="BJ36" s="397"/>
      <c r="BK36" s="397"/>
      <c r="BL36" s="397"/>
      <c r="BM36" s="397"/>
      <c r="BN36" s="397"/>
      <c r="BO36" s="397"/>
      <c r="BP36" s="397"/>
      <c r="BQ36" s="397"/>
      <c r="BR36" s="397"/>
      <c r="BS36" s="397"/>
      <c r="BT36" s="397"/>
      <c r="BU36" s="397"/>
      <c r="BV36" s="173"/>
      <c r="BW36" s="396">
        <f t="shared" si="2"/>
        <v>10</v>
      </c>
      <c r="BX36" s="396"/>
      <c r="BY36" s="397" t="str">
        <f>IF('各会計、関係団体の財政状況及び健全化判断比率'!B70="","",'各会計、関係団体の財政状況及び健全化判断比率'!B70)</f>
        <v>西知多医療厚生組合（病院事業会計）</v>
      </c>
      <c r="BZ36" s="397"/>
      <c r="CA36" s="397"/>
      <c r="CB36" s="397"/>
      <c r="CC36" s="397"/>
      <c r="CD36" s="397"/>
      <c r="CE36" s="397"/>
      <c r="CF36" s="397"/>
      <c r="CG36" s="397"/>
      <c r="CH36" s="397"/>
      <c r="CI36" s="397"/>
      <c r="CJ36" s="397"/>
      <c r="CK36" s="397"/>
      <c r="CL36" s="397"/>
      <c r="CM36" s="397"/>
      <c r="CN36" s="173"/>
      <c r="CO36" s="396">
        <f t="shared" si="3"/>
        <v>20</v>
      </c>
      <c r="CP36" s="396"/>
      <c r="CQ36" s="397" t="str">
        <f>IF('各会計、関係団体の財政状況及び健全化判断比率'!BS9="","",'各会計、関係団体の財政状況及び健全化判断比率'!BS9)</f>
        <v>知多地区勤労者福祉サービスセンター</v>
      </c>
      <c r="CR36" s="397"/>
      <c r="CS36" s="397"/>
      <c r="CT36" s="397"/>
      <c r="CU36" s="397"/>
      <c r="CV36" s="397"/>
      <c r="CW36" s="397"/>
      <c r="CX36" s="397"/>
      <c r="CY36" s="397"/>
      <c r="CZ36" s="397"/>
      <c r="DA36" s="397"/>
      <c r="DB36" s="397"/>
      <c r="DC36" s="397"/>
      <c r="DD36" s="397"/>
      <c r="DE36" s="397"/>
      <c r="DG36" s="394" t="str">
        <f>IF('各会計、関係団体の財政状況及び健全化判断比率'!BR9="","",'各会計、関係団体の財政状況及び健全化判断比率'!BR9)</f>
        <v/>
      </c>
      <c r="DH36" s="394"/>
      <c r="DI36" s="200"/>
    </row>
    <row r="37" spans="1:113" ht="32.25" customHeight="1">
      <c r="A37" s="173"/>
      <c r="B37" s="197"/>
      <c r="C37" s="396" t="str">
        <f>IF(E37="","",C36+1)</f>
        <v/>
      </c>
      <c r="D37" s="396"/>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173"/>
      <c r="U37" s="396" t="str">
        <f t="shared" si="4"/>
        <v/>
      </c>
      <c r="V37" s="396"/>
      <c r="W37" s="397"/>
      <c r="X37" s="397"/>
      <c r="Y37" s="397"/>
      <c r="Z37" s="397"/>
      <c r="AA37" s="397"/>
      <c r="AB37" s="397"/>
      <c r="AC37" s="397"/>
      <c r="AD37" s="397"/>
      <c r="AE37" s="397"/>
      <c r="AF37" s="397"/>
      <c r="AG37" s="397"/>
      <c r="AH37" s="397"/>
      <c r="AI37" s="397"/>
      <c r="AJ37" s="397"/>
      <c r="AK37" s="397"/>
      <c r="AL37" s="173"/>
      <c r="AM37" s="396" t="str">
        <f t="shared" si="0"/>
        <v/>
      </c>
      <c r="AN37" s="396"/>
      <c r="AO37" s="397"/>
      <c r="AP37" s="397"/>
      <c r="AQ37" s="397"/>
      <c r="AR37" s="397"/>
      <c r="AS37" s="397"/>
      <c r="AT37" s="397"/>
      <c r="AU37" s="397"/>
      <c r="AV37" s="397"/>
      <c r="AW37" s="397"/>
      <c r="AX37" s="397"/>
      <c r="AY37" s="397"/>
      <c r="AZ37" s="397"/>
      <c r="BA37" s="397"/>
      <c r="BB37" s="397"/>
      <c r="BC37" s="397"/>
      <c r="BD37" s="173"/>
      <c r="BE37" s="396" t="str">
        <f t="shared" si="1"/>
        <v/>
      </c>
      <c r="BF37" s="396"/>
      <c r="BG37" s="397"/>
      <c r="BH37" s="397"/>
      <c r="BI37" s="397"/>
      <c r="BJ37" s="397"/>
      <c r="BK37" s="397"/>
      <c r="BL37" s="397"/>
      <c r="BM37" s="397"/>
      <c r="BN37" s="397"/>
      <c r="BO37" s="397"/>
      <c r="BP37" s="397"/>
      <c r="BQ37" s="397"/>
      <c r="BR37" s="397"/>
      <c r="BS37" s="397"/>
      <c r="BT37" s="397"/>
      <c r="BU37" s="397"/>
      <c r="BV37" s="173"/>
      <c r="BW37" s="396">
        <f t="shared" si="2"/>
        <v>11</v>
      </c>
      <c r="BX37" s="396"/>
      <c r="BY37" s="397" t="str">
        <f>IF('各会計、関係団体の財政状況及び健全化判断比率'!B71="","",'各会計、関係団体の財政状況及び健全化判断比率'!B71)</f>
        <v>西知多医療厚生組合（ごみ処理事業特別会計）</v>
      </c>
      <c r="BZ37" s="397"/>
      <c r="CA37" s="397"/>
      <c r="CB37" s="397"/>
      <c r="CC37" s="397"/>
      <c r="CD37" s="397"/>
      <c r="CE37" s="397"/>
      <c r="CF37" s="397"/>
      <c r="CG37" s="397"/>
      <c r="CH37" s="397"/>
      <c r="CI37" s="397"/>
      <c r="CJ37" s="397"/>
      <c r="CK37" s="397"/>
      <c r="CL37" s="397"/>
      <c r="CM37" s="397"/>
      <c r="CN37" s="173"/>
      <c r="CO37" s="396" t="str">
        <f t="shared" si="3"/>
        <v/>
      </c>
      <c r="CP37" s="396"/>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G37" s="394" t="str">
        <f>IF('各会計、関係団体の財政状況及び健全化判断比率'!BR10="","",'各会計、関係団体の財政状況及び健全化判断比率'!BR10)</f>
        <v/>
      </c>
      <c r="DH37" s="394"/>
      <c r="DI37" s="200"/>
    </row>
    <row r="38" spans="1:113" ht="32.25" customHeight="1">
      <c r="A38" s="173"/>
      <c r="B38" s="197"/>
      <c r="C38" s="396" t="str">
        <f t="shared" ref="C38:C43" si="5">IF(E38="","",C37+1)</f>
        <v/>
      </c>
      <c r="D38" s="396"/>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173"/>
      <c r="U38" s="396" t="str">
        <f t="shared" si="4"/>
        <v/>
      </c>
      <c r="V38" s="396"/>
      <c r="W38" s="397"/>
      <c r="X38" s="397"/>
      <c r="Y38" s="397"/>
      <c r="Z38" s="397"/>
      <c r="AA38" s="397"/>
      <c r="AB38" s="397"/>
      <c r="AC38" s="397"/>
      <c r="AD38" s="397"/>
      <c r="AE38" s="397"/>
      <c r="AF38" s="397"/>
      <c r="AG38" s="397"/>
      <c r="AH38" s="397"/>
      <c r="AI38" s="397"/>
      <c r="AJ38" s="397"/>
      <c r="AK38" s="397"/>
      <c r="AL38" s="173"/>
      <c r="AM38" s="396" t="str">
        <f t="shared" si="0"/>
        <v/>
      </c>
      <c r="AN38" s="396"/>
      <c r="AO38" s="397"/>
      <c r="AP38" s="397"/>
      <c r="AQ38" s="397"/>
      <c r="AR38" s="397"/>
      <c r="AS38" s="397"/>
      <c r="AT38" s="397"/>
      <c r="AU38" s="397"/>
      <c r="AV38" s="397"/>
      <c r="AW38" s="397"/>
      <c r="AX38" s="397"/>
      <c r="AY38" s="397"/>
      <c r="AZ38" s="397"/>
      <c r="BA38" s="397"/>
      <c r="BB38" s="397"/>
      <c r="BC38" s="397"/>
      <c r="BD38" s="173"/>
      <c r="BE38" s="396" t="str">
        <f t="shared" si="1"/>
        <v/>
      </c>
      <c r="BF38" s="396"/>
      <c r="BG38" s="397"/>
      <c r="BH38" s="397"/>
      <c r="BI38" s="397"/>
      <c r="BJ38" s="397"/>
      <c r="BK38" s="397"/>
      <c r="BL38" s="397"/>
      <c r="BM38" s="397"/>
      <c r="BN38" s="397"/>
      <c r="BO38" s="397"/>
      <c r="BP38" s="397"/>
      <c r="BQ38" s="397"/>
      <c r="BR38" s="397"/>
      <c r="BS38" s="397"/>
      <c r="BT38" s="397"/>
      <c r="BU38" s="397"/>
      <c r="BV38" s="173"/>
      <c r="BW38" s="396">
        <f t="shared" si="2"/>
        <v>12</v>
      </c>
      <c r="BX38" s="396"/>
      <c r="BY38" s="397" t="str">
        <f>IF('各会計、関係団体の財政状況及び健全化判断比率'!B72="","",'各会計、関係団体の財政状況及び健全化判断比率'!B72)</f>
        <v>西知多医療厚生組合（看護専門学校事業特別会計）</v>
      </c>
      <c r="BZ38" s="397"/>
      <c r="CA38" s="397"/>
      <c r="CB38" s="397"/>
      <c r="CC38" s="397"/>
      <c r="CD38" s="397"/>
      <c r="CE38" s="397"/>
      <c r="CF38" s="397"/>
      <c r="CG38" s="397"/>
      <c r="CH38" s="397"/>
      <c r="CI38" s="397"/>
      <c r="CJ38" s="397"/>
      <c r="CK38" s="397"/>
      <c r="CL38" s="397"/>
      <c r="CM38" s="397"/>
      <c r="CN38" s="173"/>
      <c r="CO38" s="396" t="str">
        <f t="shared" si="3"/>
        <v/>
      </c>
      <c r="CP38" s="396"/>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G38" s="394" t="str">
        <f>IF('各会計、関係団体の財政状況及び健全化判断比率'!BR11="","",'各会計、関係団体の財政状況及び健全化判断比率'!BR11)</f>
        <v/>
      </c>
      <c r="DH38" s="394"/>
      <c r="DI38" s="200"/>
    </row>
    <row r="39" spans="1:113" ht="32.25" customHeight="1">
      <c r="A39" s="173"/>
      <c r="B39" s="197"/>
      <c r="C39" s="396" t="str">
        <f t="shared" si="5"/>
        <v/>
      </c>
      <c r="D39" s="396"/>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173"/>
      <c r="U39" s="396" t="str">
        <f t="shared" si="4"/>
        <v/>
      </c>
      <c r="V39" s="396"/>
      <c r="W39" s="397"/>
      <c r="X39" s="397"/>
      <c r="Y39" s="397"/>
      <c r="Z39" s="397"/>
      <c r="AA39" s="397"/>
      <c r="AB39" s="397"/>
      <c r="AC39" s="397"/>
      <c r="AD39" s="397"/>
      <c r="AE39" s="397"/>
      <c r="AF39" s="397"/>
      <c r="AG39" s="397"/>
      <c r="AH39" s="397"/>
      <c r="AI39" s="397"/>
      <c r="AJ39" s="397"/>
      <c r="AK39" s="397"/>
      <c r="AL39" s="173"/>
      <c r="AM39" s="396" t="str">
        <f t="shared" si="0"/>
        <v/>
      </c>
      <c r="AN39" s="396"/>
      <c r="AO39" s="397"/>
      <c r="AP39" s="397"/>
      <c r="AQ39" s="397"/>
      <c r="AR39" s="397"/>
      <c r="AS39" s="397"/>
      <c r="AT39" s="397"/>
      <c r="AU39" s="397"/>
      <c r="AV39" s="397"/>
      <c r="AW39" s="397"/>
      <c r="AX39" s="397"/>
      <c r="AY39" s="397"/>
      <c r="AZ39" s="397"/>
      <c r="BA39" s="397"/>
      <c r="BB39" s="397"/>
      <c r="BC39" s="397"/>
      <c r="BD39" s="173"/>
      <c r="BE39" s="396" t="str">
        <f t="shared" si="1"/>
        <v/>
      </c>
      <c r="BF39" s="396"/>
      <c r="BG39" s="397"/>
      <c r="BH39" s="397"/>
      <c r="BI39" s="397"/>
      <c r="BJ39" s="397"/>
      <c r="BK39" s="397"/>
      <c r="BL39" s="397"/>
      <c r="BM39" s="397"/>
      <c r="BN39" s="397"/>
      <c r="BO39" s="397"/>
      <c r="BP39" s="397"/>
      <c r="BQ39" s="397"/>
      <c r="BR39" s="397"/>
      <c r="BS39" s="397"/>
      <c r="BT39" s="397"/>
      <c r="BU39" s="397"/>
      <c r="BV39" s="173"/>
      <c r="BW39" s="396">
        <f t="shared" si="2"/>
        <v>13</v>
      </c>
      <c r="BX39" s="396"/>
      <c r="BY39" s="397" t="str">
        <f>IF('各会計、関係団体の財政状況及び健全化判断比率'!B73="","",'各会計、関係団体の財政状況及び健全化判断比率'!B73)</f>
        <v>西知多医療厚生組合（健康増進施設事業特別会計）</v>
      </c>
      <c r="BZ39" s="397"/>
      <c r="CA39" s="397"/>
      <c r="CB39" s="397"/>
      <c r="CC39" s="397"/>
      <c r="CD39" s="397"/>
      <c r="CE39" s="397"/>
      <c r="CF39" s="397"/>
      <c r="CG39" s="397"/>
      <c r="CH39" s="397"/>
      <c r="CI39" s="397"/>
      <c r="CJ39" s="397"/>
      <c r="CK39" s="397"/>
      <c r="CL39" s="397"/>
      <c r="CM39" s="397"/>
      <c r="CN39" s="173"/>
      <c r="CO39" s="396" t="str">
        <f t="shared" si="3"/>
        <v/>
      </c>
      <c r="CP39" s="396"/>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G39" s="394" t="str">
        <f>IF('各会計、関係団体の財政状況及び健全化判断比率'!BR12="","",'各会計、関係団体の財政状況及び健全化判断比率'!BR12)</f>
        <v/>
      </c>
      <c r="DH39" s="394"/>
      <c r="DI39" s="200"/>
    </row>
    <row r="40" spans="1:113" ht="32.25" customHeight="1">
      <c r="A40" s="173"/>
      <c r="B40" s="197"/>
      <c r="C40" s="396" t="str">
        <f t="shared" si="5"/>
        <v/>
      </c>
      <c r="D40" s="396"/>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173"/>
      <c r="U40" s="396" t="str">
        <f t="shared" si="4"/>
        <v/>
      </c>
      <c r="V40" s="396"/>
      <c r="W40" s="397"/>
      <c r="X40" s="397"/>
      <c r="Y40" s="397"/>
      <c r="Z40" s="397"/>
      <c r="AA40" s="397"/>
      <c r="AB40" s="397"/>
      <c r="AC40" s="397"/>
      <c r="AD40" s="397"/>
      <c r="AE40" s="397"/>
      <c r="AF40" s="397"/>
      <c r="AG40" s="397"/>
      <c r="AH40" s="397"/>
      <c r="AI40" s="397"/>
      <c r="AJ40" s="397"/>
      <c r="AK40" s="397"/>
      <c r="AL40" s="173"/>
      <c r="AM40" s="396" t="str">
        <f t="shared" si="0"/>
        <v/>
      </c>
      <c r="AN40" s="396"/>
      <c r="AO40" s="397"/>
      <c r="AP40" s="397"/>
      <c r="AQ40" s="397"/>
      <c r="AR40" s="397"/>
      <c r="AS40" s="397"/>
      <c r="AT40" s="397"/>
      <c r="AU40" s="397"/>
      <c r="AV40" s="397"/>
      <c r="AW40" s="397"/>
      <c r="AX40" s="397"/>
      <c r="AY40" s="397"/>
      <c r="AZ40" s="397"/>
      <c r="BA40" s="397"/>
      <c r="BB40" s="397"/>
      <c r="BC40" s="397"/>
      <c r="BD40" s="173"/>
      <c r="BE40" s="396" t="str">
        <f t="shared" si="1"/>
        <v/>
      </c>
      <c r="BF40" s="396"/>
      <c r="BG40" s="397"/>
      <c r="BH40" s="397"/>
      <c r="BI40" s="397"/>
      <c r="BJ40" s="397"/>
      <c r="BK40" s="397"/>
      <c r="BL40" s="397"/>
      <c r="BM40" s="397"/>
      <c r="BN40" s="397"/>
      <c r="BO40" s="397"/>
      <c r="BP40" s="397"/>
      <c r="BQ40" s="397"/>
      <c r="BR40" s="397"/>
      <c r="BS40" s="397"/>
      <c r="BT40" s="397"/>
      <c r="BU40" s="397"/>
      <c r="BV40" s="173"/>
      <c r="BW40" s="396">
        <f t="shared" si="2"/>
        <v>14</v>
      </c>
      <c r="BX40" s="396"/>
      <c r="BY40" s="397" t="str">
        <f>IF('各会計、関係団体の財政状況及び健全化判断比率'!B74="","",'各会計、関係団体の財政状況及び健全化判断比率'!B74)</f>
        <v>知多北部広域連合（一般会計）</v>
      </c>
      <c r="BZ40" s="397"/>
      <c r="CA40" s="397"/>
      <c r="CB40" s="397"/>
      <c r="CC40" s="397"/>
      <c r="CD40" s="397"/>
      <c r="CE40" s="397"/>
      <c r="CF40" s="397"/>
      <c r="CG40" s="397"/>
      <c r="CH40" s="397"/>
      <c r="CI40" s="397"/>
      <c r="CJ40" s="397"/>
      <c r="CK40" s="397"/>
      <c r="CL40" s="397"/>
      <c r="CM40" s="397"/>
      <c r="CN40" s="173"/>
      <c r="CO40" s="396" t="str">
        <f t="shared" si="3"/>
        <v/>
      </c>
      <c r="CP40" s="396"/>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G40" s="394" t="str">
        <f>IF('各会計、関係団体の財政状況及び健全化判断比率'!BR13="","",'各会計、関係団体の財政状況及び健全化判断比率'!BR13)</f>
        <v/>
      </c>
      <c r="DH40" s="394"/>
      <c r="DI40" s="200"/>
    </row>
    <row r="41" spans="1:113" ht="32.25" customHeight="1">
      <c r="A41" s="173"/>
      <c r="B41" s="197"/>
      <c r="C41" s="396" t="str">
        <f t="shared" si="5"/>
        <v/>
      </c>
      <c r="D41" s="396"/>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173"/>
      <c r="U41" s="396" t="str">
        <f t="shared" si="4"/>
        <v/>
      </c>
      <c r="V41" s="396"/>
      <c r="W41" s="397"/>
      <c r="X41" s="397"/>
      <c r="Y41" s="397"/>
      <c r="Z41" s="397"/>
      <c r="AA41" s="397"/>
      <c r="AB41" s="397"/>
      <c r="AC41" s="397"/>
      <c r="AD41" s="397"/>
      <c r="AE41" s="397"/>
      <c r="AF41" s="397"/>
      <c r="AG41" s="397"/>
      <c r="AH41" s="397"/>
      <c r="AI41" s="397"/>
      <c r="AJ41" s="397"/>
      <c r="AK41" s="397"/>
      <c r="AL41" s="173"/>
      <c r="AM41" s="396" t="str">
        <f t="shared" si="0"/>
        <v/>
      </c>
      <c r="AN41" s="396"/>
      <c r="AO41" s="397"/>
      <c r="AP41" s="397"/>
      <c r="AQ41" s="397"/>
      <c r="AR41" s="397"/>
      <c r="AS41" s="397"/>
      <c r="AT41" s="397"/>
      <c r="AU41" s="397"/>
      <c r="AV41" s="397"/>
      <c r="AW41" s="397"/>
      <c r="AX41" s="397"/>
      <c r="AY41" s="397"/>
      <c r="AZ41" s="397"/>
      <c r="BA41" s="397"/>
      <c r="BB41" s="397"/>
      <c r="BC41" s="397"/>
      <c r="BD41" s="173"/>
      <c r="BE41" s="396" t="str">
        <f t="shared" si="1"/>
        <v/>
      </c>
      <c r="BF41" s="396"/>
      <c r="BG41" s="397"/>
      <c r="BH41" s="397"/>
      <c r="BI41" s="397"/>
      <c r="BJ41" s="397"/>
      <c r="BK41" s="397"/>
      <c r="BL41" s="397"/>
      <c r="BM41" s="397"/>
      <c r="BN41" s="397"/>
      <c r="BO41" s="397"/>
      <c r="BP41" s="397"/>
      <c r="BQ41" s="397"/>
      <c r="BR41" s="397"/>
      <c r="BS41" s="397"/>
      <c r="BT41" s="397"/>
      <c r="BU41" s="397"/>
      <c r="BV41" s="173"/>
      <c r="BW41" s="396">
        <f t="shared" si="2"/>
        <v>15</v>
      </c>
      <c r="BX41" s="396"/>
      <c r="BY41" s="397" t="str">
        <f>IF('各会計、関係団体の財政状況及び健全化判断比率'!B75="","",'各会計、関係団体の財政状況及び健全化判断比率'!B75)</f>
        <v>知多北部広域連合（介護保険事業特別会計）</v>
      </c>
      <c r="BZ41" s="397"/>
      <c r="CA41" s="397"/>
      <c r="CB41" s="397"/>
      <c r="CC41" s="397"/>
      <c r="CD41" s="397"/>
      <c r="CE41" s="397"/>
      <c r="CF41" s="397"/>
      <c r="CG41" s="397"/>
      <c r="CH41" s="397"/>
      <c r="CI41" s="397"/>
      <c r="CJ41" s="397"/>
      <c r="CK41" s="397"/>
      <c r="CL41" s="397"/>
      <c r="CM41" s="397"/>
      <c r="CN41" s="173"/>
      <c r="CO41" s="396" t="str">
        <f t="shared" si="3"/>
        <v/>
      </c>
      <c r="CP41" s="396"/>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G41" s="394" t="str">
        <f>IF('各会計、関係団体の財政状況及び健全化判断比率'!BR14="","",'各会計、関係団体の財政状況及び健全化判断比率'!BR14)</f>
        <v/>
      </c>
      <c r="DH41" s="394"/>
      <c r="DI41" s="200"/>
    </row>
    <row r="42" spans="1:113" ht="32.25" customHeight="1">
      <c r="B42" s="197"/>
      <c r="C42" s="396" t="str">
        <f t="shared" si="5"/>
        <v/>
      </c>
      <c r="D42" s="396"/>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173"/>
      <c r="U42" s="396" t="str">
        <f t="shared" si="4"/>
        <v/>
      </c>
      <c r="V42" s="396"/>
      <c r="W42" s="397"/>
      <c r="X42" s="397"/>
      <c r="Y42" s="397"/>
      <c r="Z42" s="397"/>
      <c r="AA42" s="397"/>
      <c r="AB42" s="397"/>
      <c r="AC42" s="397"/>
      <c r="AD42" s="397"/>
      <c r="AE42" s="397"/>
      <c r="AF42" s="397"/>
      <c r="AG42" s="397"/>
      <c r="AH42" s="397"/>
      <c r="AI42" s="397"/>
      <c r="AJ42" s="397"/>
      <c r="AK42" s="397"/>
      <c r="AL42" s="173"/>
      <c r="AM42" s="396" t="str">
        <f t="shared" si="0"/>
        <v/>
      </c>
      <c r="AN42" s="396"/>
      <c r="AO42" s="397"/>
      <c r="AP42" s="397"/>
      <c r="AQ42" s="397"/>
      <c r="AR42" s="397"/>
      <c r="AS42" s="397"/>
      <c r="AT42" s="397"/>
      <c r="AU42" s="397"/>
      <c r="AV42" s="397"/>
      <c r="AW42" s="397"/>
      <c r="AX42" s="397"/>
      <c r="AY42" s="397"/>
      <c r="AZ42" s="397"/>
      <c r="BA42" s="397"/>
      <c r="BB42" s="397"/>
      <c r="BC42" s="397"/>
      <c r="BD42" s="173"/>
      <c r="BE42" s="396" t="str">
        <f t="shared" si="1"/>
        <v/>
      </c>
      <c r="BF42" s="396"/>
      <c r="BG42" s="397"/>
      <c r="BH42" s="397"/>
      <c r="BI42" s="397"/>
      <c r="BJ42" s="397"/>
      <c r="BK42" s="397"/>
      <c r="BL42" s="397"/>
      <c r="BM42" s="397"/>
      <c r="BN42" s="397"/>
      <c r="BO42" s="397"/>
      <c r="BP42" s="397"/>
      <c r="BQ42" s="397"/>
      <c r="BR42" s="397"/>
      <c r="BS42" s="397"/>
      <c r="BT42" s="397"/>
      <c r="BU42" s="397"/>
      <c r="BV42" s="173"/>
      <c r="BW42" s="396">
        <f t="shared" si="2"/>
        <v>16</v>
      </c>
      <c r="BX42" s="396"/>
      <c r="BY42" s="397" t="str">
        <f>IF('各会計、関係団体の財政状況及び健全化判断比率'!B76="","",'各会計、関係団体の財政状況及び健全化判断比率'!B76)</f>
        <v>知北平和公園組合（一般会計）</v>
      </c>
      <c r="BZ42" s="397"/>
      <c r="CA42" s="397"/>
      <c r="CB42" s="397"/>
      <c r="CC42" s="397"/>
      <c r="CD42" s="397"/>
      <c r="CE42" s="397"/>
      <c r="CF42" s="397"/>
      <c r="CG42" s="397"/>
      <c r="CH42" s="397"/>
      <c r="CI42" s="397"/>
      <c r="CJ42" s="397"/>
      <c r="CK42" s="397"/>
      <c r="CL42" s="397"/>
      <c r="CM42" s="397"/>
      <c r="CN42" s="173"/>
      <c r="CO42" s="396" t="str">
        <f t="shared" si="3"/>
        <v/>
      </c>
      <c r="CP42" s="396"/>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G42" s="394" t="str">
        <f>IF('各会計、関係団体の財政状況及び健全化判断比率'!BR15="","",'各会計、関係団体の財政状況及び健全化判断比率'!BR15)</f>
        <v/>
      </c>
      <c r="DH42" s="394"/>
      <c r="DI42" s="200"/>
    </row>
    <row r="43" spans="1:113" ht="32.25" customHeight="1">
      <c r="B43" s="197"/>
      <c r="C43" s="396" t="str">
        <f t="shared" si="5"/>
        <v/>
      </c>
      <c r="D43" s="396"/>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173"/>
      <c r="U43" s="396" t="str">
        <f t="shared" si="4"/>
        <v/>
      </c>
      <c r="V43" s="396"/>
      <c r="W43" s="397"/>
      <c r="X43" s="397"/>
      <c r="Y43" s="397"/>
      <c r="Z43" s="397"/>
      <c r="AA43" s="397"/>
      <c r="AB43" s="397"/>
      <c r="AC43" s="397"/>
      <c r="AD43" s="397"/>
      <c r="AE43" s="397"/>
      <c r="AF43" s="397"/>
      <c r="AG43" s="397"/>
      <c r="AH43" s="397"/>
      <c r="AI43" s="397"/>
      <c r="AJ43" s="397"/>
      <c r="AK43" s="397"/>
      <c r="AL43" s="173"/>
      <c r="AM43" s="396" t="str">
        <f t="shared" si="0"/>
        <v/>
      </c>
      <c r="AN43" s="396"/>
      <c r="AO43" s="397"/>
      <c r="AP43" s="397"/>
      <c r="AQ43" s="397"/>
      <c r="AR43" s="397"/>
      <c r="AS43" s="397"/>
      <c r="AT43" s="397"/>
      <c r="AU43" s="397"/>
      <c r="AV43" s="397"/>
      <c r="AW43" s="397"/>
      <c r="AX43" s="397"/>
      <c r="AY43" s="397"/>
      <c r="AZ43" s="397"/>
      <c r="BA43" s="397"/>
      <c r="BB43" s="397"/>
      <c r="BC43" s="397"/>
      <c r="BD43" s="173"/>
      <c r="BE43" s="396" t="str">
        <f t="shared" si="1"/>
        <v/>
      </c>
      <c r="BF43" s="396"/>
      <c r="BG43" s="397"/>
      <c r="BH43" s="397"/>
      <c r="BI43" s="397"/>
      <c r="BJ43" s="397"/>
      <c r="BK43" s="397"/>
      <c r="BL43" s="397"/>
      <c r="BM43" s="397"/>
      <c r="BN43" s="397"/>
      <c r="BO43" s="397"/>
      <c r="BP43" s="397"/>
      <c r="BQ43" s="397"/>
      <c r="BR43" s="397"/>
      <c r="BS43" s="397"/>
      <c r="BT43" s="397"/>
      <c r="BU43" s="397"/>
      <c r="BV43" s="173"/>
      <c r="BW43" s="396">
        <f t="shared" si="2"/>
        <v>17</v>
      </c>
      <c r="BX43" s="396"/>
      <c r="BY43" s="397" t="str">
        <f>IF('各会計、関係団体の財政状況及び健全化判断比率'!B77="","",'各会計、関係団体の財政状況及び健全化判断比率'!B77)</f>
        <v>知北平和公園組合（霊園事業特別会計）</v>
      </c>
      <c r="BZ43" s="397"/>
      <c r="CA43" s="397"/>
      <c r="CB43" s="397"/>
      <c r="CC43" s="397"/>
      <c r="CD43" s="397"/>
      <c r="CE43" s="397"/>
      <c r="CF43" s="397"/>
      <c r="CG43" s="397"/>
      <c r="CH43" s="397"/>
      <c r="CI43" s="397"/>
      <c r="CJ43" s="397"/>
      <c r="CK43" s="397"/>
      <c r="CL43" s="397"/>
      <c r="CM43" s="397"/>
      <c r="CN43" s="173"/>
      <c r="CO43" s="396" t="str">
        <f t="shared" si="3"/>
        <v/>
      </c>
      <c r="CP43" s="396"/>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G43" s="394" t="str">
        <f>IF('各会計、関係団体の財政状況及び健全化判断比率'!BR16="","",'各会計、関係団体の財政状況及び健全化判断比率'!BR16)</f>
        <v/>
      </c>
      <c r="DH43" s="394"/>
      <c r="DI43" s="200"/>
    </row>
    <row r="44" spans="1:113" ht="13.5" customHeight="1" thickBot="1">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3"/>
    </row>
    <row r="45" spans="1:113"/>
    <row r="46" spans="1:113">
      <c r="B46" s="172" t="s">
        <v>208</v>
      </c>
      <c r="E46" s="393" t="s">
        <v>209</v>
      </c>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c r="DB46" s="393"/>
      <c r="DC46" s="393"/>
      <c r="DD46" s="393"/>
      <c r="DE46" s="393"/>
      <c r="DF46" s="393"/>
      <c r="DG46" s="393"/>
      <c r="DH46" s="393"/>
      <c r="DI46" s="393"/>
    </row>
    <row r="47" spans="1:113">
      <c r="E47" s="393" t="s">
        <v>210</v>
      </c>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3"/>
      <c r="BR47" s="393"/>
      <c r="BS47" s="393"/>
      <c r="BT47" s="393"/>
      <c r="BU47" s="393"/>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c r="CZ47" s="393"/>
      <c r="DA47" s="393"/>
      <c r="DB47" s="393"/>
      <c r="DC47" s="393"/>
      <c r="DD47" s="393"/>
      <c r="DE47" s="393"/>
      <c r="DF47" s="393"/>
      <c r="DG47" s="393"/>
      <c r="DH47" s="393"/>
      <c r="DI47" s="393"/>
    </row>
    <row r="48" spans="1:113">
      <c r="E48" s="393" t="s">
        <v>211</v>
      </c>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3"/>
      <c r="BY48" s="393"/>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c r="DB48" s="393"/>
      <c r="DC48" s="393"/>
      <c r="DD48" s="393"/>
      <c r="DE48" s="393"/>
      <c r="DF48" s="393"/>
      <c r="DG48" s="393"/>
      <c r="DH48" s="393"/>
      <c r="DI48" s="393"/>
    </row>
    <row r="49" spans="5:113">
      <c r="E49" s="395" t="s">
        <v>212</v>
      </c>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5"/>
      <c r="BQ49" s="395"/>
      <c r="BR49" s="395"/>
      <c r="BS49" s="395"/>
      <c r="BT49" s="395"/>
      <c r="BU49" s="395"/>
      <c r="BV49" s="395"/>
      <c r="BW49" s="395"/>
      <c r="BX49" s="395"/>
      <c r="BY49" s="395"/>
      <c r="BZ49" s="395"/>
      <c r="CA49" s="395"/>
      <c r="CB49" s="395"/>
      <c r="CC49" s="395"/>
      <c r="CD49" s="395"/>
      <c r="CE49" s="395"/>
      <c r="CF49" s="395"/>
      <c r="CG49" s="395"/>
      <c r="CH49" s="395"/>
      <c r="CI49" s="395"/>
      <c r="CJ49" s="395"/>
      <c r="CK49" s="395"/>
      <c r="CL49" s="395"/>
      <c r="CM49" s="395"/>
      <c r="CN49" s="395"/>
      <c r="CO49" s="395"/>
      <c r="CP49" s="395"/>
      <c r="CQ49" s="395"/>
      <c r="CR49" s="395"/>
      <c r="CS49" s="395"/>
      <c r="CT49" s="395"/>
      <c r="CU49" s="395"/>
      <c r="CV49" s="395"/>
      <c r="CW49" s="395"/>
      <c r="CX49" s="395"/>
      <c r="CY49" s="395"/>
      <c r="CZ49" s="395"/>
      <c r="DA49" s="395"/>
      <c r="DB49" s="395"/>
      <c r="DC49" s="395"/>
      <c r="DD49" s="395"/>
      <c r="DE49" s="395"/>
      <c r="DF49" s="395"/>
      <c r="DG49" s="395"/>
      <c r="DH49" s="395"/>
      <c r="DI49" s="395"/>
    </row>
    <row r="50" spans="5:113">
      <c r="E50" s="393" t="s">
        <v>213</v>
      </c>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3"/>
      <c r="CK50" s="393"/>
      <c r="CL50" s="393"/>
      <c r="CM50" s="393"/>
      <c r="CN50" s="393"/>
      <c r="CO50" s="393"/>
      <c r="CP50" s="393"/>
      <c r="CQ50" s="393"/>
      <c r="CR50" s="393"/>
      <c r="CS50" s="393"/>
      <c r="CT50" s="393"/>
      <c r="CU50" s="393"/>
      <c r="CV50" s="393"/>
      <c r="CW50" s="393"/>
      <c r="CX50" s="393"/>
      <c r="CY50" s="393"/>
      <c r="CZ50" s="393"/>
      <c r="DA50" s="393"/>
      <c r="DB50" s="393"/>
      <c r="DC50" s="393"/>
      <c r="DD50" s="393"/>
      <c r="DE50" s="393"/>
      <c r="DF50" s="393"/>
      <c r="DG50" s="393"/>
      <c r="DH50" s="393"/>
      <c r="DI50" s="393"/>
    </row>
    <row r="51" spans="5:113">
      <c r="E51" s="393" t="s">
        <v>214</v>
      </c>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393"/>
      <c r="CL51" s="393"/>
      <c r="CM51" s="393"/>
      <c r="CN51" s="393"/>
      <c r="CO51" s="393"/>
      <c r="CP51" s="393"/>
      <c r="CQ51" s="393"/>
      <c r="CR51" s="393"/>
      <c r="CS51" s="393"/>
      <c r="CT51" s="393"/>
      <c r="CU51" s="393"/>
      <c r="CV51" s="393"/>
      <c r="CW51" s="393"/>
      <c r="CX51" s="393"/>
      <c r="CY51" s="393"/>
      <c r="CZ51" s="393"/>
      <c r="DA51" s="393"/>
      <c r="DB51" s="393"/>
      <c r="DC51" s="393"/>
      <c r="DD51" s="393"/>
      <c r="DE51" s="393"/>
      <c r="DF51" s="393"/>
      <c r="DG51" s="393"/>
      <c r="DH51" s="393"/>
      <c r="DI51" s="393"/>
    </row>
    <row r="52" spans="5:113">
      <c r="E52" s="393" t="s">
        <v>215</v>
      </c>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3"/>
      <c r="BR52" s="393"/>
      <c r="BS52" s="393"/>
      <c r="BT52" s="393"/>
      <c r="BU52" s="393"/>
      <c r="BV52" s="393"/>
      <c r="BW52" s="393"/>
      <c r="BX52" s="393"/>
      <c r="BY52" s="393"/>
      <c r="BZ52" s="393"/>
      <c r="CA52" s="393"/>
      <c r="CB52" s="393"/>
      <c r="CC52" s="393"/>
      <c r="CD52" s="393"/>
      <c r="CE52" s="393"/>
      <c r="CF52" s="393"/>
      <c r="CG52" s="393"/>
      <c r="CH52" s="393"/>
      <c r="CI52" s="393"/>
      <c r="CJ52" s="393"/>
      <c r="CK52" s="393"/>
      <c r="CL52" s="393"/>
      <c r="CM52" s="393"/>
      <c r="CN52" s="393"/>
      <c r="CO52" s="393"/>
      <c r="CP52" s="393"/>
      <c r="CQ52" s="393"/>
      <c r="CR52" s="393"/>
      <c r="CS52" s="393"/>
      <c r="CT52" s="393"/>
      <c r="CU52" s="393"/>
      <c r="CV52" s="393"/>
      <c r="CW52" s="393"/>
      <c r="CX52" s="393"/>
      <c r="CY52" s="393"/>
      <c r="CZ52" s="393"/>
      <c r="DA52" s="393"/>
      <c r="DB52" s="393"/>
      <c r="DC52" s="393"/>
      <c r="DD52" s="393"/>
      <c r="DE52" s="393"/>
      <c r="DF52" s="393"/>
      <c r="DG52" s="393"/>
      <c r="DH52" s="393"/>
      <c r="DI52" s="393"/>
    </row>
    <row r="53" spans="5:113">
      <c r="E53" s="341" t="s">
        <v>604</v>
      </c>
    </row>
    <row r="54" spans="5:113"/>
    <row r="55" spans="5:113"/>
    <row r="56" spans="5:113"/>
  </sheetData>
  <sheetProtection algorithmName="SHA-512" hashValue="bMQphxKOLvqcUxm7fXELeWG5a8NT7sCVhsy9qNvSmOdqBgjzu/xC1xSlivAIb8BcqCmfEq3GYzzlJO6EBWunkw==" saltValue="dQrzK1gWbUQeLcRNHFP71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81" t="s">
        <v>566</v>
      </c>
      <c r="D34" s="1181"/>
      <c r="E34" s="1182"/>
      <c r="F34" s="32">
        <v>7.52</v>
      </c>
      <c r="G34" s="33">
        <v>6.23</v>
      </c>
      <c r="H34" s="33">
        <v>7.42</v>
      </c>
      <c r="I34" s="33">
        <v>11.8</v>
      </c>
      <c r="J34" s="34">
        <v>14.57</v>
      </c>
      <c r="K34" s="22"/>
      <c r="L34" s="22"/>
      <c r="M34" s="22"/>
      <c r="N34" s="22"/>
      <c r="O34" s="22"/>
      <c r="P34" s="22"/>
    </row>
    <row r="35" spans="1:16" ht="39" customHeight="1">
      <c r="A35" s="22"/>
      <c r="B35" s="35"/>
      <c r="C35" s="1175" t="s">
        <v>567</v>
      </c>
      <c r="D35" s="1176"/>
      <c r="E35" s="1177"/>
      <c r="F35" s="36">
        <v>2.11</v>
      </c>
      <c r="G35" s="37">
        <v>1.79</v>
      </c>
      <c r="H35" s="37">
        <v>2.72</v>
      </c>
      <c r="I35" s="37">
        <v>3.17</v>
      </c>
      <c r="J35" s="38">
        <v>3.53</v>
      </c>
      <c r="K35" s="22"/>
      <c r="L35" s="22"/>
      <c r="M35" s="22"/>
      <c r="N35" s="22"/>
      <c r="O35" s="22"/>
      <c r="P35" s="22"/>
    </row>
    <row r="36" spans="1:16" ht="39" customHeight="1">
      <c r="A36" s="22"/>
      <c r="B36" s="35"/>
      <c r="C36" s="1175" t="s">
        <v>568</v>
      </c>
      <c r="D36" s="1176"/>
      <c r="E36" s="1177"/>
      <c r="F36" s="36">
        <v>1.28</v>
      </c>
      <c r="G36" s="37">
        <v>1.03</v>
      </c>
      <c r="H36" s="37">
        <v>1.17</v>
      </c>
      <c r="I36" s="37">
        <v>1.57</v>
      </c>
      <c r="J36" s="38">
        <v>1.79</v>
      </c>
      <c r="K36" s="22"/>
      <c r="L36" s="22"/>
      <c r="M36" s="22"/>
      <c r="N36" s="22"/>
      <c r="O36" s="22"/>
      <c r="P36" s="22"/>
    </row>
    <row r="37" spans="1:16" ht="39" customHeight="1">
      <c r="A37" s="22"/>
      <c r="B37" s="35"/>
      <c r="C37" s="1175" t="s">
        <v>569</v>
      </c>
      <c r="D37" s="1176"/>
      <c r="E37" s="1177"/>
      <c r="F37" s="36" t="s">
        <v>531</v>
      </c>
      <c r="G37" s="37" t="s">
        <v>531</v>
      </c>
      <c r="H37" s="37" t="s">
        <v>531</v>
      </c>
      <c r="I37" s="37">
        <v>1</v>
      </c>
      <c r="J37" s="38">
        <v>1.59</v>
      </c>
      <c r="K37" s="22"/>
      <c r="L37" s="22"/>
      <c r="M37" s="22"/>
      <c r="N37" s="22"/>
      <c r="O37" s="22"/>
      <c r="P37" s="22"/>
    </row>
    <row r="38" spans="1:16" ht="39" customHeight="1">
      <c r="A38" s="22"/>
      <c r="B38" s="35"/>
      <c r="C38" s="1175" t="s">
        <v>570</v>
      </c>
      <c r="D38" s="1176"/>
      <c r="E38" s="1177"/>
      <c r="F38" s="36">
        <v>0.01</v>
      </c>
      <c r="G38" s="37">
        <v>0</v>
      </c>
      <c r="H38" s="37">
        <v>0</v>
      </c>
      <c r="I38" s="37">
        <v>0</v>
      </c>
      <c r="J38" s="38">
        <v>0.01</v>
      </c>
      <c r="K38" s="22"/>
      <c r="L38" s="22"/>
      <c r="M38" s="22"/>
      <c r="N38" s="22"/>
      <c r="O38" s="22"/>
      <c r="P38" s="22"/>
    </row>
    <row r="39" spans="1:16" ht="39" customHeight="1">
      <c r="A39" s="22"/>
      <c r="B39" s="35"/>
      <c r="C39" s="1175" t="s">
        <v>571</v>
      </c>
      <c r="D39" s="1176"/>
      <c r="E39" s="1177"/>
      <c r="F39" s="36">
        <v>0</v>
      </c>
      <c r="G39" s="37">
        <v>0.01</v>
      </c>
      <c r="H39" s="37">
        <v>0</v>
      </c>
      <c r="I39" s="37">
        <v>0</v>
      </c>
      <c r="J39" s="38">
        <v>0</v>
      </c>
      <c r="K39" s="22"/>
      <c r="L39" s="22"/>
      <c r="M39" s="22"/>
      <c r="N39" s="22"/>
      <c r="O39" s="22"/>
      <c r="P39" s="22"/>
    </row>
    <row r="40" spans="1:16" ht="39" customHeight="1">
      <c r="A40" s="22"/>
      <c r="B40" s="35"/>
      <c r="C40" s="1175" t="s">
        <v>572</v>
      </c>
      <c r="D40" s="1176"/>
      <c r="E40" s="1177"/>
      <c r="F40" s="36" t="s">
        <v>531</v>
      </c>
      <c r="G40" s="37" t="s">
        <v>531</v>
      </c>
      <c r="H40" s="37" t="s">
        <v>531</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573</v>
      </c>
      <c r="D42" s="1176"/>
      <c r="E42" s="1177"/>
      <c r="F42" s="36" t="s">
        <v>531</v>
      </c>
      <c r="G42" s="37" t="s">
        <v>531</v>
      </c>
      <c r="H42" s="37" t="s">
        <v>531</v>
      </c>
      <c r="I42" s="37" t="s">
        <v>531</v>
      </c>
      <c r="J42" s="38" t="s">
        <v>531</v>
      </c>
      <c r="K42" s="22"/>
      <c r="L42" s="22"/>
      <c r="M42" s="22"/>
      <c r="N42" s="22"/>
      <c r="O42" s="22"/>
      <c r="P42" s="22"/>
    </row>
    <row r="43" spans="1:16" ht="39" customHeight="1" thickBot="1">
      <c r="A43" s="22"/>
      <c r="B43" s="40"/>
      <c r="C43" s="1178" t="s">
        <v>574</v>
      </c>
      <c r="D43" s="1179"/>
      <c r="E43" s="1180"/>
      <c r="F43" s="41">
        <v>0</v>
      </c>
      <c r="G43" s="42">
        <v>0</v>
      </c>
      <c r="H43" s="42">
        <v>2.6</v>
      </c>
      <c r="I43" s="42" t="s">
        <v>531</v>
      </c>
      <c r="J43" s="43" t="s">
        <v>531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nPodp0ja5MEoWVn+Re9j/Rh606ksYR7dAUdh1V5JUvek1VmrKZGbawIXedDap9qpIIVwmlApkFnrs3q2m2/pQ==" saltValue="Gw/OR6RiiYH3IPneiCti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01" t="s">
        <v>11</v>
      </c>
      <c r="C45" s="1202"/>
      <c r="D45" s="58"/>
      <c r="E45" s="1207" t="s">
        <v>12</v>
      </c>
      <c r="F45" s="1207"/>
      <c r="G45" s="1207"/>
      <c r="H45" s="1207"/>
      <c r="I45" s="1207"/>
      <c r="J45" s="1208"/>
      <c r="K45" s="59">
        <v>1918</v>
      </c>
      <c r="L45" s="60">
        <v>2054</v>
      </c>
      <c r="M45" s="60">
        <v>2058</v>
      </c>
      <c r="N45" s="60">
        <v>2061</v>
      </c>
      <c r="O45" s="61">
        <v>2024</v>
      </c>
      <c r="P45" s="48"/>
      <c r="Q45" s="48"/>
      <c r="R45" s="48"/>
      <c r="S45" s="48"/>
      <c r="T45" s="48"/>
      <c r="U45" s="48"/>
    </row>
    <row r="46" spans="1:21" ht="30.75" customHeight="1">
      <c r="A46" s="48"/>
      <c r="B46" s="1203"/>
      <c r="C46" s="1204"/>
      <c r="D46" s="62"/>
      <c r="E46" s="1185" t="s">
        <v>13</v>
      </c>
      <c r="F46" s="1185"/>
      <c r="G46" s="1185"/>
      <c r="H46" s="1185"/>
      <c r="I46" s="1185"/>
      <c r="J46" s="1186"/>
      <c r="K46" s="63" t="s">
        <v>531</v>
      </c>
      <c r="L46" s="64" t="s">
        <v>531</v>
      </c>
      <c r="M46" s="64" t="s">
        <v>531</v>
      </c>
      <c r="N46" s="64" t="s">
        <v>531</v>
      </c>
      <c r="O46" s="65" t="s">
        <v>531</v>
      </c>
      <c r="P46" s="48"/>
      <c r="Q46" s="48"/>
      <c r="R46" s="48"/>
      <c r="S46" s="48"/>
      <c r="T46" s="48"/>
      <c r="U46" s="48"/>
    </row>
    <row r="47" spans="1:21" ht="30.75" customHeight="1">
      <c r="A47" s="48"/>
      <c r="B47" s="1203"/>
      <c r="C47" s="1204"/>
      <c r="D47" s="62"/>
      <c r="E47" s="1185" t="s">
        <v>14</v>
      </c>
      <c r="F47" s="1185"/>
      <c r="G47" s="1185"/>
      <c r="H47" s="1185"/>
      <c r="I47" s="1185"/>
      <c r="J47" s="1186"/>
      <c r="K47" s="63" t="s">
        <v>531</v>
      </c>
      <c r="L47" s="64" t="s">
        <v>531</v>
      </c>
      <c r="M47" s="64" t="s">
        <v>531</v>
      </c>
      <c r="N47" s="64" t="s">
        <v>531</v>
      </c>
      <c r="O47" s="65" t="s">
        <v>531</v>
      </c>
      <c r="P47" s="48"/>
      <c r="Q47" s="48"/>
      <c r="R47" s="48"/>
      <c r="S47" s="48"/>
      <c r="T47" s="48"/>
      <c r="U47" s="48"/>
    </row>
    <row r="48" spans="1:21" ht="30.75" customHeight="1">
      <c r="A48" s="48"/>
      <c r="B48" s="1203"/>
      <c r="C48" s="1204"/>
      <c r="D48" s="62"/>
      <c r="E48" s="1185" t="s">
        <v>15</v>
      </c>
      <c r="F48" s="1185"/>
      <c r="G48" s="1185"/>
      <c r="H48" s="1185"/>
      <c r="I48" s="1185"/>
      <c r="J48" s="1186"/>
      <c r="K48" s="63">
        <v>1517</v>
      </c>
      <c r="L48" s="64">
        <v>1481</v>
      </c>
      <c r="M48" s="64">
        <v>1326</v>
      </c>
      <c r="N48" s="64">
        <v>1106</v>
      </c>
      <c r="O48" s="65">
        <v>1100</v>
      </c>
      <c r="P48" s="48"/>
      <c r="Q48" s="48"/>
      <c r="R48" s="48"/>
      <c r="S48" s="48"/>
      <c r="T48" s="48"/>
      <c r="U48" s="48"/>
    </row>
    <row r="49" spans="1:21" ht="30.75" customHeight="1">
      <c r="A49" s="48"/>
      <c r="B49" s="1203"/>
      <c r="C49" s="1204"/>
      <c r="D49" s="62"/>
      <c r="E49" s="1185" t="s">
        <v>16</v>
      </c>
      <c r="F49" s="1185"/>
      <c r="G49" s="1185"/>
      <c r="H49" s="1185"/>
      <c r="I49" s="1185"/>
      <c r="J49" s="1186"/>
      <c r="K49" s="63">
        <v>389</v>
      </c>
      <c r="L49" s="64">
        <v>399</v>
      </c>
      <c r="M49" s="64">
        <v>403</v>
      </c>
      <c r="N49" s="64">
        <v>245</v>
      </c>
      <c r="O49" s="65">
        <v>185</v>
      </c>
      <c r="P49" s="48"/>
      <c r="Q49" s="48"/>
      <c r="R49" s="48"/>
      <c r="S49" s="48"/>
      <c r="T49" s="48"/>
      <c r="U49" s="48"/>
    </row>
    <row r="50" spans="1:21" ht="30.75" customHeight="1">
      <c r="A50" s="48"/>
      <c r="B50" s="1203"/>
      <c r="C50" s="1204"/>
      <c r="D50" s="62"/>
      <c r="E50" s="1185" t="s">
        <v>17</v>
      </c>
      <c r="F50" s="1185"/>
      <c r="G50" s="1185"/>
      <c r="H50" s="1185"/>
      <c r="I50" s="1185"/>
      <c r="J50" s="1186"/>
      <c r="K50" s="63">
        <v>38</v>
      </c>
      <c r="L50" s="64">
        <v>4</v>
      </c>
      <c r="M50" s="64">
        <v>4</v>
      </c>
      <c r="N50" s="64">
        <v>4</v>
      </c>
      <c r="O50" s="65">
        <v>4</v>
      </c>
      <c r="P50" s="48"/>
      <c r="Q50" s="48"/>
      <c r="R50" s="48"/>
      <c r="S50" s="48"/>
      <c r="T50" s="48"/>
      <c r="U50" s="48"/>
    </row>
    <row r="51" spans="1:21" ht="30.75" customHeight="1">
      <c r="A51" s="48"/>
      <c r="B51" s="1205"/>
      <c r="C51" s="1206"/>
      <c r="D51" s="66"/>
      <c r="E51" s="1185" t="s">
        <v>18</v>
      </c>
      <c r="F51" s="1185"/>
      <c r="G51" s="1185"/>
      <c r="H51" s="1185"/>
      <c r="I51" s="1185"/>
      <c r="J51" s="1186"/>
      <c r="K51" s="63" t="s">
        <v>531</v>
      </c>
      <c r="L51" s="64" t="s">
        <v>531</v>
      </c>
      <c r="M51" s="64" t="s">
        <v>531</v>
      </c>
      <c r="N51" s="64" t="s">
        <v>531</v>
      </c>
      <c r="O51" s="65" t="s">
        <v>531</v>
      </c>
      <c r="P51" s="48"/>
      <c r="Q51" s="48"/>
      <c r="R51" s="48"/>
      <c r="S51" s="48"/>
      <c r="T51" s="48"/>
      <c r="U51" s="48"/>
    </row>
    <row r="52" spans="1:21" ht="30.75" customHeight="1">
      <c r="A52" s="48"/>
      <c r="B52" s="1183" t="s">
        <v>19</v>
      </c>
      <c r="C52" s="1184"/>
      <c r="D52" s="66"/>
      <c r="E52" s="1185" t="s">
        <v>20</v>
      </c>
      <c r="F52" s="1185"/>
      <c r="G52" s="1185"/>
      <c r="H52" s="1185"/>
      <c r="I52" s="1185"/>
      <c r="J52" s="1186"/>
      <c r="K52" s="63">
        <v>3975</v>
      </c>
      <c r="L52" s="64">
        <v>3941</v>
      </c>
      <c r="M52" s="64">
        <v>3837</v>
      </c>
      <c r="N52" s="64">
        <v>3524</v>
      </c>
      <c r="O52" s="65">
        <v>3425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-113</v>
      </c>
      <c r="L53" s="69">
        <v>-3</v>
      </c>
      <c r="M53" s="69">
        <v>-46</v>
      </c>
      <c r="N53" s="69">
        <v>-108</v>
      </c>
      <c r="O53" s="70">
        <v>-112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thickBot="1">
      <c r="B57" s="1191" t="s">
        <v>25</v>
      </c>
      <c r="C57" s="1192"/>
      <c r="D57" s="1195" t="s">
        <v>26</v>
      </c>
      <c r="E57" s="1196"/>
      <c r="F57" s="1196"/>
      <c r="G57" s="1196"/>
      <c r="H57" s="1196"/>
      <c r="I57" s="1196"/>
      <c r="J57" s="1197"/>
      <c r="K57" s="83" t="s">
        <v>590</v>
      </c>
      <c r="L57" s="83" t="s">
        <v>590</v>
      </c>
      <c r="M57" s="83" t="s">
        <v>590</v>
      </c>
      <c r="N57" s="83" t="s">
        <v>590</v>
      </c>
      <c r="O57" s="83" t="s">
        <v>590</v>
      </c>
    </row>
    <row r="58" spans="1:21" ht="31.5" customHeight="1" thickBot="1">
      <c r="B58" s="1193"/>
      <c r="C58" s="1194"/>
      <c r="D58" s="1198" t="s">
        <v>27</v>
      </c>
      <c r="E58" s="1199"/>
      <c r="F58" s="1199"/>
      <c r="G58" s="1199"/>
      <c r="H58" s="1199"/>
      <c r="I58" s="1199"/>
      <c r="J58" s="1200"/>
      <c r="K58" s="83" t="s">
        <v>590</v>
      </c>
      <c r="L58" s="83" t="s">
        <v>590</v>
      </c>
      <c r="M58" s="83" t="s">
        <v>590</v>
      </c>
      <c r="N58" s="83" t="s">
        <v>590</v>
      </c>
      <c r="O58" s="83" t="s">
        <v>590</v>
      </c>
    </row>
    <row r="59" spans="1:21" ht="24" customHeight="1">
      <c r="B59" s="84"/>
      <c r="C59" s="84"/>
      <c r="D59" s="85" t="s">
        <v>28</v>
      </c>
      <c r="E59" s="86"/>
      <c r="F59" s="86"/>
      <c r="G59" s="86"/>
      <c r="H59" s="86"/>
      <c r="I59" s="86"/>
      <c r="J59" s="86"/>
      <c r="K59" s="86"/>
      <c r="L59" s="86"/>
      <c r="M59" s="86"/>
      <c r="N59" s="86"/>
      <c r="O59" s="86"/>
    </row>
    <row r="60" spans="1:21" ht="24" customHeight="1">
      <c r="B60" s="87"/>
      <c r="C60" s="87"/>
      <c r="D60" s="85" t="s">
        <v>29</v>
      </c>
      <c r="E60" s="86"/>
      <c r="F60" s="86"/>
      <c r="G60" s="86"/>
      <c r="H60" s="86"/>
      <c r="I60" s="86"/>
      <c r="J60" s="86"/>
      <c r="K60" s="86"/>
      <c r="L60" s="86"/>
      <c r="M60" s="86"/>
      <c r="N60" s="86"/>
      <c r="O60" s="86"/>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hild6JfkBMpuksil+Oln03YnmUnTjOD/dRTPEYOWcFPzDr4eCACuUeHqNiCcWoD9EvasWF1Ua1T+lcrz5POeA==" saltValue="UWQBSMpj9jKd7JSWlrPk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9" t="s">
        <v>9</v>
      </c>
    </row>
    <row r="40" spans="2:13" ht="27.75" customHeight="1" thickBot="1">
      <c r="B40" s="90" t="s">
        <v>10</v>
      </c>
      <c r="C40" s="91"/>
      <c r="D40" s="91"/>
      <c r="E40" s="92"/>
      <c r="F40" s="92"/>
      <c r="G40" s="92"/>
      <c r="H40" s="93" t="s">
        <v>2</v>
      </c>
      <c r="I40" s="94" t="s">
        <v>558</v>
      </c>
      <c r="J40" s="95" t="s">
        <v>559</v>
      </c>
      <c r="K40" s="95" t="s">
        <v>560</v>
      </c>
      <c r="L40" s="95" t="s">
        <v>561</v>
      </c>
      <c r="M40" s="96" t="s">
        <v>562</v>
      </c>
    </row>
    <row r="41" spans="2:13" ht="27.75" customHeight="1">
      <c r="B41" s="1221" t="s">
        <v>30</v>
      </c>
      <c r="C41" s="1222"/>
      <c r="D41" s="97"/>
      <c r="E41" s="1223" t="s">
        <v>31</v>
      </c>
      <c r="F41" s="1223"/>
      <c r="G41" s="1223"/>
      <c r="H41" s="1224"/>
      <c r="I41" s="332">
        <v>23488</v>
      </c>
      <c r="J41" s="333">
        <v>23439</v>
      </c>
      <c r="K41" s="333">
        <v>23200</v>
      </c>
      <c r="L41" s="333">
        <v>22775</v>
      </c>
      <c r="M41" s="334">
        <v>22623</v>
      </c>
    </row>
    <row r="42" spans="2:13" ht="27.75" customHeight="1">
      <c r="B42" s="1211"/>
      <c r="C42" s="1212"/>
      <c r="D42" s="98"/>
      <c r="E42" s="1215" t="s">
        <v>32</v>
      </c>
      <c r="F42" s="1215"/>
      <c r="G42" s="1215"/>
      <c r="H42" s="1216"/>
      <c r="I42" s="335">
        <v>958</v>
      </c>
      <c r="J42" s="336">
        <v>1103</v>
      </c>
      <c r="K42" s="336">
        <v>1059</v>
      </c>
      <c r="L42" s="336">
        <v>1165</v>
      </c>
      <c r="M42" s="337">
        <v>1228</v>
      </c>
    </row>
    <row r="43" spans="2:13" ht="27.75" customHeight="1">
      <c r="B43" s="1211"/>
      <c r="C43" s="1212"/>
      <c r="D43" s="98"/>
      <c r="E43" s="1215" t="s">
        <v>33</v>
      </c>
      <c r="F43" s="1215"/>
      <c r="G43" s="1215"/>
      <c r="H43" s="1216"/>
      <c r="I43" s="335">
        <v>17241</v>
      </c>
      <c r="J43" s="336">
        <v>17588</v>
      </c>
      <c r="K43" s="336">
        <v>17455</v>
      </c>
      <c r="L43" s="336">
        <v>16730</v>
      </c>
      <c r="M43" s="337">
        <v>16439</v>
      </c>
    </row>
    <row r="44" spans="2:13" ht="27.75" customHeight="1">
      <c r="B44" s="1211"/>
      <c r="C44" s="1212"/>
      <c r="D44" s="98"/>
      <c r="E44" s="1215" t="s">
        <v>34</v>
      </c>
      <c r="F44" s="1215"/>
      <c r="G44" s="1215"/>
      <c r="H44" s="1216"/>
      <c r="I44" s="335">
        <v>8762</v>
      </c>
      <c r="J44" s="336">
        <v>9233</v>
      </c>
      <c r="K44" s="336">
        <v>8665</v>
      </c>
      <c r="L44" s="336">
        <v>8290</v>
      </c>
      <c r="M44" s="337">
        <v>8737</v>
      </c>
    </row>
    <row r="45" spans="2:13" ht="27.75" customHeight="1">
      <c r="B45" s="1211"/>
      <c r="C45" s="1212"/>
      <c r="D45" s="98"/>
      <c r="E45" s="1215" t="s">
        <v>35</v>
      </c>
      <c r="F45" s="1215"/>
      <c r="G45" s="1215"/>
      <c r="H45" s="1216"/>
      <c r="I45" s="335">
        <v>4123</v>
      </c>
      <c r="J45" s="336">
        <v>4081</v>
      </c>
      <c r="K45" s="336">
        <v>3948</v>
      </c>
      <c r="L45" s="336">
        <v>4059</v>
      </c>
      <c r="M45" s="337">
        <v>4254</v>
      </c>
    </row>
    <row r="46" spans="2:13" ht="27.75" customHeight="1">
      <c r="B46" s="1211"/>
      <c r="C46" s="1212"/>
      <c r="D46" s="99"/>
      <c r="E46" s="1215" t="s">
        <v>36</v>
      </c>
      <c r="F46" s="1215"/>
      <c r="G46" s="1215"/>
      <c r="H46" s="1216"/>
      <c r="I46" s="335">
        <v>1144</v>
      </c>
      <c r="J46" s="336">
        <v>501</v>
      </c>
      <c r="K46" s="336">
        <v>500</v>
      </c>
      <c r="L46" s="336">
        <v>497</v>
      </c>
      <c r="M46" s="337">
        <v>154</v>
      </c>
    </row>
    <row r="47" spans="2:13" ht="27.75" customHeight="1">
      <c r="B47" s="1211"/>
      <c r="C47" s="1212"/>
      <c r="D47" s="100"/>
      <c r="E47" s="1225" t="s">
        <v>37</v>
      </c>
      <c r="F47" s="1226"/>
      <c r="G47" s="1226"/>
      <c r="H47" s="1227"/>
      <c r="I47" s="335" t="s">
        <v>531</v>
      </c>
      <c r="J47" s="336" t="s">
        <v>531</v>
      </c>
      <c r="K47" s="336" t="s">
        <v>531</v>
      </c>
      <c r="L47" s="336" t="s">
        <v>531</v>
      </c>
      <c r="M47" s="337" t="s">
        <v>531</v>
      </c>
    </row>
    <row r="48" spans="2:13" ht="27.75" customHeight="1">
      <c r="B48" s="1211"/>
      <c r="C48" s="1212"/>
      <c r="D48" s="98"/>
      <c r="E48" s="1215" t="s">
        <v>38</v>
      </c>
      <c r="F48" s="1215"/>
      <c r="G48" s="1215"/>
      <c r="H48" s="1216"/>
      <c r="I48" s="335" t="s">
        <v>531</v>
      </c>
      <c r="J48" s="336" t="s">
        <v>531</v>
      </c>
      <c r="K48" s="336" t="s">
        <v>531</v>
      </c>
      <c r="L48" s="336" t="s">
        <v>531</v>
      </c>
      <c r="M48" s="337" t="s">
        <v>531</v>
      </c>
    </row>
    <row r="49" spans="2:13" ht="27.75" customHeight="1">
      <c r="B49" s="1213"/>
      <c r="C49" s="1214"/>
      <c r="D49" s="98"/>
      <c r="E49" s="1215" t="s">
        <v>39</v>
      </c>
      <c r="F49" s="1215"/>
      <c r="G49" s="1215"/>
      <c r="H49" s="1216"/>
      <c r="I49" s="335" t="s">
        <v>531</v>
      </c>
      <c r="J49" s="336" t="s">
        <v>531</v>
      </c>
      <c r="K49" s="336" t="s">
        <v>531</v>
      </c>
      <c r="L49" s="336" t="s">
        <v>531</v>
      </c>
      <c r="M49" s="337" t="s">
        <v>531</v>
      </c>
    </row>
    <row r="50" spans="2:13" ht="27.75" customHeight="1">
      <c r="B50" s="1209" t="s">
        <v>40</v>
      </c>
      <c r="C50" s="1210"/>
      <c r="D50" s="101"/>
      <c r="E50" s="1215" t="s">
        <v>41</v>
      </c>
      <c r="F50" s="1215"/>
      <c r="G50" s="1215"/>
      <c r="H50" s="1216"/>
      <c r="I50" s="335">
        <v>10535</v>
      </c>
      <c r="J50" s="336">
        <v>10550</v>
      </c>
      <c r="K50" s="336">
        <v>12256</v>
      </c>
      <c r="L50" s="336">
        <v>13484</v>
      </c>
      <c r="M50" s="337">
        <v>14380</v>
      </c>
    </row>
    <row r="51" spans="2:13" ht="27.75" customHeight="1">
      <c r="B51" s="1211"/>
      <c r="C51" s="1212"/>
      <c r="D51" s="98"/>
      <c r="E51" s="1215" t="s">
        <v>42</v>
      </c>
      <c r="F51" s="1215"/>
      <c r="G51" s="1215"/>
      <c r="H51" s="1216"/>
      <c r="I51" s="335">
        <v>15927</v>
      </c>
      <c r="J51" s="336">
        <v>17150</v>
      </c>
      <c r="K51" s="336">
        <v>17632</v>
      </c>
      <c r="L51" s="336">
        <v>17489</v>
      </c>
      <c r="M51" s="337">
        <v>18484</v>
      </c>
    </row>
    <row r="52" spans="2:13" ht="27.75" customHeight="1">
      <c r="B52" s="1213"/>
      <c r="C52" s="1214"/>
      <c r="D52" s="98"/>
      <c r="E52" s="1215" t="s">
        <v>43</v>
      </c>
      <c r="F52" s="1215"/>
      <c r="G52" s="1215"/>
      <c r="H52" s="1216"/>
      <c r="I52" s="335">
        <v>22828</v>
      </c>
      <c r="J52" s="336">
        <v>21879</v>
      </c>
      <c r="K52" s="336">
        <v>20390</v>
      </c>
      <c r="L52" s="336">
        <v>19579</v>
      </c>
      <c r="M52" s="337">
        <v>19865</v>
      </c>
    </row>
    <row r="53" spans="2:13" ht="27.75" customHeight="1" thickBot="1">
      <c r="B53" s="1217" t="s">
        <v>44</v>
      </c>
      <c r="C53" s="1218"/>
      <c r="D53" s="102"/>
      <c r="E53" s="1219" t="s">
        <v>45</v>
      </c>
      <c r="F53" s="1219"/>
      <c r="G53" s="1219"/>
      <c r="H53" s="1220"/>
      <c r="I53" s="338">
        <v>6426</v>
      </c>
      <c r="J53" s="339">
        <v>6366</v>
      </c>
      <c r="K53" s="339">
        <v>4548</v>
      </c>
      <c r="L53" s="339">
        <v>2965</v>
      </c>
      <c r="M53" s="340">
        <v>705</v>
      </c>
    </row>
    <row r="54" spans="2:13" ht="27.75" customHeight="1">
      <c r="B54" s="103" t="s">
        <v>46</v>
      </c>
      <c r="C54" s="104"/>
      <c r="D54" s="104"/>
      <c r="E54" s="105"/>
      <c r="F54" s="105"/>
      <c r="G54" s="105"/>
      <c r="H54" s="105"/>
      <c r="I54" s="106"/>
      <c r="J54" s="106"/>
      <c r="K54" s="106"/>
      <c r="L54" s="106"/>
      <c r="M54" s="106"/>
    </row>
    <row r="55" spans="2:13"/>
  </sheetData>
  <sheetProtection algorithmName="SHA-512" hashValue="7g4jmUHFiN/1eae+VXAT39m/B3VLQyx3xVxkTIKlQg5YuZEPd3DoWKc1vL8N8C8MModLhcCjpgAzF/lwJi0dtA==" saltValue="7LX6zCvkUDmllOOCBPwW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7" t="s">
        <v>47</v>
      </c>
    </row>
    <row r="54" spans="2:8" ht="29.25" customHeight="1" thickBot="1">
      <c r="B54" s="108" t="s">
        <v>1</v>
      </c>
      <c r="C54" s="109"/>
      <c r="D54" s="109"/>
      <c r="E54" s="110" t="s">
        <v>2</v>
      </c>
      <c r="F54" s="111" t="s">
        <v>560</v>
      </c>
      <c r="G54" s="111" t="s">
        <v>561</v>
      </c>
      <c r="H54" s="112" t="s">
        <v>562</v>
      </c>
    </row>
    <row r="55" spans="2:8" ht="52.5" customHeight="1">
      <c r="B55" s="113"/>
      <c r="C55" s="1236" t="s">
        <v>48</v>
      </c>
      <c r="D55" s="1236"/>
      <c r="E55" s="1237"/>
      <c r="F55" s="114">
        <v>6080</v>
      </c>
      <c r="G55" s="114">
        <v>3770</v>
      </c>
      <c r="H55" s="115">
        <v>5404</v>
      </c>
    </row>
    <row r="56" spans="2:8" ht="52.5" customHeight="1">
      <c r="B56" s="116"/>
      <c r="C56" s="1238" t="s">
        <v>49</v>
      </c>
      <c r="D56" s="1238"/>
      <c r="E56" s="1239"/>
      <c r="F56" s="117" t="s">
        <v>531</v>
      </c>
      <c r="G56" s="117" t="s">
        <v>531</v>
      </c>
      <c r="H56" s="118" t="s">
        <v>531</v>
      </c>
    </row>
    <row r="57" spans="2:8" ht="53.25" customHeight="1">
      <c r="B57" s="116"/>
      <c r="C57" s="1240" t="s">
        <v>50</v>
      </c>
      <c r="D57" s="1240"/>
      <c r="E57" s="1241"/>
      <c r="F57" s="119">
        <v>5757</v>
      </c>
      <c r="G57" s="119">
        <v>9289</v>
      </c>
      <c r="H57" s="120">
        <v>8551</v>
      </c>
    </row>
    <row r="58" spans="2:8" ht="45.75" customHeight="1">
      <c r="B58" s="121"/>
      <c r="C58" s="1228" t="s">
        <v>586</v>
      </c>
      <c r="D58" s="1229"/>
      <c r="E58" s="1230"/>
      <c r="F58" s="122">
        <v>2258</v>
      </c>
      <c r="G58" s="122">
        <v>3421</v>
      </c>
      <c r="H58" s="123">
        <v>3741</v>
      </c>
    </row>
    <row r="59" spans="2:8" ht="45.75" customHeight="1">
      <c r="B59" s="121"/>
      <c r="C59" s="1228" t="s">
        <v>585</v>
      </c>
      <c r="D59" s="1229"/>
      <c r="E59" s="1230"/>
      <c r="F59" s="122">
        <v>2053</v>
      </c>
      <c r="G59" s="122">
        <v>3834</v>
      </c>
      <c r="H59" s="123">
        <v>3415</v>
      </c>
    </row>
    <row r="60" spans="2:8" ht="45.75" customHeight="1">
      <c r="B60" s="121"/>
      <c r="C60" s="1228" t="s">
        <v>587</v>
      </c>
      <c r="D60" s="1229"/>
      <c r="E60" s="1230"/>
      <c r="F60" s="122">
        <v>1004</v>
      </c>
      <c r="G60" s="122">
        <v>1635</v>
      </c>
      <c r="H60" s="123">
        <v>1021</v>
      </c>
    </row>
    <row r="61" spans="2:8" ht="45.75" customHeight="1">
      <c r="B61" s="121"/>
      <c r="C61" s="1228" t="s">
        <v>588</v>
      </c>
      <c r="D61" s="1229"/>
      <c r="E61" s="1230"/>
      <c r="F61" s="122">
        <v>289</v>
      </c>
      <c r="G61" s="122">
        <v>252</v>
      </c>
      <c r="H61" s="123">
        <v>227</v>
      </c>
    </row>
    <row r="62" spans="2:8" ht="45.75" customHeight="1" thickBot="1">
      <c r="B62" s="124"/>
      <c r="C62" s="1231" t="s">
        <v>589</v>
      </c>
      <c r="D62" s="1232"/>
      <c r="E62" s="1233"/>
      <c r="F62" s="125">
        <v>80</v>
      </c>
      <c r="G62" s="125">
        <v>80</v>
      </c>
      <c r="H62" s="126">
        <v>79</v>
      </c>
    </row>
    <row r="63" spans="2:8" ht="52.5" customHeight="1" thickBot="1">
      <c r="B63" s="127"/>
      <c r="C63" s="1234" t="s">
        <v>51</v>
      </c>
      <c r="D63" s="1234"/>
      <c r="E63" s="1235"/>
      <c r="F63" s="128">
        <v>11838</v>
      </c>
      <c r="G63" s="128">
        <v>13058</v>
      </c>
      <c r="H63" s="129">
        <v>13955</v>
      </c>
    </row>
    <row r="64" spans="2:8"/>
  </sheetData>
  <sheetProtection algorithmName="SHA-512" hashValue="Yn2OpjjydISXsjr1D2kOlTtE8I2+diKI8OtIx3ejlq3IK0auavVjCKbFpf58OtIbiE4mnXRPYUVum/3YSQM4lw==" saltValue="noeW28A+QoJFzGaiBi15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59" customWidth="1"/>
    <col min="2" max="107" width="2.5" style="359" customWidth="1"/>
    <col min="108" max="108" width="6.125" style="366" customWidth="1"/>
    <col min="109" max="109" width="5.875" style="365" customWidth="1"/>
    <col min="110" max="16384" width="8.625" style="359" hidden="1"/>
  </cols>
  <sheetData>
    <row r="1" spans="1:109" ht="42.75" customHeight="1">
      <c r="A1" s="357"/>
      <c r="B1" s="358"/>
      <c r="DD1" s="359"/>
      <c r="DE1" s="359"/>
    </row>
    <row r="2" spans="1:109" ht="25.5" customHeight="1">
      <c r="A2" s="360"/>
      <c r="C2" s="360"/>
      <c r="O2" s="360"/>
      <c r="P2" s="360"/>
      <c r="Q2" s="360"/>
      <c r="R2" s="360"/>
      <c r="S2" s="360"/>
      <c r="T2" s="360"/>
      <c r="U2" s="360"/>
      <c r="V2" s="360"/>
      <c r="W2" s="360"/>
      <c r="X2" s="360"/>
      <c r="Y2" s="360"/>
      <c r="Z2" s="360"/>
      <c r="AA2" s="360"/>
      <c r="AB2" s="360"/>
      <c r="AC2" s="360"/>
      <c r="AD2" s="360"/>
      <c r="AE2" s="360"/>
      <c r="AF2" s="360"/>
      <c r="AG2" s="360"/>
      <c r="AH2" s="360"/>
      <c r="AI2" s="360"/>
      <c r="AU2" s="360"/>
      <c r="BG2" s="360"/>
      <c r="BS2" s="360"/>
      <c r="CE2" s="360"/>
      <c r="CQ2" s="360"/>
      <c r="DD2" s="359"/>
      <c r="DE2" s="359"/>
    </row>
    <row r="3" spans="1:109" ht="25.5" customHeight="1">
      <c r="A3" s="360"/>
      <c r="C3" s="360"/>
      <c r="O3" s="360"/>
      <c r="P3" s="360"/>
      <c r="Q3" s="360"/>
      <c r="R3" s="360"/>
      <c r="S3" s="360"/>
      <c r="T3" s="360"/>
      <c r="U3" s="360"/>
      <c r="V3" s="360"/>
      <c r="W3" s="360"/>
      <c r="X3" s="360"/>
      <c r="Y3" s="360"/>
      <c r="Z3" s="360"/>
      <c r="AA3" s="360"/>
      <c r="AB3" s="360"/>
      <c r="AC3" s="360"/>
      <c r="AD3" s="360"/>
      <c r="AE3" s="360"/>
      <c r="AF3" s="360"/>
      <c r="AG3" s="360"/>
      <c r="AH3" s="360"/>
      <c r="AI3" s="360"/>
      <c r="AU3" s="360"/>
      <c r="BG3" s="360"/>
      <c r="BS3" s="360"/>
      <c r="CE3" s="360"/>
      <c r="CQ3" s="360"/>
      <c r="DD3" s="359"/>
      <c r="DE3" s="359"/>
    </row>
    <row r="4" spans="1:109" s="236" customForma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row>
    <row r="5" spans="1:109" s="236" customForma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row>
    <row r="6" spans="1:109" s="236" customFormat="1">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row>
    <row r="7" spans="1:109" s="236" customFormat="1">
      <c r="A7" s="360"/>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row>
    <row r="8" spans="1:109" s="236" customFormat="1">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row>
    <row r="9" spans="1:109" s="236" customFormat="1">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row>
    <row r="10" spans="1:109" s="236" customFormat="1">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row>
    <row r="11" spans="1:109" s="236" customFormat="1">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row>
    <row r="12" spans="1:109" s="236" customFormat="1">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row>
    <row r="13" spans="1:109" s="236" customFormat="1">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row>
    <row r="14" spans="1:109" s="236" customFormat="1">
      <c r="A14" s="360"/>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row>
    <row r="15" spans="1:109" s="236" customFormat="1">
      <c r="A15" s="359"/>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row>
    <row r="16" spans="1:109" s="236" customFormat="1">
      <c r="A16" s="359"/>
      <c r="B16" s="360"/>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row>
    <row r="17" spans="1:109" s="236" customFormat="1">
      <c r="A17" s="359"/>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row>
    <row r="18" spans="1:109" s="236" customFormat="1">
      <c r="A18" s="359"/>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row>
    <row r="19" spans="1:109">
      <c r="DD19" s="359"/>
      <c r="DE19" s="359"/>
    </row>
    <row r="20" spans="1:109">
      <c r="DD20" s="359"/>
      <c r="DE20" s="359"/>
    </row>
    <row r="21" spans="1:109" ht="17.25" customHeight="1">
      <c r="B21" s="361"/>
      <c r="C21" s="362"/>
      <c r="D21" s="362"/>
      <c r="E21" s="362"/>
      <c r="F21" s="362"/>
      <c r="G21" s="362"/>
      <c r="H21" s="362"/>
      <c r="I21" s="362"/>
      <c r="J21" s="362"/>
      <c r="K21" s="362"/>
      <c r="L21" s="362"/>
      <c r="M21" s="362"/>
      <c r="N21" s="363"/>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3"/>
      <c r="AU21" s="362"/>
      <c r="AV21" s="362"/>
      <c r="AW21" s="362"/>
      <c r="AX21" s="362"/>
      <c r="AY21" s="362"/>
      <c r="AZ21" s="362"/>
      <c r="BA21" s="362"/>
      <c r="BB21" s="362"/>
      <c r="BC21" s="362"/>
      <c r="BD21" s="362"/>
      <c r="BE21" s="362"/>
      <c r="BF21" s="363"/>
      <c r="BG21" s="362"/>
      <c r="BH21" s="362"/>
      <c r="BI21" s="362"/>
      <c r="BJ21" s="362"/>
      <c r="BK21" s="362"/>
      <c r="BL21" s="362"/>
      <c r="BM21" s="362"/>
      <c r="BN21" s="362"/>
      <c r="BO21" s="362"/>
      <c r="BP21" s="362"/>
      <c r="BQ21" s="362"/>
      <c r="BR21" s="363"/>
      <c r="BS21" s="362"/>
      <c r="BT21" s="362"/>
      <c r="BU21" s="362"/>
      <c r="BV21" s="362"/>
      <c r="BW21" s="362"/>
      <c r="BX21" s="362"/>
      <c r="BY21" s="362"/>
      <c r="BZ21" s="362"/>
      <c r="CA21" s="362"/>
      <c r="CB21" s="362"/>
      <c r="CC21" s="362"/>
      <c r="CD21" s="363"/>
      <c r="CE21" s="362"/>
      <c r="CF21" s="362"/>
      <c r="CG21" s="362"/>
      <c r="CH21" s="362"/>
      <c r="CI21" s="362"/>
      <c r="CJ21" s="362"/>
      <c r="CK21" s="362"/>
      <c r="CL21" s="362"/>
      <c r="CM21" s="362"/>
      <c r="CN21" s="362"/>
      <c r="CO21" s="362"/>
      <c r="CP21" s="363"/>
      <c r="CQ21" s="362"/>
      <c r="CR21" s="362"/>
      <c r="CS21" s="362"/>
      <c r="CT21" s="362"/>
      <c r="CU21" s="362"/>
      <c r="CV21" s="362"/>
      <c r="CW21" s="362"/>
      <c r="CX21" s="362"/>
      <c r="CY21" s="362"/>
      <c r="CZ21" s="362"/>
      <c r="DA21" s="362"/>
      <c r="DB21" s="363"/>
      <c r="DC21" s="362"/>
      <c r="DD21" s="364"/>
      <c r="DE21" s="359"/>
    </row>
    <row r="22" spans="1:109" ht="17.25" customHeight="1">
      <c r="B22" s="365"/>
    </row>
    <row r="23" spans="1:109">
      <c r="B23" s="365"/>
    </row>
    <row r="24" spans="1:109">
      <c r="B24" s="365"/>
    </row>
    <row r="25" spans="1:109">
      <c r="B25" s="365"/>
    </row>
    <row r="26" spans="1:109">
      <c r="B26" s="365"/>
    </row>
    <row r="27" spans="1:109">
      <c r="B27" s="365"/>
    </row>
    <row r="28" spans="1:109">
      <c r="B28" s="365"/>
    </row>
    <row r="29" spans="1:109">
      <c r="B29" s="365"/>
    </row>
    <row r="30" spans="1:109">
      <c r="B30" s="365"/>
    </row>
    <row r="31" spans="1:109">
      <c r="B31" s="365"/>
    </row>
    <row r="32" spans="1:109">
      <c r="B32" s="365"/>
    </row>
    <row r="33" spans="2:109">
      <c r="B33" s="365"/>
    </row>
    <row r="34" spans="2:109">
      <c r="B34" s="365"/>
    </row>
    <row r="35" spans="2:109">
      <c r="B35" s="365"/>
    </row>
    <row r="36" spans="2:109">
      <c r="B36" s="365"/>
    </row>
    <row r="37" spans="2:109">
      <c r="B37" s="365"/>
    </row>
    <row r="38" spans="2:109">
      <c r="B38" s="365"/>
    </row>
    <row r="39" spans="2:109">
      <c r="B39" s="367"/>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9"/>
    </row>
    <row r="40" spans="2:109">
      <c r="B40" s="370"/>
      <c r="DD40" s="370"/>
      <c r="DE40" s="359"/>
    </row>
    <row r="41" spans="2:109" ht="17.25">
      <c r="B41" s="371" t="s">
        <v>605</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2"/>
      <c r="BX41" s="362"/>
      <c r="BY41" s="362"/>
      <c r="BZ41" s="362"/>
      <c r="CA41" s="362"/>
      <c r="CB41" s="362"/>
      <c r="CC41" s="362"/>
      <c r="CD41" s="362"/>
      <c r="CE41" s="362"/>
      <c r="CF41" s="362"/>
      <c r="CG41" s="362"/>
      <c r="CH41" s="362"/>
      <c r="CI41" s="362"/>
      <c r="CJ41" s="362"/>
      <c r="CK41" s="362"/>
      <c r="CL41" s="362"/>
      <c r="CM41" s="362"/>
      <c r="CN41" s="362"/>
      <c r="CO41" s="362"/>
      <c r="CP41" s="362"/>
      <c r="CQ41" s="362"/>
      <c r="CR41" s="362"/>
      <c r="CS41" s="362"/>
      <c r="CT41" s="362"/>
      <c r="CU41" s="362"/>
      <c r="CV41" s="362"/>
      <c r="CW41" s="362"/>
      <c r="CX41" s="362"/>
      <c r="CY41" s="362"/>
      <c r="CZ41" s="362"/>
      <c r="DA41" s="362"/>
      <c r="DB41" s="362"/>
      <c r="DC41" s="362"/>
      <c r="DD41" s="364"/>
    </row>
    <row r="42" spans="2:109">
      <c r="B42" s="365"/>
      <c r="G42" s="372"/>
      <c r="I42" s="373"/>
      <c r="J42" s="373"/>
      <c r="K42" s="373"/>
      <c r="AM42" s="372"/>
      <c r="AN42" s="372" t="s">
        <v>606</v>
      </c>
      <c r="AP42" s="373"/>
      <c r="AQ42" s="373"/>
      <c r="AR42" s="373"/>
      <c r="AY42" s="372"/>
      <c r="BA42" s="373"/>
      <c r="BB42" s="373"/>
      <c r="BC42" s="373"/>
      <c r="BK42" s="372"/>
      <c r="BM42" s="373"/>
      <c r="BN42" s="373"/>
      <c r="BO42" s="373"/>
      <c r="BW42" s="372"/>
      <c r="BY42" s="373"/>
      <c r="BZ42" s="373"/>
      <c r="CA42" s="373"/>
      <c r="CI42" s="372"/>
      <c r="CK42" s="373"/>
      <c r="CL42" s="373"/>
      <c r="CM42" s="373"/>
      <c r="CU42" s="372"/>
      <c r="CW42" s="373"/>
      <c r="CX42" s="373"/>
      <c r="CY42" s="373"/>
    </row>
    <row r="43" spans="2:109" ht="13.5" customHeight="1">
      <c r="B43" s="365"/>
      <c r="AN43" s="1242" t="s">
        <v>607</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c r="B44" s="365"/>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c r="B45" s="365"/>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c r="B46" s="365"/>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c r="B47" s="365"/>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c r="B48" s="365"/>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c r="B49" s="365"/>
      <c r="AN49" s="359" t="s">
        <v>608</v>
      </c>
    </row>
    <row r="50" spans="1:109">
      <c r="B50" s="365"/>
      <c r="G50" s="1251"/>
      <c r="H50" s="1251"/>
      <c r="I50" s="1251"/>
      <c r="J50" s="1251"/>
      <c r="K50" s="375"/>
      <c r="L50" s="375"/>
      <c r="M50" s="376"/>
      <c r="N50" s="376"/>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55" t="s">
        <v>558</v>
      </c>
      <c r="BQ50" s="1255"/>
      <c r="BR50" s="1255"/>
      <c r="BS50" s="1255"/>
      <c r="BT50" s="1255"/>
      <c r="BU50" s="1255"/>
      <c r="BV50" s="1255"/>
      <c r="BW50" s="1255"/>
      <c r="BX50" s="1255" t="s">
        <v>559</v>
      </c>
      <c r="BY50" s="1255"/>
      <c r="BZ50" s="1255"/>
      <c r="CA50" s="1255"/>
      <c r="CB50" s="1255"/>
      <c r="CC50" s="1255"/>
      <c r="CD50" s="1255"/>
      <c r="CE50" s="1255"/>
      <c r="CF50" s="1255" t="s">
        <v>560</v>
      </c>
      <c r="CG50" s="1255"/>
      <c r="CH50" s="1255"/>
      <c r="CI50" s="1255"/>
      <c r="CJ50" s="1255"/>
      <c r="CK50" s="1255"/>
      <c r="CL50" s="1255"/>
      <c r="CM50" s="1255"/>
      <c r="CN50" s="1255" t="s">
        <v>561</v>
      </c>
      <c r="CO50" s="1255"/>
      <c r="CP50" s="1255"/>
      <c r="CQ50" s="1255"/>
      <c r="CR50" s="1255"/>
      <c r="CS50" s="1255"/>
      <c r="CT50" s="1255"/>
      <c r="CU50" s="1255"/>
      <c r="CV50" s="1255" t="s">
        <v>562</v>
      </c>
      <c r="CW50" s="1255"/>
      <c r="CX50" s="1255"/>
      <c r="CY50" s="1255"/>
      <c r="CZ50" s="1255"/>
      <c r="DA50" s="1255"/>
      <c r="DB50" s="1255"/>
      <c r="DC50" s="1255"/>
    </row>
    <row r="51" spans="1:109" ht="13.5" customHeight="1">
      <c r="B51" s="365"/>
      <c r="G51" s="1261"/>
      <c r="H51" s="1261"/>
      <c r="I51" s="1259"/>
      <c r="J51" s="1259"/>
      <c r="K51" s="1257"/>
      <c r="L51" s="1257"/>
      <c r="M51" s="1257"/>
      <c r="N51" s="1257"/>
      <c r="AM51" s="374"/>
      <c r="AN51" s="1258" t="s">
        <v>609</v>
      </c>
      <c r="AO51" s="1258"/>
      <c r="AP51" s="1258"/>
      <c r="AQ51" s="1258"/>
      <c r="AR51" s="1258"/>
      <c r="AS51" s="1258"/>
      <c r="AT51" s="1258"/>
      <c r="AU51" s="1258"/>
      <c r="AV51" s="1258"/>
      <c r="AW51" s="1258"/>
      <c r="AX51" s="1258"/>
      <c r="AY51" s="1258"/>
      <c r="AZ51" s="1258"/>
      <c r="BA51" s="1258"/>
      <c r="BB51" s="1258" t="s">
        <v>610</v>
      </c>
      <c r="BC51" s="1258"/>
      <c r="BD51" s="1258"/>
      <c r="BE51" s="1258"/>
      <c r="BF51" s="1258"/>
      <c r="BG51" s="1258"/>
      <c r="BH51" s="1258"/>
      <c r="BI51" s="1258"/>
      <c r="BJ51" s="1258"/>
      <c r="BK51" s="1258"/>
      <c r="BL51" s="1258"/>
      <c r="BM51" s="1258"/>
      <c r="BN51" s="1258"/>
      <c r="BO51" s="1258"/>
      <c r="BP51" s="1256">
        <v>24.4</v>
      </c>
      <c r="BQ51" s="1256"/>
      <c r="BR51" s="1256"/>
      <c r="BS51" s="1256"/>
      <c r="BT51" s="1256"/>
      <c r="BU51" s="1256"/>
      <c r="BV51" s="1256"/>
      <c r="BW51" s="1256"/>
      <c r="BX51" s="1256">
        <v>23.9</v>
      </c>
      <c r="BY51" s="1256"/>
      <c r="BZ51" s="1256"/>
      <c r="CA51" s="1256"/>
      <c r="CB51" s="1256"/>
      <c r="CC51" s="1256"/>
      <c r="CD51" s="1256"/>
      <c r="CE51" s="1256"/>
      <c r="CF51" s="1256">
        <v>16.399999999999999</v>
      </c>
      <c r="CG51" s="1256"/>
      <c r="CH51" s="1256"/>
      <c r="CI51" s="1256"/>
      <c r="CJ51" s="1256"/>
      <c r="CK51" s="1256"/>
      <c r="CL51" s="1256"/>
      <c r="CM51" s="1256"/>
      <c r="CN51" s="1256">
        <v>10.4</v>
      </c>
      <c r="CO51" s="1256"/>
      <c r="CP51" s="1256"/>
      <c r="CQ51" s="1256"/>
      <c r="CR51" s="1256"/>
      <c r="CS51" s="1256"/>
      <c r="CT51" s="1256"/>
      <c r="CU51" s="1256"/>
      <c r="CV51" s="1256">
        <v>2.5</v>
      </c>
      <c r="CW51" s="1256"/>
      <c r="CX51" s="1256"/>
      <c r="CY51" s="1256"/>
      <c r="CZ51" s="1256"/>
      <c r="DA51" s="1256"/>
      <c r="DB51" s="1256"/>
      <c r="DC51" s="1256"/>
    </row>
    <row r="52" spans="1:109">
      <c r="B52" s="365"/>
      <c r="G52" s="1261"/>
      <c r="H52" s="1261"/>
      <c r="I52" s="1259"/>
      <c r="J52" s="1259"/>
      <c r="K52" s="1257"/>
      <c r="L52" s="1257"/>
      <c r="M52" s="1257"/>
      <c r="N52" s="1257"/>
      <c r="AM52" s="374"/>
      <c r="AN52" s="1258"/>
      <c r="AO52" s="1258"/>
      <c r="AP52" s="1258"/>
      <c r="AQ52" s="1258"/>
      <c r="AR52" s="1258"/>
      <c r="AS52" s="1258"/>
      <c r="AT52" s="1258"/>
      <c r="AU52" s="1258"/>
      <c r="AV52" s="1258"/>
      <c r="AW52" s="1258"/>
      <c r="AX52" s="1258"/>
      <c r="AY52" s="1258"/>
      <c r="AZ52" s="1258"/>
      <c r="BA52" s="1258"/>
      <c r="BB52" s="1258"/>
      <c r="BC52" s="1258"/>
      <c r="BD52" s="1258"/>
      <c r="BE52" s="1258"/>
      <c r="BF52" s="1258"/>
      <c r="BG52" s="1258"/>
      <c r="BH52" s="1258"/>
      <c r="BI52" s="1258"/>
      <c r="BJ52" s="1258"/>
      <c r="BK52" s="1258"/>
      <c r="BL52" s="1258"/>
      <c r="BM52" s="1258"/>
      <c r="BN52" s="1258"/>
      <c r="BO52" s="1258"/>
      <c r="BP52" s="1256"/>
      <c r="BQ52" s="1256"/>
      <c r="BR52" s="1256"/>
      <c r="BS52" s="1256"/>
      <c r="BT52" s="1256"/>
      <c r="BU52" s="1256"/>
      <c r="BV52" s="1256"/>
      <c r="BW52" s="1256"/>
      <c r="BX52" s="1256"/>
      <c r="BY52" s="1256"/>
      <c r="BZ52" s="1256"/>
      <c r="CA52" s="1256"/>
      <c r="CB52" s="1256"/>
      <c r="CC52" s="1256"/>
      <c r="CD52" s="1256"/>
      <c r="CE52" s="1256"/>
      <c r="CF52" s="1256"/>
      <c r="CG52" s="1256"/>
      <c r="CH52" s="1256"/>
      <c r="CI52" s="1256"/>
      <c r="CJ52" s="1256"/>
      <c r="CK52" s="1256"/>
      <c r="CL52" s="1256"/>
      <c r="CM52" s="1256"/>
      <c r="CN52" s="1256"/>
      <c r="CO52" s="1256"/>
      <c r="CP52" s="1256"/>
      <c r="CQ52" s="1256"/>
      <c r="CR52" s="1256"/>
      <c r="CS52" s="1256"/>
      <c r="CT52" s="1256"/>
      <c r="CU52" s="1256"/>
      <c r="CV52" s="1256"/>
      <c r="CW52" s="1256"/>
      <c r="CX52" s="1256"/>
      <c r="CY52" s="1256"/>
      <c r="CZ52" s="1256"/>
      <c r="DA52" s="1256"/>
      <c r="DB52" s="1256"/>
      <c r="DC52" s="1256"/>
    </row>
    <row r="53" spans="1:109">
      <c r="A53" s="373"/>
      <c r="B53" s="365"/>
      <c r="G53" s="1261"/>
      <c r="H53" s="1261"/>
      <c r="I53" s="1251"/>
      <c r="J53" s="1251"/>
      <c r="K53" s="1257"/>
      <c r="L53" s="1257"/>
      <c r="M53" s="1257"/>
      <c r="N53" s="1257"/>
      <c r="AM53" s="374"/>
      <c r="AN53" s="1258"/>
      <c r="AO53" s="1258"/>
      <c r="AP53" s="1258"/>
      <c r="AQ53" s="1258"/>
      <c r="AR53" s="1258"/>
      <c r="AS53" s="1258"/>
      <c r="AT53" s="1258"/>
      <c r="AU53" s="1258"/>
      <c r="AV53" s="1258"/>
      <c r="AW53" s="1258"/>
      <c r="AX53" s="1258"/>
      <c r="AY53" s="1258"/>
      <c r="AZ53" s="1258"/>
      <c r="BA53" s="1258"/>
      <c r="BB53" s="1258" t="s">
        <v>611</v>
      </c>
      <c r="BC53" s="1258"/>
      <c r="BD53" s="1258"/>
      <c r="BE53" s="1258"/>
      <c r="BF53" s="1258"/>
      <c r="BG53" s="1258"/>
      <c r="BH53" s="1258"/>
      <c r="BI53" s="1258"/>
      <c r="BJ53" s="1258"/>
      <c r="BK53" s="1258"/>
      <c r="BL53" s="1258"/>
      <c r="BM53" s="1258"/>
      <c r="BN53" s="1258"/>
      <c r="BO53" s="1258"/>
      <c r="BP53" s="1256">
        <v>57.1</v>
      </c>
      <c r="BQ53" s="1256"/>
      <c r="BR53" s="1256"/>
      <c r="BS53" s="1256"/>
      <c r="BT53" s="1256"/>
      <c r="BU53" s="1256"/>
      <c r="BV53" s="1256"/>
      <c r="BW53" s="1256"/>
      <c r="BX53" s="1256">
        <v>58.4</v>
      </c>
      <c r="BY53" s="1256"/>
      <c r="BZ53" s="1256"/>
      <c r="CA53" s="1256"/>
      <c r="CB53" s="1256"/>
      <c r="CC53" s="1256"/>
      <c r="CD53" s="1256"/>
      <c r="CE53" s="1256"/>
      <c r="CF53" s="1256">
        <v>59.2</v>
      </c>
      <c r="CG53" s="1256"/>
      <c r="CH53" s="1256"/>
      <c r="CI53" s="1256"/>
      <c r="CJ53" s="1256"/>
      <c r="CK53" s="1256"/>
      <c r="CL53" s="1256"/>
      <c r="CM53" s="1256"/>
      <c r="CN53" s="1256">
        <v>60.1</v>
      </c>
      <c r="CO53" s="1256"/>
      <c r="CP53" s="1256"/>
      <c r="CQ53" s="1256"/>
      <c r="CR53" s="1256"/>
      <c r="CS53" s="1256"/>
      <c r="CT53" s="1256"/>
      <c r="CU53" s="1256"/>
      <c r="CV53" s="1256">
        <v>61.4</v>
      </c>
      <c r="CW53" s="1256"/>
      <c r="CX53" s="1256"/>
      <c r="CY53" s="1256"/>
      <c r="CZ53" s="1256"/>
      <c r="DA53" s="1256"/>
      <c r="DB53" s="1256"/>
      <c r="DC53" s="1256"/>
    </row>
    <row r="54" spans="1:109">
      <c r="A54" s="373"/>
      <c r="B54" s="365"/>
      <c r="G54" s="1261"/>
      <c r="H54" s="1261"/>
      <c r="I54" s="1251"/>
      <c r="J54" s="1251"/>
      <c r="K54" s="1257"/>
      <c r="L54" s="1257"/>
      <c r="M54" s="1257"/>
      <c r="N54" s="1257"/>
      <c r="AM54" s="374"/>
      <c r="AN54" s="1258"/>
      <c r="AO54" s="1258"/>
      <c r="AP54" s="1258"/>
      <c r="AQ54" s="1258"/>
      <c r="AR54" s="1258"/>
      <c r="AS54" s="1258"/>
      <c r="AT54" s="1258"/>
      <c r="AU54" s="1258"/>
      <c r="AV54" s="1258"/>
      <c r="AW54" s="1258"/>
      <c r="AX54" s="1258"/>
      <c r="AY54" s="1258"/>
      <c r="AZ54" s="1258"/>
      <c r="BA54" s="1258"/>
      <c r="BB54" s="1258"/>
      <c r="BC54" s="1258"/>
      <c r="BD54" s="1258"/>
      <c r="BE54" s="1258"/>
      <c r="BF54" s="1258"/>
      <c r="BG54" s="1258"/>
      <c r="BH54" s="1258"/>
      <c r="BI54" s="1258"/>
      <c r="BJ54" s="1258"/>
      <c r="BK54" s="1258"/>
      <c r="BL54" s="1258"/>
      <c r="BM54" s="1258"/>
      <c r="BN54" s="1258"/>
      <c r="BO54" s="1258"/>
      <c r="BP54" s="1256"/>
      <c r="BQ54" s="1256"/>
      <c r="BR54" s="1256"/>
      <c r="BS54" s="1256"/>
      <c r="BT54" s="1256"/>
      <c r="BU54" s="1256"/>
      <c r="BV54" s="1256"/>
      <c r="BW54" s="1256"/>
      <c r="BX54" s="1256"/>
      <c r="BY54" s="1256"/>
      <c r="BZ54" s="1256"/>
      <c r="CA54" s="1256"/>
      <c r="CB54" s="1256"/>
      <c r="CC54" s="1256"/>
      <c r="CD54" s="1256"/>
      <c r="CE54" s="1256"/>
      <c r="CF54" s="1256"/>
      <c r="CG54" s="1256"/>
      <c r="CH54" s="1256"/>
      <c r="CI54" s="1256"/>
      <c r="CJ54" s="1256"/>
      <c r="CK54" s="1256"/>
      <c r="CL54" s="1256"/>
      <c r="CM54" s="1256"/>
      <c r="CN54" s="1256"/>
      <c r="CO54" s="1256"/>
      <c r="CP54" s="1256"/>
      <c r="CQ54" s="1256"/>
      <c r="CR54" s="1256"/>
      <c r="CS54" s="1256"/>
      <c r="CT54" s="1256"/>
      <c r="CU54" s="1256"/>
      <c r="CV54" s="1256"/>
      <c r="CW54" s="1256"/>
      <c r="CX54" s="1256"/>
      <c r="CY54" s="1256"/>
      <c r="CZ54" s="1256"/>
      <c r="DA54" s="1256"/>
      <c r="DB54" s="1256"/>
      <c r="DC54" s="1256"/>
    </row>
    <row r="55" spans="1:109">
      <c r="A55" s="373"/>
      <c r="B55" s="365"/>
      <c r="G55" s="1251"/>
      <c r="H55" s="1251"/>
      <c r="I55" s="1251"/>
      <c r="J55" s="1251"/>
      <c r="K55" s="1257"/>
      <c r="L55" s="1257"/>
      <c r="M55" s="1257"/>
      <c r="N55" s="1257"/>
      <c r="AN55" s="1255" t="s">
        <v>612</v>
      </c>
      <c r="AO55" s="1255"/>
      <c r="AP55" s="1255"/>
      <c r="AQ55" s="1255"/>
      <c r="AR55" s="1255"/>
      <c r="AS55" s="1255"/>
      <c r="AT55" s="1255"/>
      <c r="AU55" s="1255"/>
      <c r="AV55" s="1255"/>
      <c r="AW55" s="1255"/>
      <c r="AX55" s="1255"/>
      <c r="AY55" s="1255"/>
      <c r="AZ55" s="1255"/>
      <c r="BA55" s="1255"/>
      <c r="BB55" s="1258" t="s">
        <v>610</v>
      </c>
      <c r="BC55" s="1258"/>
      <c r="BD55" s="1258"/>
      <c r="BE55" s="1258"/>
      <c r="BF55" s="1258"/>
      <c r="BG55" s="1258"/>
      <c r="BH55" s="1258"/>
      <c r="BI55" s="1258"/>
      <c r="BJ55" s="1258"/>
      <c r="BK55" s="1258"/>
      <c r="BL55" s="1258"/>
      <c r="BM55" s="1258"/>
      <c r="BN55" s="1258"/>
      <c r="BO55" s="1258"/>
      <c r="BP55" s="1256">
        <v>5.8</v>
      </c>
      <c r="BQ55" s="1256"/>
      <c r="BR55" s="1256"/>
      <c r="BS55" s="1256"/>
      <c r="BT55" s="1256"/>
      <c r="BU55" s="1256"/>
      <c r="BV55" s="1256"/>
      <c r="BW55" s="1256"/>
      <c r="BX55" s="1256">
        <v>2.7</v>
      </c>
      <c r="BY55" s="1256"/>
      <c r="BZ55" s="1256"/>
      <c r="CA55" s="1256"/>
      <c r="CB55" s="1256"/>
      <c r="CC55" s="1256"/>
      <c r="CD55" s="1256"/>
      <c r="CE55" s="1256"/>
      <c r="CF55" s="1256">
        <v>0.5</v>
      </c>
      <c r="CG55" s="1256"/>
      <c r="CH55" s="1256"/>
      <c r="CI55" s="1256"/>
      <c r="CJ55" s="1256"/>
      <c r="CK55" s="1256"/>
      <c r="CL55" s="1256"/>
      <c r="CM55" s="1256"/>
      <c r="CN55" s="1256">
        <v>5.9</v>
      </c>
      <c r="CO55" s="1256"/>
      <c r="CP55" s="1256"/>
      <c r="CQ55" s="1256"/>
      <c r="CR55" s="1256"/>
      <c r="CS55" s="1256"/>
      <c r="CT55" s="1256"/>
      <c r="CU55" s="1256"/>
      <c r="CV55" s="1256">
        <v>4.0999999999999996</v>
      </c>
      <c r="CW55" s="1256"/>
      <c r="CX55" s="1256"/>
      <c r="CY55" s="1256"/>
      <c r="CZ55" s="1256"/>
      <c r="DA55" s="1256"/>
      <c r="DB55" s="1256"/>
      <c r="DC55" s="1256"/>
    </row>
    <row r="56" spans="1:109">
      <c r="A56" s="373"/>
      <c r="B56" s="365"/>
      <c r="G56" s="1251"/>
      <c r="H56" s="1251"/>
      <c r="I56" s="1251"/>
      <c r="J56" s="1251"/>
      <c r="K56" s="1257"/>
      <c r="L56" s="1257"/>
      <c r="M56" s="1257"/>
      <c r="N56" s="1257"/>
      <c r="AN56" s="1255"/>
      <c r="AO56" s="1255"/>
      <c r="AP56" s="1255"/>
      <c r="AQ56" s="1255"/>
      <c r="AR56" s="1255"/>
      <c r="AS56" s="1255"/>
      <c r="AT56" s="1255"/>
      <c r="AU56" s="1255"/>
      <c r="AV56" s="1255"/>
      <c r="AW56" s="1255"/>
      <c r="AX56" s="1255"/>
      <c r="AY56" s="1255"/>
      <c r="AZ56" s="1255"/>
      <c r="BA56" s="1255"/>
      <c r="BB56" s="1258"/>
      <c r="BC56" s="1258"/>
      <c r="BD56" s="1258"/>
      <c r="BE56" s="1258"/>
      <c r="BF56" s="1258"/>
      <c r="BG56" s="1258"/>
      <c r="BH56" s="1258"/>
      <c r="BI56" s="1258"/>
      <c r="BJ56" s="1258"/>
      <c r="BK56" s="1258"/>
      <c r="BL56" s="1258"/>
      <c r="BM56" s="1258"/>
      <c r="BN56" s="1258"/>
      <c r="BO56" s="1258"/>
      <c r="BP56" s="1256"/>
      <c r="BQ56" s="1256"/>
      <c r="BR56" s="1256"/>
      <c r="BS56" s="1256"/>
      <c r="BT56" s="1256"/>
      <c r="BU56" s="1256"/>
      <c r="BV56" s="1256"/>
      <c r="BW56" s="1256"/>
      <c r="BX56" s="1256"/>
      <c r="BY56" s="1256"/>
      <c r="BZ56" s="1256"/>
      <c r="CA56" s="1256"/>
      <c r="CB56" s="1256"/>
      <c r="CC56" s="1256"/>
      <c r="CD56" s="1256"/>
      <c r="CE56" s="1256"/>
      <c r="CF56" s="1256"/>
      <c r="CG56" s="1256"/>
      <c r="CH56" s="1256"/>
      <c r="CI56" s="1256"/>
      <c r="CJ56" s="1256"/>
      <c r="CK56" s="1256"/>
      <c r="CL56" s="1256"/>
      <c r="CM56" s="1256"/>
      <c r="CN56" s="1256"/>
      <c r="CO56" s="1256"/>
      <c r="CP56" s="1256"/>
      <c r="CQ56" s="1256"/>
      <c r="CR56" s="1256"/>
      <c r="CS56" s="1256"/>
      <c r="CT56" s="1256"/>
      <c r="CU56" s="1256"/>
      <c r="CV56" s="1256"/>
      <c r="CW56" s="1256"/>
      <c r="CX56" s="1256"/>
      <c r="CY56" s="1256"/>
      <c r="CZ56" s="1256"/>
      <c r="DA56" s="1256"/>
      <c r="DB56" s="1256"/>
      <c r="DC56" s="1256"/>
    </row>
    <row r="57" spans="1:109" s="373" customFormat="1">
      <c r="B57" s="377"/>
      <c r="G57" s="1251"/>
      <c r="H57" s="1251"/>
      <c r="I57" s="1260"/>
      <c r="J57" s="1260"/>
      <c r="K57" s="1257"/>
      <c r="L57" s="1257"/>
      <c r="M57" s="1257"/>
      <c r="N57" s="1257"/>
      <c r="AM57" s="359"/>
      <c r="AN57" s="1255"/>
      <c r="AO57" s="1255"/>
      <c r="AP57" s="1255"/>
      <c r="AQ57" s="1255"/>
      <c r="AR57" s="1255"/>
      <c r="AS57" s="1255"/>
      <c r="AT57" s="1255"/>
      <c r="AU57" s="1255"/>
      <c r="AV57" s="1255"/>
      <c r="AW57" s="1255"/>
      <c r="AX57" s="1255"/>
      <c r="AY57" s="1255"/>
      <c r="AZ57" s="1255"/>
      <c r="BA57" s="1255"/>
      <c r="BB57" s="1258" t="s">
        <v>611</v>
      </c>
      <c r="BC57" s="1258"/>
      <c r="BD57" s="1258"/>
      <c r="BE57" s="1258"/>
      <c r="BF57" s="1258"/>
      <c r="BG57" s="1258"/>
      <c r="BH57" s="1258"/>
      <c r="BI57" s="1258"/>
      <c r="BJ57" s="1258"/>
      <c r="BK57" s="1258"/>
      <c r="BL57" s="1258"/>
      <c r="BM57" s="1258"/>
      <c r="BN57" s="1258"/>
      <c r="BO57" s="1258"/>
      <c r="BP57" s="1256">
        <v>58.6</v>
      </c>
      <c r="BQ57" s="1256"/>
      <c r="BR57" s="1256"/>
      <c r="BS57" s="1256"/>
      <c r="BT57" s="1256"/>
      <c r="BU57" s="1256"/>
      <c r="BV57" s="1256"/>
      <c r="BW57" s="1256"/>
      <c r="BX57" s="1256">
        <v>60.2</v>
      </c>
      <c r="BY57" s="1256"/>
      <c r="BZ57" s="1256"/>
      <c r="CA57" s="1256"/>
      <c r="CB57" s="1256"/>
      <c r="CC57" s="1256"/>
      <c r="CD57" s="1256"/>
      <c r="CE57" s="1256"/>
      <c r="CF57" s="1256">
        <v>60.4</v>
      </c>
      <c r="CG57" s="1256"/>
      <c r="CH57" s="1256"/>
      <c r="CI57" s="1256"/>
      <c r="CJ57" s="1256"/>
      <c r="CK57" s="1256"/>
      <c r="CL57" s="1256"/>
      <c r="CM57" s="1256"/>
      <c r="CN57" s="1256">
        <v>61.9</v>
      </c>
      <c r="CO57" s="1256"/>
      <c r="CP57" s="1256"/>
      <c r="CQ57" s="1256"/>
      <c r="CR57" s="1256"/>
      <c r="CS57" s="1256"/>
      <c r="CT57" s="1256"/>
      <c r="CU57" s="1256"/>
      <c r="CV57" s="1256">
        <v>63</v>
      </c>
      <c r="CW57" s="1256"/>
      <c r="CX57" s="1256"/>
      <c r="CY57" s="1256"/>
      <c r="CZ57" s="1256"/>
      <c r="DA57" s="1256"/>
      <c r="DB57" s="1256"/>
      <c r="DC57" s="1256"/>
      <c r="DD57" s="378"/>
      <c r="DE57" s="377"/>
    </row>
    <row r="58" spans="1:109" s="373" customFormat="1">
      <c r="A58" s="359"/>
      <c r="B58" s="377"/>
      <c r="G58" s="1251"/>
      <c r="H58" s="1251"/>
      <c r="I58" s="1260"/>
      <c r="J58" s="1260"/>
      <c r="K58" s="1257"/>
      <c r="L58" s="1257"/>
      <c r="M58" s="1257"/>
      <c r="N58" s="1257"/>
      <c r="AM58" s="359"/>
      <c r="AN58" s="1255"/>
      <c r="AO58" s="1255"/>
      <c r="AP58" s="1255"/>
      <c r="AQ58" s="1255"/>
      <c r="AR58" s="1255"/>
      <c r="AS58" s="1255"/>
      <c r="AT58" s="1255"/>
      <c r="AU58" s="1255"/>
      <c r="AV58" s="1255"/>
      <c r="AW58" s="1255"/>
      <c r="AX58" s="1255"/>
      <c r="AY58" s="1255"/>
      <c r="AZ58" s="1255"/>
      <c r="BA58" s="1255"/>
      <c r="BB58" s="1258"/>
      <c r="BC58" s="1258"/>
      <c r="BD58" s="1258"/>
      <c r="BE58" s="1258"/>
      <c r="BF58" s="1258"/>
      <c r="BG58" s="1258"/>
      <c r="BH58" s="1258"/>
      <c r="BI58" s="1258"/>
      <c r="BJ58" s="1258"/>
      <c r="BK58" s="1258"/>
      <c r="BL58" s="1258"/>
      <c r="BM58" s="1258"/>
      <c r="BN58" s="1258"/>
      <c r="BO58" s="1258"/>
      <c r="BP58" s="1256"/>
      <c r="BQ58" s="1256"/>
      <c r="BR58" s="1256"/>
      <c r="BS58" s="1256"/>
      <c r="BT58" s="1256"/>
      <c r="BU58" s="1256"/>
      <c r="BV58" s="1256"/>
      <c r="BW58" s="1256"/>
      <c r="BX58" s="1256"/>
      <c r="BY58" s="1256"/>
      <c r="BZ58" s="1256"/>
      <c r="CA58" s="1256"/>
      <c r="CB58" s="1256"/>
      <c r="CC58" s="1256"/>
      <c r="CD58" s="1256"/>
      <c r="CE58" s="1256"/>
      <c r="CF58" s="1256"/>
      <c r="CG58" s="1256"/>
      <c r="CH58" s="1256"/>
      <c r="CI58" s="1256"/>
      <c r="CJ58" s="1256"/>
      <c r="CK58" s="1256"/>
      <c r="CL58" s="1256"/>
      <c r="CM58" s="1256"/>
      <c r="CN58" s="1256"/>
      <c r="CO58" s="1256"/>
      <c r="CP58" s="1256"/>
      <c r="CQ58" s="1256"/>
      <c r="CR58" s="1256"/>
      <c r="CS58" s="1256"/>
      <c r="CT58" s="1256"/>
      <c r="CU58" s="1256"/>
      <c r="CV58" s="1256"/>
      <c r="CW58" s="1256"/>
      <c r="CX58" s="1256"/>
      <c r="CY58" s="1256"/>
      <c r="CZ58" s="1256"/>
      <c r="DA58" s="1256"/>
      <c r="DB58" s="1256"/>
      <c r="DC58" s="1256"/>
      <c r="DD58" s="378"/>
      <c r="DE58" s="377"/>
    </row>
    <row r="59" spans="1:109" s="373" customFormat="1">
      <c r="A59" s="359"/>
      <c r="B59" s="377"/>
      <c r="K59" s="379"/>
      <c r="L59" s="379"/>
      <c r="M59" s="379"/>
      <c r="N59" s="379"/>
      <c r="AQ59" s="379"/>
      <c r="AR59" s="379"/>
      <c r="AS59" s="379"/>
      <c r="AT59" s="379"/>
      <c r="BC59" s="379"/>
      <c r="BD59" s="379"/>
      <c r="BE59" s="379"/>
      <c r="BF59" s="379"/>
      <c r="BO59" s="379"/>
      <c r="BP59" s="379"/>
      <c r="BQ59" s="379"/>
      <c r="BR59" s="379"/>
      <c r="CA59" s="379"/>
      <c r="CB59" s="379"/>
      <c r="CC59" s="379"/>
      <c r="CD59" s="379"/>
      <c r="CM59" s="379"/>
      <c r="CN59" s="379"/>
      <c r="CO59" s="379"/>
      <c r="CP59" s="379"/>
      <c r="CY59" s="379"/>
      <c r="CZ59" s="379"/>
      <c r="DA59" s="379"/>
      <c r="DB59" s="379"/>
      <c r="DC59" s="379"/>
      <c r="DD59" s="378"/>
      <c r="DE59" s="377"/>
    </row>
    <row r="60" spans="1:109" s="373" customFormat="1">
      <c r="A60" s="359"/>
      <c r="B60" s="377"/>
      <c r="K60" s="379"/>
      <c r="L60" s="379"/>
      <c r="M60" s="379"/>
      <c r="N60" s="379"/>
      <c r="AQ60" s="379"/>
      <c r="AR60" s="379"/>
      <c r="AS60" s="379"/>
      <c r="AT60" s="379"/>
      <c r="BC60" s="379"/>
      <c r="BD60" s="379"/>
      <c r="BE60" s="379"/>
      <c r="BF60" s="379"/>
      <c r="BO60" s="379"/>
      <c r="BP60" s="379"/>
      <c r="BQ60" s="379"/>
      <c r="BR60" s="379"/>
      <c r="CA60" s="379"/>
      <c r="CB60" s="379"/>
      <c r="CC60" s="379"/>
      <c r="CD60" s="379"/>
      <c r="CM60" s="379"/>
      <c r="CN60" s="379"/>
      <c r="CO60" s="379"/>
      <c r="CP60" s="379"/>
      <c r="CY60" s="379"/>
      <c r="CZ60" s="379"/>
      <c r="DA60" s="379"/>
      <c r="DB60" s="379"/>
      <c r="DC60" s="379"/>
      <c r="DD60" s="378"/>
      <c r="DE60" s="377"/>
    </row>
    <row r="61" spans="1:109" s="373" customFormat="1">
      <c r="A61" s="359"/>
      <c r="B61" s="380"/>
      <c r="C61" s="381"/>
      <c r="D61" s="381"/>
      <c r="E61" s="381"/>
      <c r="F61" s="381"/>
      <c r="G61" s="381"/>
      <c r="H61" s="381"/>
      <c r="I61" s="381"/>
      <c r="J61" s="381"/>
      <c r="K61" s="381"/>
      <c r="L61" s="381"/>
      <c r="M61" s="382"/>
      <c r="N61" s="382"/>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2"/>
      <c r="AT61" s="382"/>
      <c r="AU61" s="381"/>
      <c r="AV61" s="381"/>
      <c r="AW61" s="381"/>
      <c r="AX61" s="381"/>
      <c r="AY61" s="381"/>
      <c r="AZ61" s="381"/>
      <c r="BA61" s="381"/>
      <c r="BB61" s="381"/>
      <c r="BC61" s="381"/>
      <c r="BD61" s="381"/>
      <c r="BE61" s="382"/>
      <c r="BF61" s="382"/>
      <c r="BG61" s="381"/>
      <c r="BH61" s="381"/>
      <c r="BI61" s="381"/>
      <c r="BJ61" s="381"/>
      <c r="BK61" s="381"/>
      <c r="BL61" s="381"/>
      <c r="BM61" s="381"/>
      <c r="BN61" s="381"/>
      <c r="BO61" s="381"/>
      <c r="BP61" s="381"/>
      <c r="BQ61" s="382"/>
      <c r="BR61" s="382"/>
      <c r="BS61" s="381"/>
      <c r="BT61" s="381"/>
      <c r="BU61" s="381"/>
      <c r="BV61" s="381"/>
      <c r="BW61" s="381"/>
      <c r="BX61" s="381"/>
      <c r="BY61" s="381"/>
      <c r="BZ61" s="381"/>
      <c r="CA61" s="381"/>
      <c r="CB61" s="381"/>
      <c r="CC61" s="382"/>
      <c r="CD61" s="382"/>
      <c r="CE61" s="381"/>
      <c r="CF61" s="381"/>
      <c r="CG61" s="381"/>
      <c r="CH61" s="381"/>
      <c r="CI61" s="381"/>
      <c r="CJ61" s="381"/>
      <c r="CK61" s="381"/>
      <c r="CL61" s="381"/>
      <c r="CM61" s="381"/>
      <c r="CN61" s="381"/>
      <c r="CO61" s="382"/>
      <c r="CP61" s="382"/>
      <c r="CQ61" s="381"/>
      <c r="CR61" s="381"/>
      <c r="CS61" s="381"/>
      <c r="CT61" s="381"/>
      <c r="CU61" s="381"/>
      <c r="CV61" s="381"/>
      <c r="CW61" s="381"/>
      <c r="CX61" s="381"/>
      <c r="CY61" s="381"/>
      <c r="CZ61" s="381"/>
      <c r="DA61" s="382"/>
      <c r="DB61" s="382"/>
      <c r="DC61" s="382"/>
      <c r="DD61" s="383"/>
      <c r="DE61" s="377"/>
    </row>
    <row r="62" spans="1:109">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c r="BW62" s="370"/>
      <c r="BX62" s="370"/>
      <c r="BY62" s="370"/>
      <c r="BZ62" s="370"/>
      <c r="CA62" s="370"/>
      <c r="CB62" s="370"/>
      <c r="CC62" s="370"/>
      <c r="CD62" s="370"/>
      <c r="CE62" s="370"/>
      <c r="CF62" s="370"/>
      <c r="CG62" s="370"/>
      <c r="CH62" s="370"/>
      <c r="CI62" s="370"/>
      <c r="CJ62" s="370"/>
      <c r="CK62" s="370"/>
      <c r="CL62" s="370"/>
      <c r="CM62" s="370"/>
      <c r="CN62" s="370"/>
      <c r="CO62" s="370"/>
      <c r="CP62" s="370"/>
      <c r="CQ62" s="370"/>
      <c r="CR62" s="370"/>
      <c r="CS62" s="370"/>
      <c r="CT62" s="370"/>
      <c r="CU62" s="370"/>
      <c r="CV62" s="370"/>
      <c r="CW62" s="370"/>
      <c r="CX62" s="370"/>
      <c r="CY62" s="370"/>
      <c r="CZ62" s="370"/>
      <c r="DA62" s="370"/>
      <c r="DB62" s="370"/>
      <c r="DC62" s="370"/>
      <c r="DD62" s="370"/>
      <c r="DE62" s="359"/>
    </row>
    <row r="63" spans="1:109" ht="17.25">
      <c r="B63" s="384" t="s">
        <v>613</v>
      </c>
    </row>
    <row r="64" spans="1:109">
      <c r="B64" s="365"/>
      <c r="G64" s="372"/>
      <c r="I64" s="385"/>
      <c r="J64" s="385"/>
      <c r="K64" s="385"/>
      <c r="L64" s="385"/>
      <c r="M64" s="385"/>
      <c r="N64" s="386"/>
      <c r="AM64" s="372"/>
      <c r="AN64" s="372" t="s">
        <v>606</v>
      </c>
      <c r="AP64" s="373"/>
      <c r="AQ64" s="373"/>
      <c r="AR64" s="373"/>
      <c r="AY64" s="372"/>
      <c r="BA64" s="373"/>
      <c r="BB64" s="373"/>
      <c r="BC64" s="373"/>
      <c r="BK64" s="372"/>
      <c r="BM64" s="373"/>
      <c r="BN64" s="373"/>
      <c r="BO64" s="373"/>
      <c r="BW64" s="372"/>
      <c r="BY64" s="373"/>
      <c r="BZ64" s="373"/>
      <c r="CA64" s="373"/>
      <c r="CI64" s="372"/>
      <c r="CK64" s="373"/>
      <c r="CL64" s="373"/>
      <c r="CM64" s="373"/>
      <c r="CU64" s="372"/>
      <c r="CW64" s="373"/>
      <c r="CX64" s="373"/>
      <c r="CY64" s="373"/>
    </row>
    <row r="65" spans="2:107" ht="12.95" customHeight="1">
      <c r="B65" s="365"/>
      <c r="AN65" s="1242" t="s">
        <v>614</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c r="B66" s="365"/>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c r="B67" s="365"/>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c r="B68" s="365"/>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c r="B69" s="365"/>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c r="B70" s="365"/>
      <c r="H70" s="387"/>
      <c r="I70" s="387"/>
      <c r="J70" s="388"/>
      <c r="K70" s="388"/>
      <c r="L70" s="389"/>
      <c r="M70" s="388"/>
      <c r="N70" s="389"/>
      <c r="AN70" s="374"/>
      <c r="AO70" s="374"/>
      <c r="AP70" s="374"/>
      <c r="AZ70" s="374"/>
      <c r="BA70" s="374"/>
      <c r="BB70" s="374"/>
      <c r="BL70" s="374"/>
      <c r="BM70" s="374"/>
      <c r="BN70" s="374"/>
      <c r="BX70" s="374"/>
      <c r="BY70" s="374"/>
      <c r="BZ70" s="374"/>
      <c r="CJ70" s="374"/>
      <c r="CK70" s="374"/>
      <c r="CL70" s="374"/>
      <c r="CV70" s="374"/>
      <c r="CW70" s="374"/>
      <c r="CX70" s="374"/>
    </row>
    <row r="71" spans="2:107">
      <c r="B71" s="365"/>
      <c r="G71" s="390"/>
      <c r="I71" s="391"/>
      <c r="J71" s="388"/>
      <c r="K71" s="388"/>
      <c r="L71" s="389"/>
      <c r="M71" s="388"/>
      <c r="N71" s="389"/>
      <c r="AM71" s="390"/>
      <c r="AN71" s="359" t="s">
        <v>608</v>
      </c>
    </row>
    <row r="72" spans="2:107">
      <c r="B72" s="365"/>
      <c r="G72" s="1251"/>
      <c r="H72" s="1251"/>
      <c r="I72" s="1251"/>
      <c r="J72" s="1251"/>
      <c r="K72" s="375"/>
      <c r="L72" s="375"/>
      <c r="M72" s="376"/>
      <c r="N72" s="376"/>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55" t="s">
        <v>558</v>
      </c>
      <c r="BQ72" s="1255"/>
      <c r="BR72" s="1255"/>
      <c r="BS72" s="1255"/>
      <c r="BT72" s="1255"/>
      <c r="BU72" s="1255"/>
      <c r="BV72" s="1255"/>
      <c r="BW72" s="1255"/>
      <c r="BX72" s="1255" t="s">
        <v>559</v>
      </c>
      <c r="BY72" s="1255"/>
      <c r="BZ72" s="1255"/>
      <c r="CA72" s="1255"/>
      <c r="CB72" s="1255"/>
      <c r="CC72" s="1255"/>
      <c r="CD72" s="1255"/>
      <c r="CE72" s="1255"/>
      <c r="CF72" s="1255" t="s">
        <v>560</v>
      </c>
      <c r="CG72" s="1255"/>
      <c r="CH72" s="1255"/>
      <c r="CI72" s="1255"/>
      <c r="CJ72" s="1255"/>
      <c r="CK72" s="1255"/>
      <c r="CL72" s="1255"/>
      <c r="CM72" s="1255"/>
      <c r="CN72" s="1255" t="s">
        <v>561</v>
      </c>
      <c r="CO72" s="1255"/>
      <c r="CP72" s="1255"/>
      <c r="CQ72" s="1255"/>
      <c r="CR72" s="1255"/>
      <c r="CS72" s="1255"/>
      <c r="CT72" s="1255"/>
      <c r="CU72" s="1255"/>
      <c r="CV72" s="1255" t="s">
        <v>562</v>
      </c>
      <c r="CW72" s="1255"/>
      <c r="CX72" s="1255"/>
      <c r="CY72" s="1255"/>
      <c r="CZ72" s="1255"/>
      <c r="DA72" s="1255"/>
      <c r="DB72" s="1255"/>
      <c r="DC72" s="1255"/>
    </row>
    <row r="73" spans="2:107">
      <c r="B73" s="365"/>
      <c r="G73" s="1261"/>
      <c r="H73" s="1261"/>
      <c r="I73" s="1261"/>
      <c r="J73" s="1261"/>
      <c r="K73" s="1262"/>
      <c r="L73" s="1262"/>
      <c r="M73" s="1262"/>
      <c r="N73" s="1262"/>
      <c r="AM73" s="374"/>
      <c r="AN73" s="1258" t="s">
        <v>609</v>
      </c>
      <c r="AO73" s="1258"/>
      <c r="AP73" s="1258"/>
      <c r="AQ73" s="1258"/>
      <c r="AR73" s="1258"/>
      <c r="AS73" s="1258"/>
      <c r="AT73" s="1258"/>
      <c r="AU73" s="1258"/>
      <c r="AV73" s="1258"/>
      <c r="AW73" s="1258"/>
      <c r="AX73" s="1258"/>
      <c r="AY73" s="1258"/>
      <c r="AZ73" s="1258"/>
      <c r="BA73" s="1258"/>
      <c r="BB73" s="1258" t="s">
        <v>610</v>
      </c>
      <c r="BC73" s="1258"/>
      <c r="BD73" s="1258"/>
      <c r="BE73" s="1258"/>
      <c r="BF73" s="1258"/>
      <c r="BG73" s="1258"/>
      <c r="BH73" s="1258"/>
      <c r="BI73" s="1258"/>
      <c r="BJ73" s="1258"/>
      <c r="BK73" s="1258"/>
      <c r="BL73" s="1258"/>
      <c r="BM73" s="1258"/>
      <c r="BN73" s="1258"/>
      <c r="BO73" s="1258"/>
      <c r="BP73" s="1256">
        <v>24.4</v>
      </c>
      <c r="BQ73" s="1256"/>
      <c r="BR73" s="1256"/>
      <c r="BS73" s="1256"/>
      <c r="BT73" s="1256"/>
      <c r="BU73" s="1256"/>
      <c r="BV73" s="1256"/>
      <c r="BW73" s="1256"/>
      <c r="BX73" s="1256">
        <v>23.9</v>
      </c>
      <c r="BY73" s="1256"/>
      <c r="BZ73" s="1256"/>
      <c r="CA73" s="1256"/>
      <c r="CB73" s="1256"/>
      <c r="CC73" s="1256"/>
      <c r="CD73" s="1256"/>
      <c r="CE73" s="1256"/>
      <c r="CF73" s="1256">
        <v>16.399999999999999</v>
      </c>
      <c r="CG73" s="1256"/>
      <c r="CH73" s="1256"/>
      <c r="CI73" s="1256"/>
      <c r="CJ73" s="1256"/>
      <c r="CK73" s="1256"/>
      <c r="CL73" s="1256"/>
      <c r="CM73" s="1256"/>
      <c r="CN73" s="1256">
        <v>10.4</v>
      </c>
      <c r="CO73" s="1256"/>
      <c r="CP73" s="1256"/>
      <c r="CQ73" s="1256"/>
      <c r="CR73" s="1256"/>
      <c r="CS73" s="1256"/>
      <c r="CT73" s="1256"/>
      <c r="CU73" s="1256"/>
      <c r="CV73" s="1256">
        <v>2.5</v>
      </c>
      <c r="CW73" s="1256"/>
      <c r="CX73" s="1256"/>
      <c r="CY73" s="1256"/>
      <c r="CZ73" s="1256"/>
      <c r="DA73" s="1256"/>
      <c r="DB73" s="1256"/>
      <c r="DC73" s="1256"/>
    </row>
    <row r="74" spans="2:107">
      <c r="B74" s="365"/>
      <c r="G74" s="1261"/>
      <c r="H74" s="1261"/>
      <c r="I74" s="1261"/>
      <c r="J74" s="1261"/>
      <c r="K74" s="1262"/>
      <c r="L74" s="1262"/>
      <c r="M74" s="1262"/>
      <c r="N74" s="1262"/>
      <c r="AM74" s="374"/>
      <c r="AN74" s="1258"/>
      <c r="AO74" s="1258"/>
      <c r="AP74" s="1258"/>
      <c r="AQ74" s="1258"/>
      <c r="AR74" s="1258"/>
      <c r="AS74" s="1258"/>
      <c r="AT74" s="1258"/>
      <c r="AU74" s="1258"/>
      <c r="AV74" s="1258"/>
      <c r="AW74" s="1258"/>
      <c r="AX74" s="1258"/>
      <c r="AY74" s="1258"/>
      <c r="AZ74" s="1258"/>
      <c r="BA74" s="1258"/>
      <c r="BB74" s="1258"/>
      <c r="BC74" s="1258"/>
      <c r="BD74" s="1258"/>
      <c r="BE74" s="1258"/>
      <c r="BF74" s="1258"/>
      <c r="BG74" s="1258"/>
      <c r="BH74" s="1258"/>
      <c r="BI74" s="1258"/>
      <c r="BJ74" s="1258"/>
      <c r="BK74" s="1258"/>
      <c r="BL74" s="1258"/>
      <c r="BM74" s="1258"/>
      <c r="BN74" s="1258"/>
      <c r="BO74" s="1258"/>
      <c r="BP74" s="1256"/>
      <c r="BQ74" s="1256"/>
      <c r="BR74" s="1256"/>
      <c r="BS74" s="1256"/>
      <c r="BT74" s="1256"/>
      <c r="BU74" s="1256"/>
      <c r="BV74" s="1256"/>
      <c r="BW74" s="1256"/>
      <c r="BX74" s="1256"/>
      <c r="BY74" s="1256"/>
      <c r="BZ74" s="1256"/>
      <c r="CA74" s="1256"/>
      <c r="CB74" s="1256"/>
      <c r="CC74" s="1256"/>
      <c r="CD74" s="1256"/>
      <c r="CE74" s="1256"/>
      <c r="CF74" s="1256"/>
      <c r="CG74" s="1256"/>
      <c r="CH74" s="1256"/>
      <c r="CI74" s="1256"/>
      <c r="CJ74" s="1256"/>
      <c r="CK74" s="1256"/>
      <c r="CL74" s="1256"/>
      <c r="CM74" s="1256"/>
      <c r="CN74" s="1256"/>
      <c r="CO74" s="1256"/>
      <c r="CP74" s="1256"/>
      <c r="CQ74" s="1256"/>
      <c r="CR74" s="1256"/>
      <c r="CS74" s="1256"/>
      <c r="CT74" s="1256"/>
      <c r="CU74" s="1256"/>
      <c r="CV74" s="1256"/>
      <c r="CW74" s="1256"/>
      <c r="CX74" s="1256"/>
      <c r="CY74" s="1256"/>
      <c r="CZ74" s="1256"/>
      <c r="DA74" s="1256"/>
      <c r="DB74" s="1256"/>
      <c r="DC74" s="1256"/>
    </row>
    <row r="75" spans="2:107">
      <c r="B75" s="365"/>
      <c r="G75" s="1261"/>
      <c r="H75" s="1261"/>
      <c r="I75" s="1251"/>
      <c r="J75" s="1251"/>
      <c r="K75" s="1257"/>
      <c r="L75" s="1257"/>
      <c r="M75" s="1257"/>
      <c r="N75" s="1257"/>
      <c r="AM75" s="374"/>
      <c r="AN75" s="1258"/>
      <c r="AO75" s="1258"/>
      <c r="AP75" s="1258"/>
      <c r="AQ75" s="1258"/>
      <c r="AR75" s="1258"/>
      <c r="AS75" s="1258"/>
      <c r="AT75" s="1258"/>
      <c r="AU75" s="1258"/>
      <c r="AV75" s="1258"/>
      <c r="AW75" s="1258"/>
      <c r="AX75" s="1258"/>
      <c r="AY75" s="1258"/>
      <c r="AZ75" s="1258"/>
      <c r="BA75" s="1258"/>
      <c r="BB75" s="1258" t="s">
        <v>615</v>
      </c>
      <c r="BC75" s="1258"/>
      <c r="BD75" s="1258"/>
      <c r="BE75" s="1258"/>
      <c r="BF75" s="1258"/>
      <c r="BG75" s="1258"/>
      <c r="BH75" s="1258"/>
      <c r="BI75" s="1258"/>
      <c r="BJ75" s="1258"/>
      <c r="BK75" s="1258"/>
      <c r="BL75" s="1258"/>
      <c r="BM75" s="1258"/>
      <c r="BN75" s="1258"/>
      <c r="BO75" s="1258"/>
      <c r="BP75" s="1256">
        <v>0.3</v>
      </c>
      <c r="BQ75" s="1256"/>
      <c r="BR75" s="1256"/>
      <c r="BS75" s="1256"/>
      <c r="BT75" s="1256"/>
      <c r="BU75" s="1256"/>
      <c r="BV75" s="1256"/>
      <c r="BW75" s="1256"/>
      <c r="BX75" s="1256">
        <v>0</v>
      </c>
      <c r="BY75" s="1256"/>
      <c r="BZ75" s="1256"/>
      <c r="CA75" s="1256"/>
      <c r="CB75" s="1256"/>
      <c r="CC75" s="1256"/>
      <c r="CD75" s="1256"/>
      <c r="CE75" s="1256"/>
      <c r="CF75" s="1256">
        <v>-0.2</v>
      </c>
      <c r="CG75" s="1256"/>
      <c r="CH75" s="1256"/>
      <c r="CI75" s="1256"/>
      <c r="CJ75" s="1256"/>
      <c r="CK75" s="1256"/>
      <c r="CL75" s="1256"/>
      <c r="CM75" s="1256"/>
      <c r="CN75" s="1256">
        <v>-0.1</v>
      </c>
      <c r="CO75" s="1256"/>
      <c r="CP75" s="1256"/>
      <c r="CQ75" s="1256"/>
      <c r="CR75" s="1256"/>
      <c r="CS75" s="1256"/>
      <c r="CT75" s="1256"/>
      <c r="CU75" s="1256"/>
      <c r="CV75" s="1256">
        <v>-0.3</v>
      </c>
      <c r="CW75" s="1256"/>
      <c r="CX75" s="1256"/>
      <c r="CY75" s="1256"/>
      <c r="CZ75" s="1256"/>
      <c r="DA75" s="1256"/>
      <c r="DB75" s="1256"/>
      <c r="DC75" s="1256"/>
    </row>
    <row r="76" spans="2:107">
      <c r="B76" s="365"/>
      <c r="G76" s="1261"/>
      <c r="H76" s="1261"/>
      <c r="I76" s="1251"/>
      <c r="J76" s="1251"/>
      <c r="K76" s="1257"/>
      <c r="L76" s="1257"/>
      <c r="M76" s="1257"/>
      <c r="N76" s="1257"/>
      <c r="AM76" s="374"/>
      <c r="AN76" s="1258"/>
      <c r="AO76" s="1258"/>
      <c r="AP76" s="1258"/>
      <c r="AQ76" s="1258"/>
      <c r="AR76" s="1258"/>
      <c r="AS76" s="1258"/>
      <c r="AT76" s="1258"/>
      <c r="AU76" s="1258"/>
      <c r="AV76" s="1258"/>
      <c r="AW76" s="1258"/>
      <c r="AX76" s="1258"/>
      <c r="AY76" s="1258"/>
      <c r="AZ76" s="1258"/>
      <c r="BA76" s="1258"/>
      <c r="BB76" s="1258"/>
      <c r="BC76" s="1258"/>
      <c r="BD76" s="1258"/>
      <c r="BE76" s="1258"/>
      <c r="BF76" s="1258"/>
      <c r="BG76" s="1258"/>
      <c r="BH76" s="1258"/>
      <c r="BI76" s="1258"/>
      <c r="BJ76" s="1258"/>
      <c r="BK76" s="1258"/>
      <c r="BL76" s="1258"/>
      <c r="BM76" s="1258"/>
      <c r="BN76" s="1258"/>
      <c r="BO76" s="1258"/>
      <c r="BP76" s="1256"/>
      <c r="BQ76" s="1256"/>
      <c r="BR76" s="1256"/>
      <c r="BS76" s="1256"/>
      <c r="BT76" s="1256"/>
      <c r="BU76" s="1256"/>
      <c r="BV76" s="1256"/>
      <c r="BW76" s="1256"/>
      <c r="BX76" s="1256"/>
      <c r="BY76" s="1256"/>
      <c r="BZ76" s="1256"/>
      <c r="CA76" s="1256"/>
      <c r="CB76" s="1256"/>
      <c r="CC76" s="1256"/>
      <c r="CD76" s="1256"/>
      <c r="CE76" s="1256"/>
      <c r="CF76" s="1256"/>
      <c r="CG76" s="1256"/>
      <c r="CH76" s="1256"/>
      <c r="CI76" s="1256"/>
      <c r="CJ76" s="1256"/>
      <c r="CK76" s="1256"/>
      <c r="CL76" s="1256"/>
      <c r="CM76" s="1256"/>
      <c r="CN76" s="1256"/>
      <c r="CO76" s="1256"/>
      <c r="CP76" s="1256"/>
      <c r="CQ76" s="1256"/>
      <c r="CR76" s="1256"/>
      <c r="CS76" s="1256"/>
      <c r="CT76" s="1256"/>
      <c r="CU76" s="1256"/>
      <c r="CV76" s="1256"/>
      <c r="CW76" s="1256"/>
      <c r="CX76" s="1256"/>
      <c r="CY76" s="1256"/>
      <c r="CZ76" s="1256"/>
      <c r="DA76" s="1256"/>
      <c r="DB76" s="1256"/>
      <c r="DC76" s="1256"/>
    </row>
    <row r="77" spans="2:107">
      <c r="B77" s="365"/>
      <c r="G77" s="1251"/>
      <c r="H77" s="1251"/>
      <c r="I77" s="1251"/>
      <c r="J77" s="1251"/>
      <c r="K77" s="1262"/>
      <c r="L77" s="1262"/>
      <c r="M77" s="1262"/>
      <c r="N77" s="1262"/>
      <c r="AN77" s="1255" t="s">
        <v>612</v>
      </c>
      <c r="AO77" s="1255"/>
      <c r="AP77" s="1255"/>
      <c r="AQ77" s="1255"/>
      <c r="AR77" s="1255"/>
      <c r="AS77" s="1255"/>
      <c r="AT77" s="1255"/>
      <c r="AU77" s="1255"/>
      <c r="AV77" s="1255"/>
      <c r="AW77" s="1255"/>
      <c r="AX77" s="1255"/>
      <c r="AY77" s="1255"/>
      <c r="AZ77" s="1255"/>
      <c r="BA77" s="1255"/>
      <c r="BB77" s="1258" t="s">
        <v>610</v>
      </c>
      <c r="BC77" s="1258"/>
      <c r="BD77" s="1258"/>
      <c r="BE77" s="1258"/>
      <c r="BF77" s="1258"/>
      <c r="BG77" s="1258"/>
      <c r="BH77" s="1258"/>
      <c r="BI77" s="1258"/>
      <c r="BJ77" s="1258"/>
      <c r="BK77" s="1258"/>
      <c r="BL77" s="1258"/>
      <c r="BM77" s="1258"/>
      <c r="BN77" s="1258"/>
      <c r="BO77" s="1258"/>
      <c r="BP77" s="1256">
        <v>5.8</v>
      </c>
      <c r="BQ77" s="1256"/>
      <c r="BR77" s="1256"/>
      <c r="BS77" s="1256"/>
      <c r="BT77" s="1256"/>
      <c r="BU77" s="1256"/>
      <c r="BV77" s="1256"/>
      <c r="BW77" s="1256"/>
      <c r="BX77" s="1256">
        <v>2.7</v>
      </c>
      <c r="BY77" s="1256"/>
      <c r="BZ77" s="1256"/>
      <c r="CA77" s="1256"/>
      <c r="CB77" s="1256"/>
      <c r="CC77" s="1256"/>
      <c r="CD77" s="1256"/>
      <c r="CE77" s="1256"/>
      <c r="CF77" s="1256">
        <v>0.5</v>
      </c>
      <c r="CG77" s="1256"/>
      <c r="CH77" s="1256"/>
      <c r="CI77" s="1256"/>
      <c r="CJ77" s="1256"/>
      <c r="CK77" s="1256"/>
      <c r="CL77" s="1256"/>
      <c r="CM77" s="1256"/>
      <c r="CN77" s="1256">
        <v>5.9</v>
      </c>
      <c r="CO77" s="1256"/>
      <c r="CP77" s="1256"/>
      <c r="CQ77" s="1256"/>
      <c r="CR77" s="1256"/>
      <c r="CS77" s="1256"/>
      <c r="CT77" s="1256"/>
      <c r="CU77" s="1256"/>
      <c r="CV77" s="1256">
        <v>4.0999999999999996</v>
      </c>
      <c r="CW77" s="1256"/>
      <c r="CX77" s="1256"/>
      <c r="CY77" s="1256"/>
      <c r="CZ77" s="1256"/>
      <c r="DA77" s="1256"/>
      <c r="DB77" s="1256"/>
      <c r="DC77" s="1256"/>
    </row>
    <row r="78" spans="2:107">
      <c r="B78" s="365"/>
      <c r="G78" s="1251"/>
      <c r="H78" s="1251"/>
      <c r="I78" s="1251"/>
      <c r="J78" s="1251"/>
      <c r="K78" s="1262"/>
      <c r="L78" s="1262"/>
      <c r="M78" s="1262"/>
      <c r="N78" s="1262"/>
      <c r="AN78" s="1255"/>
      <c r="AO78" s="1255"/>
      <c r="AP78" s="1255"/>
      <c r="AQ78" s="1255"/>
      <c r="AR78" s="1255"/>
      <c r="AS78" s="1255"/>
      <c r="AT78" s="1255"/>
      <c r="AU78" s="1255"/>
      <c r="AV78" s="1255"/>
      <c r="AW78" s="1255"/>
      <c r="AX78" s="1255"/>
      <c r="AY78" s="1255"/>
      <c r="AZ78" s="1255"/>
      <c r="BA78" s="1255"/>
      <c r="BB78" s="1258"/>
      <c r="BC78" s="1258"/>
      <c r="BD78" s="1258"/>
      <c r="BE78" s="1258"/>
      <c r="BF78" s="1258"/>
      <c r="BG78" s="1258"/>
      <c r="BH78" s="1258"/>
      <c r="BI78" s="1258"/>
      <c r="BJ78" s="1258"/>
      <c r="BK78" s="1258"/>
      <c r="BL78" s="1258"/>
      <c r="BM78" s="1258"/>
      <c r="BN78" s="1258"/>
      <c r="BO78" s="1258"/>
      <c r="BP78" s="1256"/>
      <c r="BQ78" s="1256"/>
      <c r="BR78" s="1256"/>
      <c r="BS78" s="1256"/>
      <c r="BT78" s="1256"/>
      <c r="BU78" s="1256"/>
      <c r="BV78" s="1256"/>
      <c r="BW78" s="1256"/>
      <c r="BX78" s="1256"/>
      <c r="BY78" s="1256"/>
      <c r="BZ78" s="1256"/>
      <c r="CA78" s="1256"/>
      <c r="CB78" s="1256"/>
      <c r="CC78" s="1256"/>
      <c r="CD78" s="1256"/>
      <c r="CE78" s="1256"/>
      <c r="CF78" s="1256"/>
      <c r="CG78" s="1256"/>
      <c r="CH78" s="1256"/>
      <c r="CI78" s="1256"/>
      <c r="CJ78" s="1256"/>
      <c r="CK78" s="1256"/>
      <c r="CL78" s="1256"/>
      <c r="CM78" s="1256"/>
      <c r="CN78" s="1256"/>
      <c r="CO78" s="1256"/>
      <c r="CP78" s="1256"/>
      <c r="CQ78" s="1256"/>
      <c r="CR78" s="1256"/>
      <c r="CS78" s="1256"/>
      <c r="CT78" s="1256"/>
      <c r="CU78" s="1256"/>
      <c r="CV78" s="1256"/>
      <c r="CW78" s="1256"/>
      <c r="CX78" s="1256"/>
      <c r="CY78" s="1256"/>
      <c r="CZ78" s="1256"/>
      <c r="DA78" s="1256"/>
      <c r="DB78" s="1256"/>
      <c r="DC78" s="1256"/>
    </row>
    <row r="79" spans="2:107">
      <c r="B79" s="365"/>
      <c r="G79" s="1251"/>
      <c r="H79" s="1251"/>
      <c r="I79" s="1260"/>
      <c r="J79" s="1260"/>
      <c r="K79" s="1263"/>
      <c r="L79" s="1263"/>
      <c r="M79" s="1263"/>
      <c r="N79" s="1263"/>
      <c r="AN79" s="1255"/>
      <c r="AO79" s="1255"/>
      <c r="AP79" s="1255"/>
      <c r="AQ79" s="1255"/>
      <c r="AR79" s="1255"/>
      <c r="AS79" s="1255"/>
      <c r="AT79" s="1255"/>
      <c r="AU79" s="1255"/>
      <c r="AV79" s="1255"/>
      <c r="AW79" s="1255"/>
      <c r="AX79" s="1255"/>
      <c r="AY79" s="1255"/>
      <c r="AZ79" s="1255"/>
      <c r="BA79" s="1255"/>
      <c r="BB79" s="1258" t="s">
        <v>615</v>
      </c>
      <c r="BC79" s="1258"/>
      <c r="BD79" s="1258"/>
      <c r="BE79" s="1258"/>
      <c r="BF79" s="1258"/>
      <c r="BG79" s="1258"/>
      <c r="BH79" s="1258"/>
      <c r="BI79" s="1258"/>
      <c r="BJ79" s="1258"/>
      <c r="BK79" s="1258"/>
      <c r="BL79" s="1258"/>
      <c r="BM79" s="1258"/>
      <c r="BN79" s="1258"/>
      <c r="BO79" s="1258"/>
      <c r="BP79" s="1256">
        <v>5.3</v>
      </c>
      <c r="BQ79" s="1256"/>
      <c r="BR79" s="1256"/>
      <c r="BS79" s="1256"/>
      <c r="BT79" s="1256"/>
      <c r="BU79" s="1256"/>
      <c r="BV79" s="1256"/>
      <c r="BW79" s="1256"/>
      <c r="BX79" s="1256">
        <v>5</v>
      </c>
      <c r="BY79" s="1256"/>
      <c r="BZ79" s="1256"/>
      <c r="CA79" s="1256"/>
      <c r="CB79" s="1256"/>
      <c r="CC79" s="1256"/>
      <c r="CD79" s="1256"/>
      <c r="CE79" s="1256"/>
      <c r="CF79" s="1256">
        <v>5.0999999999999996</v>
      </c>
      <c r="CG79" s="1256"/>
      <c r="CH79" s="1256"/>
      <c r="CI79" s="1256"/>
      <c r="CJ79" s="1256"/>
      <c r="CK79" s="1256"/>
      <c r="CL79" s="1256"/>
      <c r="CM79" s="1256"/>
      <c r="CN79" s="1256">
        <v>5.2</v>
      </c>
      <c r="CO79" s="1256"/>
      <c r="CP79" s="1256"/>
      <c r="CQ79" s="1256"/>
      <c r="CR79" s="1256"/>
      <c r="CS79" s="1256"/>
      <c r="CT79" s="1256"/>
      <c r="CU79" s="1256"/>
      <c r="CV79" s="1256">
        <v>5.0999999999999996</v>
      </c>
      <c r="CW79" s="1256"/>
      <c r="CX79" s="1256"/>
      <c r="CY79" s="1256"/>
      <c r="CZ79" s="1256"/>
      <c r="DA79" s="1256"/>
      <c r="DB79" s="1256"/>
      <c r="DC79" s="1256"/>
    </row>
    <row r="80" spans="2:107">
      <c r="B80" s="365"/>
      <c r="G80" s="1251"/>
      <c r="H80" s="1251"/>
      <c r="I80" s="1260"/>
      <c r="J80" s="1260"/>
      <c r="K80" s="1263"/>
      <c r="L80" s="1263"/>
      <c r="M80" s="1263"/>
      <c r="N80" s="1263"/>
      <c r="AN80" s="1255"/>
      <c r="AO80" s="1255"/>
      <c r="AP80" s="1255"/>
      <c r="AQ80" s="1255"/>
      <c r="AR80" s="1255"/>
      <c r="AS80" s="1255"/>
      <c r="AT80" s="1255"/>
      <c r="AU80" s="1255"/>
      <c r="AV80" s="1255"/>
      <c r="AW80" s="1255"/>
      <c r="AX80" s="1255"/>
      <c r="AY80" s="1255"/>
      <c r="AZ80" s="1255"/>
      <c r="BA80" s="1255"/>
      <c r="BB80" s="1258"/>
      <c r="BC80" s="1258"/>
      <c r="BD80" s="1258"/>
      <c r="BE80" s="1258"/>
      <c r="BF80" s="1258"/>
      <c r="BG80" s="1258"/>
      <c r="BH80" s="1258"/>
      <c r="BI80" s="1258"/>
      <c r="BJ80" s="1258"/>
      <c r="BK80" s="1258"/>
      <c r="BL80" s="1258"/>
      <c r="BM80" s="1258"/>
      <c r="BN80" s="1258"/>
      <c r="BO80" s="1258"/>
      <c r="BP80" s="1256"/>
      <c r="BQ80" s="1256"/>
      <c r="BR80" s="1256"/>
      <c r="BS80" s="1256"/>
      <c r="BT80" s="1256"/>
      <c r="BU80" s="1256"/>
      <c r="BV80" s="1256"/>
      <c r="BW80" s="1256"/>
      <c r="BX80" s="1256"/>
      <c r="BY80" s="1256"/>
      <c r="BZ80" s="1256"/>
      <c r="CA80" s="1256"/>
      <c r="CB80" s="1256"/>
      <c r="CC80" s="1256"/>
      <c r="CD80" s="1256"/>
      <c r="CE80" s="1256"/>
      <c r="CF80" s="1256"/>
      <c r="CG80" s="1256"/>
      <c r="CH80" s="1256"/>
      <c r="CI80" s="1256"/>
      <c r="CJ80" s="1256"/>
      <c r="CK80" s="1256"/>
      <c r="CL80" s="1256"/>
      <c r="CM80" s="1256"/>
      <c r="CN80" s="1256"/>
      <c r="CO80" s="1256"/>
      <c r="CP80" s="1256"/>
      <c r="CQ80" s="1256"/>
      <c r="CR80" s="1256"/>
      <c r="CS80" s="1256"/>
      <c r="CT80" s="1256"/>
      <c r="CU80" s="1256"/>
      <c r="CV80" s="1256"/>
      <c r="CW80" s="1256"/>
      <c r="CX80" s="1256"/>
      <c r="CY80" s="1256"/>
      <c r="CZ80" s="1256"/>
      <c r="DA80" s="1256"/>
      <c r="DB80" s="1256"/>
      <c r="DC80" s="1256"/>
    </row>
    <row r="81" spans="2:109">
      <c r="B81" s="365"/>
    </row>
    <row r="82" spans="2:109" ht="17.25">
      <c r="B82" s="365"/>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c r="B83" s="367"/>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c r="BK83" s="368"/>
      <c r="BL83" s="368"/>
      <c r="BM83" s="368"/>
      <c r="BN83" s="368"/>
      <c r="BO83" s="368"/>
      <c r="BP83" s="368"/>
      <c r="BQ83" s="368"/>
      <c r="BR83" s="368"/>
      <c r="BS83" s="368"/>
      <c r="BT83" s="368"/>
      <c r="BU83" s="368"/>
      <c r="BV83" s="368"/>
      <c r="BW83" s="368"/>
      <c r="BX83" s="368"/>
      <c r="BY83" s="368"/>
      <c r="BZ83" s="368"/>
      <c r="CA83" s="368"/>
      <c r="CB83" s="368"/>
      <c r="CC83" s="368"/>
      <c r="CD83" s="368"/>
      <c r="CE83" s="368"/>
      <c r="CF83" s="368"/>
      <c r="CG83" s="368"/>
      <c r="CH83" s="368"/>
      <c r="CI83" s="368"/>
      <c r="CJ83" s="368"/>
      <c r="CK83" s="368"/>
      <c r="CL83" s="368"/>
      <c r="CM83" s="368"/>
      <c r="CN83" s="368"/>
      <c r="CO83" s="368"/>
      <c r="CP83" s="368"/>
      <c r="CQ83" s="368"/>
      <c r="CR83" s="368"/>
      <c r="CS83" s="368"/>
      <c r="CT83" s="368"/>
      <c r="CU83" s="368"/>
      <c r="CV83" s="368"/>
      <c r="CW83" s="368"/>
      <c r="CX83" s="368"/>
      <c r="CY83" s="368"/>
      <c r="CZ83" s="368"/>
      <c r="DA83" s="368"/>
      <c r="DB83" s="368"/>
      <c r="DC83" s="368"/>
      <c r="DD83" s="369"/>
    </row>
    <row r="84" spans="2:109">
      <c r="DD84" s="359"/>
      <c r="DE84" s="359"/>
    </row>
    <row r="85" spans="2:109">
      <c r="DD85" s="359"/>
      <c r="DE85" s="359"/>
    </row>
  </sheetData>
  <sheetProtection algorithmName="SHA-512" hashValue="EmKTj3bLfb0elKbQU5OdsCvquY7gEwxczCKkfiBjN4YBqMMBz7cQkxR2XOm/ajPfBdakBfjDTI67DOvS0jPSEA==" saltValue="hduDi3nq08bYaJAZSRFi9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37" customWidth="1"/>
    <col min="35" max="122" width="2.5" style="236" customWidth="1"/>
    <col min="123" max="16384" width="2.5" style="236" hidden="1"/>
  </cols>
  <sheetData>
    <row r="1" spans="1:34" ht="13.5" customHeight="1">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row>
    <row r="2" spans="1:34">
      <c r="S2" s="236"/>
      <c r="AH2" s="236"/>
    </row>
    <row r="3" spans="1:34">
      <c r="C3" s="236"/>
      <c r="D3" s="236"/>
      <c r="E3" s="236"/>
      <c r="F3" s="236"/>
      <c r="G3" s="236"/>
      <c r="H3" s="236"/>
      <c r="I3" s="236"/>
      <c r="J3" s="236"/>
      <c r="K3" s="236"/>
      <c r="L3" s="236"/>
      <c r="M3" s="236"/>
      <c r="N3" s="236"/>
      <c r="O3" s="236"/>
      <c r="P3" s="236"/>
      <c r="Q3" s="236"/>
      <c r="R3" s="236"/>
      <c r="S3" s="236"/>
      <c r="U3" s="236"/>
      <c r="V3" s="236"/>
      <c r="W3" s="236"/>
      <c r="X3" s="236"/>
      <c r="Y3" s="236"/>
      <c r="Z3" s="236"/>
      <c r="AA3" s="236"/>
      <c r="AB3" s="236"/>
      <c r="AC3" s="236"/>
      <c r="AD3" s="236"/>
      <c r="AE3" s="236"/>
      <c r="AF3" s="236"/>
      <c r="AG3" s="236"/>
      <c r="AH3" s="236"/>
    </row>
    <row r="4" spans="1:34"/>
    <row r="5" spans="1:34"/>
    <row r="6" spans="1:34"/>
    <row r="7" spans="1:34"/>
    <row r="8" spans="1:34"/>
    <row r="9" spans="1:34">
      <c r="AH9" s="236"/>
    </row>
    <row r="10" spans="1:34"/>
    <row r="11" spans="1:34"/>
    <row r="12" spans="1:34"/>
    <row r="13" spans="1:34"/>
    <row r="14" spans="1:34"/>
    <row r="15" spans="1:34"/>
    <row r="16" spans="1:34"/>
    <row r="17" spans="12:34">
      <c r="AH17" s="236"/>
    </row>
    <row r="18" spans="12:34"/>
    <row r="19" spans="12:34"/>
    <row r="20" spans="12:34">
      <c r="AH20" s="236"/>
    </row>
    <row r="21" spans="12:34">
      <c r="AH21" s="236"/>
    </row>
    <row r="22" spans="12:34"/>
    <row r="23" spans="12:34"/>
    <row r="24" spans="12:34">
      <c r="Q24" s="236"/>
    </row>
    <row r="25" spans="12:34"/>
    <row r="26" spans="12:34"/>
    <row r="27" spans="12:34"/>
    <row r="28" spans="12:34">
      <c r="O28" s="236"/>
      <c r="T28" s="236"/>
      <c r="AH28" s="236"/>
    </row>
    <row r="29" spans="12:34"/>
    <row r="30" spans="12:34"/>
    <row r="31" spans="12:34">
      <c r="Q31" s="236"/>
    </row>
    <row r="32" spans="12:34">
      <c r="L32" s="236"/>
    </row>
    <row r="33" spans="2:34">
      <c r="C33" s="236"/>
      <c r="E33" s="236"/>
      <c r="G33" s="236"/>
      <c r="I33" s="236"/>
      <c r="X33" s="236"/>
    </row>
    <row r="34" spans="2:34">
      <c r="B34" s="236"/>
      <c r="P34" s="236"/>
      <c r="R34" s="236"/>
      <c r="T34" s="236"/>
    </row>
    <row r="35" spans="2:34">
      <c r="D35" s="236"/>
      <c r="W35" s="236"/>
      <c r="AC35" s="236"/>
      <c r="AD35" s="236"/>
      <c r="AE35" s="236"/>
      <c r="AF35" s="236"/>
      <c r="AG35" s="236"/>
      <c r="AH35" s="236"/>
    </row>
    <row r="36" spans="2:34">
      <c r="H36" s="236"/>
      <c r="J36" s="236"/>
      <c r="K36" s="236"/>
      <c r="M36" s="236"/>
      <c r="Y36" s="236"/>
      <c r="Z36" s="236"/>
      <c r="AA36" s="236"/>
      <c r="AB36" s="236"/>
      <c r="AC36" s="236"/>
      <c r="AD36" s="236"/>
      <c r="AE36" s="236"/>
      <c r="AF36" s="236"/>
      <c r="AG36" s="236"/>
      <c r="AH36" s="236"/>
    </row>
    <row r="37" spans="2:34">
      <c r="AH37" s="236"/>
    </row>
    <row r="38" spans="2:34">
      <c r="AG38" s="236"/>
      <c r="AH38" s="236"/>
    </row>
    <row r="39" spans="2:34"/>
    <row r="40" spans="2:34">
      <c r="X40" s="236"/>
    </row>
    <row r="41" spans="2:34">
      <c r="R41" s="236"/>
    </row>
    <row r="42" spans="2:34">
      <c r="W42" s="236"/>
    </row>
    <row r="43" spans="2:34">
      <c r="Y43" s="236"/>
      <c r="Z43" s="236"/>
      <c r="AA43" s="236"/>
      <c r="AB43" s="236"/>
      <c r="AC43" s="236"/>
      <c r="AD43" s="236"/>
      <c r="AE43" s="236"/>
      <c r="AF43" s="236"/>
      <c r="AG43" s="236"/>
      <c r="AH43" s="236"/>
    </row>
    <row r="44" spans="2:34">
      <c r="AH44" s="236"/>
    </row>
    <row r="45" spans="2:34">
      <c r="X45" s="236"/>
    </row>
    <row r="46" spans="2:34"/>
    <row r="47" spans="2:34"/>
    <row r="48" spans="2:34">
      <c r="W48" s="236"/>
      <c r="Y48" s="236"/>
      <c r="Z48" s="236"/>
      <c r="AA48" s="236"/>
      <c r="AB48" s="236"/>
      <c r="AC48" s="236"/>
      <c r="AD48" s="236"/>
      <c r="AE48" s="236"/>
      <c r="AF48" s="236"/>
      <c r="AG48" s="236"/>
      <c r="AH48" s="236"/>
    </row>
    <row r="49" spans="28:34"/>
    <row r="50" spans="28:34">
      <c r="AE50" s="236"/>
      <c r="AF50" s="236"/>
      <c r="AG50" s="236"/>
      <c r="AH50" s="236"/>
    </row>
    <row r="51" spans="28:34">
      <c r="AC51" s="236"/>
      <c r="AD51" s="236"/>
      <c r="AE51" s="236"/>
      <c r="AF51" s="236"/>
      <c r="AG51" s="236"/>
      <c r="AH51" s="236"/>
    </row>
    <row r="52" spans="28:34"/>
    <row r="53" spans="28:34">
      <c r="AF53" s="236"/>
      <c r="AG53" s="236"/>
      <c r="AH53" s="236"/>
    </row>
    <row r="54" spans="28:34">
      <c r="AH54" s="236"/>
    </row>
    <row r="55" spans="28:34"/>
    <row r="56" spans="28:34">
      <c r="AB56" s="236"/>
      <c r="AC56" s="236"/>
      <c r="AD56" s="236"/>
      <c r="AE56" s="236"/>
      <c r="AF56" s="236"/>
      <c r="AG56" s="236"/>
      <c r="AH56" s="236"/>
    </row>
    <row r="57" spans="28:34">
      <c r="AH57" s="236"/>
    </row>
    <row r="58" spans="28:34">
      <c r="AH58" s="236"/>
    </row>
    <row r="59" spans="28:34"/>
    <row r="60" spans="28:34"/>
    <row r="61" spans="28:34"/>
    <row r="62" spans="28:34"/>
    <row r="63" spans="28:34">
      <c r="AH63" s="236"/>
    </row>
    <row r="64" spans="28:34">
      <c r="AG64" s="236"/>
      <c r="AH64" s="236"/>
    </row>
    <row r="65" spans="28:34"/>
    <row r="66" spans="28:34"/>
    <row r="67" spans="28:34"/>
    <row r="68" spans="28:34">
      <c r="AB68" s="236"/>
      <c r="AC68" s="236"/>
      <c r="AD68" s="236"/>
      <c r="AE68" s="236"/>
      <c r="AF68" s="236"/>
      <c r="AG68" s="236"/>
      <c r="AH68" s="236"/>
    </row>
    <row r="69" spans="28:34">
      <c r="AF69" s="236"/>
      <c r="AG69" s="236"/>
      <c r="AH69" s="236"/>
    </row>
    <row r="70" spans="28:34"/>
    <row r="71" spans="28:34"/>
    <row r="72" spans="28:34"/>
    <row r="73" spans="28:34"/>
    <row r="74" spans="28:34"/>
    <row r="75" spans="28:34">
      <c r="AH75" s="236"/>
    </row>
    <row r="76" spans="28:34">
      <c r="AF76" s="236"/>
      <c r="AG76" s="236"/>
      <c r="AH76" s="236"/>
    </row>
    <row r="77" spans="28:34">
      <c r="AG77" s="236"/>
      <c r="AH77" s="236"/>
    </row>
    <row r="78" spans="28:34"/>
    <row r="79" spans="28:34"/>
    <row r="80" spans="28:34"/>
    <row r="81" spans="25:34"/>
    <row r="82" spans="25:34">
      <c r="Y82" s="236"/>
    </row>
    <row r="83" spans="25:34">
      <c r="Y83" s="236"/>
      <c r="Z83" s="236"/>
      <c r="AA83" s="236"/>
      <c r="AB83" s="236"/>
      <c r="AC83" s="236"/>
      <c r="AD83" s="236"/>
      <c r="AE83" s="236"/>
      <c r="AF83" s="236"/>
      <c r="AG83" s="236"/>
      <c r="AH83" s="236"/>
    </row>
    <row r="84" spans="25:34"/>
    <row r="85" spans="25:34"/>
    <row r="86" spans="25:34"/>
    <row r="87" spans="25:34"/>
    <row r="88" spans="25:34">
      <c r="AH88" s="236"/>
    </row>
    <row r="89" spans="25:34"/>
    <row r="90" spans="25:34"/>
    <row r="91" spans="25:34"/>
    <row r="92" spans="25:34" ht="13.5" customHeight="1"/>
    <row r="93" spans="25:34" ht="13.5" customHeight="1"/>
    <row r="94" spans="25:34" ht="13.5" customHeight="1">
      <c r="AF94" s="236"/>
      <c r="AG94" s="236"/>
      <c r="AH94" s="236"/>
    </row>
    <row r="95" spans="25:34" ht="13.5" customHeight="1">
      <c r="AH95" s="236"/>
    </row>
    <row r="96" spans="25:34" ht="13.5" customHeight="1"/>
    <row r="97" spans="33:34" ht="13.5" customHeight="1"/>
    <row r="98" spans="33:34" ht="13.5" customHeight="1"/>
    <row r="99" spans="33:34" ht="13.5" customHeight="1"/>
    <row r="100" spans="33:34" ht="13.5" customHeight="1"/>
    <row r="101" spans="33:34" ht="13.5" customHeight="1">
      <c r="AH101" s="236"/>
    </row>
    <row r="102" spans="33:34" ht="13.5" customHeight="1"/>
    <row r="103" spans="33:34" ht="13.5" customHeight="1"/>
    <row r="104" spans="33:34" ht="13.5" customHeight="1">
      <c r="AG104" s="236"/>
      <c r="AH104" s="2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36"/>
    </row>
    <row r="117" spans="34:122" ht="13.5" customHeight="1"/>
    <row r="118" spans="34:122" ht="13.5" customHeight="1"/>
    <row r="119" spans="34:122" ht="13.5" customHeight="1"/>
    <row r="120" spans="34:122" ht="13.5" customHeight="1">
      <c r="AH120" s="236"/>
    </row>
    <row r="121" spans="34:122" ht="13.5" customHeight="1">
      <c r="AH121" s="236"/>
    </row>
    <row r="122" spans="34:122" ht="13.5" customHeight="1"/>
    <row r="123" spans="34:122" ht="13.5" customHeight="1"/>
    <row r="124" spans="34:122" ht="13.5" customHeight="1"/>
    <row r="125" spans="34:122" ht="13.5" customHeight="1">
      <c r="DR125" s="236" t="s">
        <v>505</v>
      </c>
    </row>
  </sheetData>
  <sheetProtection algorithmName="SHA-512" hashValue="XkuOG9XO/HbmfsAp8oppAaCzzraN1ST7c0HDfOeRaJEzebaBKyLuSxOmIG0HnJenMERhRm6hls5IoII2dKKL2w==" saltValue="sne1FpCqKlFPXbUsP5yGr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37" customWidth="1"/>
    <col min="35" max="122" width="2.5" style="236" customWidth="1"/>
    <col min="123" max="16384" width="2.5" style="236" hidden="1"/>
  </cols>
  <sheetData>
    <row r="1" spans="2:34" ht="13.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row>
    <row r="2" spans="2:34">
      <c r="S2" s="236"/>
      <c r="AH2" s="236"/>
    </row>
    <row r="3" spans="2:34">
      <c r="C3" s="236"/>
      <c r="D3" s="236"/>
      <c r="E3" s="236"/>
      <c r="F3" s="236"/>
      <c r="G3" s="236"/>
      <c r="H3" s="236"/>
      <c r="I3" s="236"/>
      <c r="J3" s="236"/>
      <c r="K3" s="236"/>
      <c r="L3" s="236"/>
      <c r="M3" s="236"/>
      <c r="N3" s="236"/>
      <c r="O3" s="236"/>
      <c r="P3" s="236"/>
      <c r="Q3" s="236"/>
      <c r="R3" s="236"/>
      <c r="S3" s="236"/>
      <c r="U3" s="236"/>
      <c r="V3" s="236"/>
      <c r="W3" s="236"/>
      <c r="X3" s="236"/>
      <c r="Y3" s="236"/>
      <c r="Z3" s="236"/>
      <c r="AA3" s="236"/>
      <c r="AB3" s="236"/>
      <c r="AC3" s="236"/>
      <c r="AD3" s="236"/>
      <c r="AE3" s="236"/>
      <c r="AF3" s="236"/>
      <c r="AG3" s="236"/>
      <c r="AH3" s="236"/>
    </row>
    <row r="4" spans="2:34"/>
    <row r="5" spans="2:34"/>
    <row r="6" spans="2:34"/>
    <row r="7" spans="2:34"/>
    <row r="8" spans="2:34"/>
    <row r="9" spans="2:34">
      <c r="AH9" s="236"/>
    </row>
    <row r="10" spans="2:34"/>
    <row r="11" spans="2:34"/>
    <row r="12" spans="2:34"/>
    <row r="13" spans="2:34"/>
    <row r="14" spans="2:34"/>
    <row r="15" spans="2:34"/>
    <row r="16" spans="2:34"/>
    <row r="17" spans="12:34">
      <c r="AH17" s="236"/>
    </row>
    <row r="18" spans="12:34"/>
    <row r="19" spans="12:34"/>
    <row r="20" spans="12:34">
      <c r="AH20" s="236"/>
    </row>
    <row r="21" spans="12:34">
      <c r="AH21" s="236"/>
    </row>
    <row r="22" spans="12:34"/>
    <row r="23" spans="12:34"/>
    <row r="24" spans="12:34">
      <c r="Q24" s="236"/>
    </row>
    <row r="25" spans="12:34"/>
    <row r="26" spans="12:34"/>
    <row r="27" spans="12:34"/>
    <row r="28" spans="12:34">
      <c r="O28" s="236"/>
      <c r="T28" s="236"/>
      <c r="AH28" s="236"/>
    </row>
    <row r="29" spans="12:34"/>
    <row r="30" spans="12:34"/>
    <row r="31" spans="12:34">
      <c r="Q31" s="236"/>
    </row>
    <row r="32" spans="12:34">
      <c r="L32" s="236"/>
    </row>
    <row r="33" spans="2:34">
      <c r="C33" s="236"/>
      <c r="E33" s="236"/>
      <c r="G33" s="236"/>
      <c r="I33" s="236"/>
      <c r="X33" s="236"/>
    </row>
    <row r="34" spans="2:34">
      <c r="B34" s="236"/>
      <c r="P34" s="236"/>
      <c r="R34" s="236"/>
      <c r="T34" s="236"/>
    </row>
    <row r="35" spans="2:34">
      <c r="D35" s="236"/>
      <c r="W35" s="236"/>
      <c r="AC35" s="236"/>
      <c r="AD35" s="236"/>
      <c r="AE35" s="236"/>
      <c r="AF35" s="236"/>
      <c r="AG35" s="236"/>
      <c r="AH35" s="236"/>
    </row>
    <row r="36" spans="2:34">
      <c r="H36" s="236"/>
      <c r="J36" s="236"/>
      <c r="K36" s="236"/>
      <c r="M36" s="236"/>
      <c r="Y36" s="236"/>
      <c r="Z36" s="236"/>
      <c r="AA36" s="236"/>
      <c r="AB36" s="236"/>
      <c r="AC36" s="236"/>
      <c r="AD36" s="236"/>
      <c r="AE36" s="236"/>
      <c r="AF36" s="236"/>
      <c r="AG36" s="236"/>
      <c r="AH36" s="236"/>
    </row>
    <row r="37" spans="2:34">
      <c r="AH37" s="236"/>
    </row>
    <row r="38" spans="2:34">
      <c r="AG38" s="236"/>
      <c r="AH38" s="236"/>
    </row>
    <row r="39" spans="2:34"/>
    <row r="40" spans="2:34">
      <c r="X40" s="236"/>
    </row>
    <row r="41" spans="2:34">
      <c r="R41" s="236"/>
    </row>
    <row r="42" spans="2:34">
      <c r="W42" s="236"/>
    </row>
    <row r="43" spans="2:34">
      <c r="Y43" s="236"/>
      <c r="Z43" s="236"/>
      <c r="AA43" s="236"/>
      <c r="AB43" s="236"/>
      <c r="AC43" s="236"/>
      <c r="AD43" s="236"/>
      <c r="AE43" s="236"/>
      <c r="AF43" s="236"/>
      <c r="AG43" s="236"/>
      <c r="AH43" s="236"/>
    </row>
    <row r="44" spans="2:34">
      <c r="AH44" s="236"/>
    </row>
    <row r="45" spans="2:34">
      <c r="X45" s="236"/>
    </row>
    <row r="46" spans="2:34"/>
    <row r="47" spans="2:34"/>
    <row r="48" spans="2:34">
      <c r="W48" s="236"/>
      <c r="Y48" s="236"/>
      <c r="Z48" s="236"/>
      <c r="AA48" s="236"/>
      <c r="AB48" s="236"/>
      <c r="AC48" s="236"/>
      <c r="AD48" s="236"/>
      <c r="AE48" s="236"/>
      <c r="AF48" s="236"/>
      <c r="AG48" s="236"/>
      <c r="AH48" s="236"/>
    </row>
    <row r="49" spans="28:34"/>
    <row r="50" spans="28:34">
      <c r="AE50" s="236"/>
      <c r="AF50" s="236"/>
      <c r="AG50" s="236"/>
      <c r="AH50" s="236"/>
    </row>
    <row r="51" spans="28:34">
      <c r="AC51" s="236"/>
      <c r="AD51" s="236"/>
      <c r="AE51" s="236"/>
      <c r="AF51" s="236"/>
      <c r="AG51" s="236"/>
      <c r="AH51" s="236"/>
    </row>
    <row r="52" spans="28:34"/>
    <row r="53" spans="28:34">
      <c r="AF53" s="236"/>
      <c r="AG53" s="236"/>
      <c r="AH53" s="236"/>
    </row>
    <row r="54" spans="28:34">
      <c r="AH54" s="236"/>
    </row>
    <row r="55" spans="28:34"/>
    <row r="56" spans="28:34">
      <c r="AB56" s="236"/>
      <c r="AC56" s="236"/>
      <c r="AD56" s="236"/>
      <c r="AE56" s="236"/>
      <c r="AF56" s="236"/>
      <c r="AG56" s="236"/>
      <c r="AH56" s="236"/>
    </row>
    <row r="57" spans="28:34">
      <c r="AH57" s="236"/>
    </row>
    <row r="58" spans="28:34">
      <c r="AH58" s="236"/>
    </row>
    <row r="59" spans="28:34">
      <c r="AG59" s="236"/>
      <c r="AH59" s="236"/>
    </row>
    <row r="60" spans="28:34"/>
    <row r="61" spans="28:34"/>
    <row r="62" spans="28:34"/>
    <row r="63" spans="28:34">
      <c r="AH63" s="236"/>
    </row>
    <row r="64" spans="28:34">
      <c r="AG64" s="236"/>
      <c r="AH64" s="236"/>
    </row>
    <row r="65" spans="28:34"/>
    <row r="66" spans="28:34"/>
    <row r="67" spans="28:34"/>
    <row r="68" spans="28:34">
      <c r="AB68" s="236"/>
      <c r="AC68" s="236"/>
      <c r="AD68" s="236"/>
      <c r="AE68" s="236"/>
      <c r="AF68" s="236"/>
      <c r="AG68" s="236"/>
      <c r="AH68" s="236"/>
    </row>
    <row r="69" spans="28:34">
      <c r="AF69" s="236"/>
      <c r="AG69" s="236"/>
      <c r="AH69" s="236"/>
    </row>
    <row r="70" spans="28:34"/>
    <row r="71" spans="28:34"/>
    <row r="72" spans="28:34"/>
    <row r="73" spans="28:34"/>
    <row r="74" spans="28:34"/>
    <row r="75" spans="28:34">
      <c r="AH75" s="236"/>
    </row>
    <row r="76" spans="28:34">
      <c r="AF76" s="236"/>
      <c r="AG76" s="236"/>
      <c r="AH76" s="236"/>
    </row>
    <row r="77" spans="28:34">
      <c r="AG77" s="236"/>
      <c r="AH77" s="236"/>
    </row>
    <row r="78" spans="28:34"/>
    <row r="79" spans="28:34"/>
    <row r="80" spans="28:34"/>
    <row r="81" spans="25:34"/>
    <row r="82" spans="25:34">
      <c r="Y82" s="236"/>
    </row>
    <row r="83" spans="25:34">
      <c r="Y83" s="236"/>
      <c r="Z83" s="236"/>
      <c r="AA83" s="236"/>
      <c r="AB83" s="236"/>
      <c r="AC83" s="236"/>
      <c r="AD83" s="236"/>
      <c r="AE83" s="236"/>
      <c r="AF83" s="236"/>
      <c r="AG83" s="236"/>
      <c r="AH83" s="236"/>
    </row>
    <row r="84" spans="25:34"/>
    <row r="85" spans="25:34"/>
    <row r="86" spans="25:34"/>
    <row r="87" spans="25:34"/>
    <row r="88" spans="25:34">
      <c r="AH88" s="236"/>
    </row>
    <row r="89" spans="25:34"/>
    <row r="90" spans="25:34"/>
    <row r="91" spans="25:34"/>
    <row r="92" spans="25:34" ht="13.5" customHeight="1"/>
    <row r="93" spans="25:34" ht="13.5" customHeight="1"/>
    <row r="94" spans="25:34" ht="13.5" customHeight="1">
      <c r="AF94" s="236"/>
      <c r="AG94" s="236"/>
      <c r="AH94" s="236"/>
    </row>
    <row r="95" spans="25:34" ht="13.5" customHeight="1">
      <c r="AH95" s="236"/>
    </row>
    <row r="96" spans="25:34" ht="13.5" customHeight="1"/>
    <row r="97" spans="33:34" ht="13.5" customHeight="1"/>
    <row r="98" spans="33:34" ht="13.5" customHeight="1"/>
    <row r="99" spans="33:34" ht="13.5" customHeight="1"/>
    <row r="100" spans="33:34" ht="13.5" customHeight="1"/>
    <row r="101" spans="33:34" ht="13.5" customHeight="1">
      <c r="AH101" s="236"/>
    </row>
    <row r="102" spans="33:34" ht="13.5" customHeight="1"/>
    <row r="103" spans="33:34" ht="13.5" customHeight="1"/>
    <row r="104" spans="33:34" ht="13.5" customHeight="1">
      <c r="AG104" s="236"/>
      <c r="AH104" s="2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36"/>
    </row>
    <row r="117" spans="34:122" ht="13.5" customHeight="1"/>
    <row r="118" spans="34:122" ht="13.5" customHeight="1"/>
    <row r="119" spans="34:122" ht="13.5" customHeight="1"/>
    <row r="120" spans="34:122" ht="13.5" customHeight="1">
      <c r="AH120" s="236"/>
    </row>
    <row r="121" spans="34:122" ht="13.5" customHeight="1">
      <c r="AH121" s="236"/>
    </row>
    <row r="122" spans="34:122" ht="13.5" customHeight="1"/>
    <row r="123" spans="34:122" ht="13.5" customHeight="1"/>
    <row r="124" spans="34:122" ht="13.5" customHeight="1"/>
    <row r="125" spans="34:122" ht="13.5" customHeight="1">
      <c r="DR125" s="236" t="s">
        <v>505</v>
      </c>
    </row>
  </sheetData>
  <sheetProtection algorithmName="SHA-512" hashValue="oWXUawQsy/iWXo7FFCNdBHFXjwENYIlRhutO+NDzEAZTO6VdtQ+hof8/1fOJglA/GPr0xHgD91yo/RH+Ofdd9g==" saltValue="GBU6kpNKYU8N87DTk3dE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36" customWidth="1"/>
    <col min="2" max="8" width="13.375" style="136" customWidth="1"/>
    <col min="9" max="16384" width="11.125" style="136"/>
  </cols>
  <sheetData>
    <row r="1" spans="1:8">
      <c r="A1" s="130"/>
      <c r="B1" s="131"/>
      <c r="C1" s="132"/>
      <c r="D1" s="133"/>
      <c r="E1" s="134"/>
      <c r="F1" s="134"/>
      <c r="G1" s="134"/>
      <c r="H1" s="135"/>
    </row>
    <row r="2" spans="1:8">
      <c r="A2" s="137"/>
      <c r="B2" s="138"/>
      <c r="C2" s="139"/>
      <c r="D2" s="140" t="s">
        <v>52</v>
      </c>
      <c r="E2" s="141"/>
      <c r="F2" s="142" t="s">
        <v>555</v>
      </c>
      <c r="G2" s="143"/>
      <c r="H2" s="144"/>
    </row>
    <row r="3" spans="1:8">
      <c r="A3" s="140" t="s">
        <v>548</v>
      </c>
      <c r="B3" s="145"/>
      <c r="C3" s="146"/>
      <c r="D3" s="147">
        <v>58981</v>
      </c>
      <c r="E3" s="148"/>
      <c r="F3" s="149">
        <v>52308</v>
      </c>
      <c r="G3" s="150"/>
      <c r="H3" s="151"/>
    </row>
    <row r="4" spans="1:8">
      <c r="A4" s="152"/>
      <c r="B4" s="153"/>
      <c r="C4" s="154"/>
      <c r="D4" s="155">
        <v>28221</v>
      </c>
      <c r="E4" s="156"/>
      <c r="F4" s="157">
        <v>28695</v>
      </c>
      <c r="G4" s="158"/>
      <c r="H4" s="159"/>
    </row>
    <row r="5" spans="1:8">
      <c r="A5" s="140" t="s">
        <v>550</v>
      </c>
      <c r="B5" s="145"/>
      <c r="C5" s="146"/>
      <c r="D5" s="147">
        <v>52951</v>
      </c>
      <c r="E5" s="148"/>
      <c r="F5" s="149">
        <v>46402</v>
      </c>
      <c r="G5" s="150"/>
      <c r="H5" s="151"/>
    </row>
    <row r="6" spans="1:8">
      <c r="A6" s="152"/>
      <c r="B6" s="153"/>
      <c r="C6" s="154"/>
      <c r="D6" s="155">
        <v>26127</v>
      </c>
      <c r="E6" s="156"/>
      <c r="F6" s="157">
        <v>26897</v>
      </c>
      <c r="G6" s="158"/>
      <c r="H6" s="159"/>
    </row>
    <row r="7" spans="1:8">
      <c r="A7" s="140" t="s">
        <v>551</v>
      </c>
      <c r="B7" s="145"/>
      <c r="C7" s="146"/>
      <c r="D7" s="147">
        <v>63037</v>
      </c>
      <c r="E7" s="148"/>
      <c r="F7" s="149">
        <v>66343</v>
      </c>
      <c r="G7" s="150"/>
      <c r="H7" s="151"/>
    </row>
    <row r="8" spans="1:8">
      <c r="A8" s="152"/>
      <c r="B8" s="153"/>
      <c r="C8" s="154"/>
      <c r="D8" s="155">
        <v>33502</v>
      </c>
      <c r="E8" s="156"/>
      <c r="F8" s="157">
        <v>34529</v>
      </c>
      <c r="G8" s="158"/>
      <c r="H8" s="159"/>
    </row>
    <row r="9" spans="1:8">
      <c r="A9" s="140" t="s">
        <v>552</v>
      </c>
      <c r="B9" s="145"/>
      <c r="C9" s="146"/>
      <c r="D9" s="147">
        <v>50043</v>
      </c>
      <c r="E9" s="148"/>
      <c r="F9" s="149">
        <v>56416</v>
      </c>
      <c r="G9" s="150"/>
      <c r="H9" s="151"/>
    </row>
    <row r="10" spans="1:8">
      <c r="A10" s="152"/>
      <c r="B10" s="153"/>
      <c r="C10" s="154"/>
      <c r="D10" s="155">
        <v>24071</v>
      </c>
      <c r="E10" s="156"/>
      <c r="F10" s="157">
        <v>32623</v>
      </c>
      <c r="G10" s="158"/>
      <c r="H10" s="159"/>
    </row>
    <row r="11" spans="1:8">
      <c r="A11" s="140" t="s">
        <v>553</v>
      </c>
      <c r="B11" s="145"/>
      <c r="C11" s="146"/>
      <c r="D11" s="147">
        <v>56656</v>
      </c>
      <c r="E11" s="148"/>
      <c r="F11" s="149">
        <v>49217</v>
      </c>
      <c r="G11" s="150"/>
      <c r="H11" s="151"/>
    </row>
    <row r="12" spans="1:8">
      <c r="A12" s="152"/>
      <c r="B12" s="153"/>
      <c r="C12" s="160"/>
      <c r="D12" s="155">
        <v>22518</v>
      </c>
      <c r="E12" s="156"/>
      <c r="F12" s="157">
        <v>27232</v>
      </c>
      <c r="G12" s="158"/>
      <c r="H12" s="159"/>
    </row>
    <row r="13" spans="1:8">
      <c r="A13" s="140"/>
      <c r="B13" s="145"/>
      <c r="C13" s="161"/>
      <c r="D13" s="162">
        <v>56334</v>
      </c>
      <c r="E13" s="163"/>
      <c r="F13" s="164">
        <v>54137</v>
      </c>
      <c r="G13" s="165"/>
      <c r="H13" s="151"/>
    </row>
    <row r="14" spans="1:8">
      <c r="A14" s="152"/>
      <c r="B14" s="153"/>
      <c r="C14" s="154"/>
      <c r="D14" s="155">
        <v>26888</v>
      </c>
      <c r="E14" s="156"/>
      <c r="F14" s="157">
        <v>29995</v>
      </c>
      <c r="G14" s="158"/>
      <c r="H14" s="159"/>
    </row>
    <row r="17" spans="1:11">
      <c r="A17" s="136" t="s">
        <v>53</v>
      </c>
    </row>
    <row r="18" spans="1:11">
      <c r="A18" s="166"/>
      <c r="B18" s="166" t="str">
        <f>実質収支比率等に係る経年分析!F$46</f>
        <v>H29</v>
      </c>
      <c r="C18" s="166" t="str">
        <f>実質収支比率等に係る経年分析!G$46</f>
        <v>H30</v>
      </c>
      <c r="D18" s="166" t="str">
        <f>実質収支比率等に係る経年分析!H$46</f>
        <v>R01</v>
      </c>
      <c r="E18" s="166" t="str">
        <f>実質収支比率等に係る経年分析!I$46</f>
        <v>R02</v>
      </c>
      <c r="F18" s="166" t="str">
        <f>実質収支比率等に係る経年分析!J$46</f>
        <v>R03</v>
      </c>
    </row>
    <row r="19" spans="1:11">
      <c r="A19" s="166" t="s">
        <v>54</v>
      </c>
      <c r="B19" s="166">
        <f>ROUND(VALUE(SUBSTITUTE(実質収支比率等に係る経年分析!F$48,"▲","-")),2)</f>
        <v>7.52</v>
      </c>
      <c r="C19" s="166">
        <f>ROUND(VALUE(SUBSTITUTE(実質収支比率等に係る経年分析!G$48,"▲","-")),2)</f>
        <v>6.25</v>
      </c>
      <c r="D19" s="166">
        <f>ROUND(VALUE(SUBSTITUTE(実質収支比率等に係る経年分析!H$48,"▲","-")),2)</f>
        <v>7.42</v>
      </c>
      <c r="E19" s="166">
        <f>ROUND(VALUE(SUBSTITUTE(実質収支比率等に係る経年分析!I$48,"▲","-")),2)</f>
        <v>11.81</v>
      </c>
      <c r="F19" s="166">
        <f>ROUND(VALUE(SUBSTITUTE(実質収支比率等に係る経年分析!J$48,"▲","-")),2)</f>
        <v>14.58</v>
      </c>
    </row>
    <row r="20" spans="1:11">
      <c r="A20" s="166" t="s">
        <v>55</v>
      </c>
      <c r="B20" s="166">
        <f>ROUND(VALUE(SUBSTITUTE(実質収支比率等に係る経年分析!F$47,"▲","-")),2)</f>
        <v>18.2</v>
      </c>
      <c r="C20" s="166">
        <f>ROUND(VALUE(SUBSTITUTE(実質収支比率等に係る経年分析!G$47,"▲","-")),2)</f>
        <v>18.57</v>
      </c>
      <c r="D20" s="166">
        <f>ROUND(VALUE(SUBSTITUTE(実質収支比率等に係る経年分析!H$47,"▲","-")),2)</f>
        <v>20.32</v>
      </c>
      <c r="E20" s="166">
        <f>ROUND(VALUE(SUBSTITUTE(実質収支比率等に係る経年分析!I$47,"▲","-")),2)</f>
        <v>12.32</v>
      </c>
      <c r="F20" s="166">
        <f>ROUND(VALUE(SUBSTITUTE(実質収支比率等に係る経年分析!J$47,"▲","-")),2)</f>
        <v>18.13</v>
      </c>
    </row>
    <row r="21" spans="1:11">
      <c r="A21" s="166" t="s">
        <v>56</v>
      </c>
      <c r="B21" s="166">
        <f>IF(ISNUMBER(VALUE(SUBSTITUTE(実質収支比率等に係る経年分析!F$49,"▲","-"))),ROUND(VALUE(SUBSTITUTE(実質収支比率等に係る経年分析!F$49,"▲","-")),2),NA())</f>
        <v>-2.93</v>
      </c>
      <c r="C21" s="166">
        <f>IF(ISNUMBER(VALUE(SUBSTITUTE(実質収支比率等に係る経年分析!G$49,"▲","-"))),ROUND(VALUE(SUBSTITUTE(実質収支比率等に係る経年分析!G$49,"▲","-")),2),NA())</f>
        <v>-4.3899999999999997</v>
      </c>
      <c r="D21" s="166">
        <f>IF(ISNUMBER(VALUE(SUBSTITUTE(実質収支比率等に係る経年分析!H$49,"▲","-"))),ROUND(VALUE(SUBSTITUTE(実質収支比率等に係る経年分析!H$49,"▲","-")),2),NA())</f>
        <v>0.66</v>
      </c>
      <c r="E21" s="166">
        <f>IF(ISNUMBER(VALUE(SUBSTITUTE(実質収支比率等に係る経年分析!I$49,"▲","-"))),ROUND(VALUE(SUBSTITUTE(実質収支比率等に係る経年分析!I$49,"▲","-")),2),NA())</f>
        <v>-6.64</v>
      </c>
      <c r="F21" s="166">
        <f>IF(ISNUMBER(VALUE(SUBSTITUTE(実質収支比率等に係る経年分析!J$49,"▲","-"))),ROUND(VALUE(SUBSTITUTE(実質収支比率等に係る経年分析!J$49,"▲","-")),2),NA())</f>
        <v>1.89</v>
      </c>
    </row>
    <row r="24" spans="1:11">
      <c r="A24" s="136" t="s">
        <v>57</v>
      </c>
    </row>
    <row r="25" spans="1:11">
      <c r="A25" s="167"/>
      <c r="B25" s="167" t="str">
        <f>連結実質赤字比率に係る赤字・黒字の構成分析!F$33</f>
        <v>H29</v>
      </c>
      <c r="C25" s="167"/>
      <c r="D25" s="167" t="str">
        <f>連結実質赤字比率に係る赤字・黒字の構成分析!G$33</f>
        <v>H30</v>
      </c>
      <c r="E25" s="167"/>
      <c r="F25" s="167" t="str">
        <f>連結実質赤字比率に係る赤字・黒字の構成分析!H$33</f>
        <v>R01</v>
      </c>
      <c r="G25" s="167"/>
      <c r="H25" s="167" t="str">
        <f>連結実質赤字比率に係る赤字・黒字の構成分析!I$33</f>
        <v>R02</v>
      </c>
      <c r="I25" s="167"/>
      <c r="J25" s="167" t="str">
        <f>連結実質赤字比率に係る赤字・黒字の構成分析!J$33</f>
        <v>R03</v>
      </c>
      <c r="K25" s="167"/>
    </row>
    <row r="26" spans="1:11">
      <c r="A26" s="167"/>
      <c r="B26" s="167" t="s">
        <v>58</v>
      </c>
      <c r="C26" s="167" t="s">
        <v>59</v>
      </c>
      <c r="D26" s="167" t="s">
        <v>58</v>
      </c>
      <c r="E26" s="167" t="s">
        <v>59</v>
      </c>
      <c r="F26" s="167" t="s">
        <v>58</v>
      </c>
      <c r="G26" s="167" t="s">
        <v>59</v>
      </c>
      <c r="H26" s="167" t="s">
        <v>58</v>
      </c>
      <c r="I26" s="167" t="s">
        <v>59</v>
      </c>
      <c r="J26" s="167" t="s">
        <v>58</v>
      </c>
      <c r="K26" s="167" t="s">
        <v>59</v>
      </c>
    </row>
    <row r="27" spans="1:11">
      <c r="A27" s="167" t="str">
        <f>IF(連結実質赤字比率に係る赤字・黒字の構成分析!C$43="",NA(),連結実質赤字比率に係る赤字・黒字の構成分析!C$43)</f>
        <v>その他会計（黒字）</v>
      </c>
      <c r="B27" s="167" t="e">
        <f>IF(ROUND(VALUE(SUBSTITUTE(連結実質赤字比率に係る赤字・黒字の構成分析!F$43,"▲", "-")), 2) &lt; 0, ABS(ROUND(VALUE(SUBSTITUTE(連結実質赤字比率に係る赤字・黒字の構成分析!F$43,"▲", "-")), 2)), NA())</f>
        <v>#N/A</v>
      </c>
      <c r="C27" s="167">
        <f>IF(ROUND(VALUE(SUBSTITUTE(連結実質赤字比率に係る赤字・黒字の構成分析!F$43,"▲", "-")), 2) &gt;= 0, ABS(ROUND(VALUE(SUBSTITUTE(連結実質赤字比率に係る赤字・黒字の構成分析!F$43,"▲", "-")), 2)), NA())</f>
        <v>0</v>
      </c>
      <c r="D27" s="167" t="e">
        <f>IF(ROUND(VALUE(SUBSTITUTE(連結実質赤字比率に係る赤字・黒字の構成分析!G$43,"▲", "-")), 2) &lt; 0, ABS(ROUND(VALUE(SUBSTITUTE(連結実質赤字比率に係る赤字・黒字の構成分析!G$43,"▲", "-")), 2)), NA())</f>
        <v>#N/A</v>
      </c>
      <c r="E27" s="167">
        <f>IF(ROUND(VALUE(SUBSTITUTE(連結実質赤字比率に係る赤字・黒字の構成分析!G$43,"▲", "-")), 2) &gt;= 0, ABS(ROUND(VALUE(SUBSTITUTE(連結実質赤字比率に係る赤字・黒字の構成分析!G$43,"▲", "-")), 2)), NA())</f>
        <v>0</v>
      </c>
      <c r="F27" s="167" t="e">
        <f>IF(ROUND(VALUE(SUBSTITUTE(連結実質赤字比率に係る赤字・黒字の構成分析!H$43,"▲", "-")), 2) &lt; 0, ABS(ROUND(VALUE(SUBSTITUTE(連結実質赤字比率に係る赤字・黒字の構成分析!H$43,"▲", "-")), 2)), NA())</f>
        <v>#N/A</v>
      </c>
      <c r="G27" s="167">
        <f>IF(ROUND(VALUE(SUBSTITUTE(連結実質赤字比率に係る赤字・黒字の構成分析!H$43,"▲", "-")), 2) &gt;= 0, ABS(ROUND(VALUE(SUBSTITUTE(連結実質赤字比率に係る赤字・黒字の構成分析!H$43,"▲", "-")), 2)), NA())</f>
        <v>2.6</v>
      </c>
      <c r="H27" s="167" t="e">
        <f>IF(ROUND(VALUE(SUBSTITUTE(連結実質赤字比率に係る赤字・黒字の構成分析!I$43,"▲", "-")), 2) &lt; 0, ABS(ROUND(VALUE(SUBSTITUTE(連結実質赤字比率に係る赤字・黒字の構成分析!I$43,"▲", "-")), 2)), NA())</f>
        <v>#VALUE!</v>
      </c>
      <c r="I27" s="167" t="e">
        <f>IF(ROUND(VALUE(SUBSTITUTE(連結実質赤字比率に係る赤字・黒字の構成分析!I$43,"▲", "-")), 2) &gt;= 0, ABS(ROUND(VALUE(SUBSTITUTE(連結実質赤字比率に係る赤字・黒字の構成分析!I$43,"▲", "-")), 2)), NA())</f>
        <v>#VALUE!</v>
      </c>
      <c r="J27" s="167" t="e">
        <f>IF(ROUND(VALUE(SUBSTITUTE(連結実質赤字比率に係る赤字・黒字の構成分析!J$43,"▲", "-")), 2) &lt; 0, ABS(ROUND(VALUE(SUBSTITUTE(連結実質赤字比率に係る赤字・黒字の構成分析!J$43,"▲", "-")), 2)), NA())</f>
        <v>#VALUE!</v>
      </c>
      <c r="K27" s="167" t="e">
        <f>IF(ROUND(VALUE(SUBSTITUTE(連結実質赤字比率に係る赤字・黒字の構成分析!J$43,"▲", "-")), 2) &gt;= 0, ABS(ROUND(VALUE(SUBSTITUTE(連結実質赤字比率に係る赤字・黒字の構成分析!J$43,"▲", "-")), 2)), NA())</f>
        <v>#VALUE!</v>
      </c>
    </row>
    <row r="28" spans="1:11">
      <c r="A28" s="167" t="str">
        <f>IF(連結実質赤字比率に係る赤字・黒字の構成分析!C$42="",NA(),連結実質赤字比率に係る赤字・黒字の構成分析!C$42)</f>
        <v>その他会計（赤字）</v>
      </c>
      <c r="B28" s="167" t="e">
        <f>IF(ROUND(VALUE(SUBSTITUTE(連結実質赤字比率に係る赤字・黒字の構成分析!F$42,"▲", "-")), 2) &lt; 0, ABS(ROUND(VALUE(SUBSTITUTE(連結実質赤字比率に係る赤字・黒字の構成分析!F$42,"▲", "-")), 2)), NA())</f>
        <v>#VALUE!</v>
      </c>
      <c r="C28" s="167" t="e">
        <f>IF(ROUND(VALUE(SUBSTITUTE(連結実質赤字比率に係る赤字・黒字の構成分析!F$42,"▲", "-")), 2) &gt;= 0, ABS(ROUND(VALUE(SUBSTITUTE(連結実質赤字比率に係る赤字・黒字の構成分析!F$42,"▲", "-")), 2)), NA())</f>
        <v>#VALUE!</v>
      </c>
      <c r="D28" s="167" t="e">
        <f>IF(ROUND(VALUE(SUBSTITUTE(連結実質赤字比率に係る赤字・黒字の構成分析!G$42,"▲", "-")), 2) &lt; 0, ABS(ROUND(VALUE(SUBSTITUTE(連結実質赤字比率に係る赤字・黒字の構成分析!G$42,"▲", "-")), 2)), NA())</f>
        <v>#VALUE!</v>
      </c>
      <c r="E28" s="167" t="e">
        <f>IF(ROUND(VALUE(SUBSTITUTE(連結実質赤字比率に係る赤字・黒字の構成分析!G$42,"▲", "-")), 2) &gt;= 0, ABS(ROUND(VALUE(SUBSTITUTE(連結実質赤字比率に係る赤字・黒字の構成分析!G$42,"▲", "-")), 2)), NA())</f>
        <v>#VALUE!</v>
      </c>
      <c r="F28" s="167" t="e">
        <f>IF(ROUND(VALUE(SUBSTITUTE(連結実質赤字比率に係る赤字・黒字の構成分析!H$42,"▲", "-")), 2) &lt; 0, ABS(ROUND(VALUE(SUBSTITUTE(連結実質赤字比率に係る赤字・黒字の構成分析!H$42,"▲", "-")), 2)), NA())</f>
        <v>#VALUE!</v>
      </c>
      <c r="G28" s="167" t="e">
        <f>IF(ROUND(VALUE(SUBSTITUTE(連結実質赤字比率に係る赤字・黒字の構成分析!H$42,"▲", "-")), 2) &gt;= 0, ABS(ROUND(VALUE(SUBSTITUTE(連結実質赤字比率に係る赤字・黒字の構成分析!H$42,"▲", "-")), 2)), NA())</f>
        <v>#VALUE!</v>
      </c>
      <c r="H28" s="167" t="e">
        <f>IF(ROUND(VALUE(SUBSTITUTE(連結実質赤字比率に係る赤字・黒字の構成分析!I$42,"▲", "-")), 2) &lt; 0, ABS(ROUND(VALUE(SUBSTITUTE(連結実質赤字比率に係る赤字・黒字の構成分析!I$42,"▲", "-")), 2)), NA())</f>
        <v>#VALUE!</v>
      </c>
      <c r="I28" s="167" t="e">
        <f>IF(ROUND(VALUE(SUBSTITUTE(連結実質赤字比率に係る赤字・黒字の構成分析!I$42,"▲", "-")), 2) &gt;= 0, ABS(ROUND(VALUE(SUBSTITUTE(連結実質赤字比率に係る赤字・黒字の構成分析!I$42,"▲", "-")), 2)), NA())</f>
        <v>#VALUE!</v>
      </c>
      <c r="J28" s="167" t="e">
        <f>IF(ROUND(VALUE(SUBSTITUTE(連結実質赤字比率に係る赤字・黒字の構成分析!J$42,"▲", "-")), 2) &lt; 0, ABS(ROUND(VALUE(SUBSTITUTE(連結実質赤字比率に係る赤字・黒字の構成分析!J$42,"▲", "-")), 2)), NA())</f>
        <v>#VALUE!</v>
      </c>
      <c r="K28" s="167" t="e">
        <f>IF(ROUND(VALUE(SUBSTITUTE(連結実質赤字比率に係る赤字・黒字の構成分析!J$42,"▲", "-")), 2) &gt;= 0, ABS(ROUND(VALUE(SUBSTITUTE(連結実質赤字比率に係る赤字・黒字の構成分析!J$42,"▲", "-")), 2)), NA())</f>
        <v>#VALUE!</v>
      </c>
    </row>
    <row r="29" spans="1:11">
      <c r="A29" s="167" t="e">
        <f>IF(連結実質赤字比率に係る赤字・黒字の構成分析!C$41="",NA(),連結実質赤字比率に係る赤字・黒字の構成分析!C$41)</f>
        <v>#N/A</v>
      </c>
      <c r="B29" s="167" t="e">
        <f>IF(ROUND(VALUE(SUBSTITUTE(連結実質赤字比率に係る赤字・黒字の構成分析!F$41,"▲", "-")), 2) &lt; 0, ABS(ROUND(VALUE(SUBSTITUTE(連結実質赤字比率に係る赤字・黒字の構成分析!F$41,"▲", "-")), 2)), NA())</f>
        <v>#VALUE!</v>
      </c>
      <c r="C29" s="167" t="e">
        <f>IF(ROUND(VALUE(SUBSTITUTE(連結実質赤字比率に係る赤字・黒字の構成分析!F$41,"▲", "-")), 2) &gt;= 0, ABS(ROUND(VALUE(SUBSTITUTE(連結実質赤字比率に係る赤字・黒字の構成分析!F$41,"▲", "-")), 2)), NA())</f>
        <v>#VALUE!</v>
      </c>
      <c r="D29" s="167" t="e">
        <f>IF(ROUND(VALUE(SUBSTITUTE(連結実質赤字比率に係る赤字・黒字の構成分析!G$41,"▲", "-")), 2) &lt; 0, ABS(ROUND(VALUE(SUBSTITUTE(連結実質赤字比率に係る赤字・黒字の構成分析!G$41,"▲", "-")), 2)), NA())</f>
        <v>#VALUE!</v>
      </c>
      <c r="E29" s="167" t="e">
        <f>IF(ROUND(VALUE(SUBSTITUTE(連結実質赤字比率に係る赤字・黒字の構成分析!G$41,"▲", "-")), 2) &gt;= 0, ABS(ROUND(VALUE(SUBSTITUTE(連結実質赤字比率に係る赤字・黒字の構成分析!G$41,"▲", "-")), 2)), NA())</f>
        <v>#VALUE!</v>
      </c>
      <c r="F29" s="167" t="e">
        <f>IF(ROUND(VALUE(SUBSTITUTE(連結実質赤字比率に係る赤字・黒字の構成分析!H$41,"▲", "-")), 2) &lt; 0, ABS(ROUND(VALUE(SUBSTITUTE(連結実質赤字比率に係る赤字・黒字の構成分析!H$41,"▲", "-")), 2)), NA())</f>
        <v>#VALUE!</v>
      </c>
      <c r="G29" s="167" t="e">
        <f>IF(ROUND(VALUE(SUBSTITUTE(連結実質赤字比率に係る赤字・黒字の構成分析!H$41,"▲", "-")), 2) &gt;= 0, ABS(ROUND(VALUE(SUBSTITUTE(連結実質赤字比率に係る赤字・黒字の構成分析!H$41,"▲", "-")), 2)), NA())</f>
        <v>#VALUE!</v>
      </c>
      <c r="H29" s="167" t="e">
        <f>IF(ROUND(VALUE(SUBSTITUTE(連結実質赤字比率に係る赤字・黒字の構成分析!I$41,"▲", "-")), 2) &lt; 0, ABS(ROUND(VALUE(SUBSTITUTE(連結実質赤字比率に係る赤字・黒字の構成分析!I$41,"▲", "-")), 2)), NA())</f>
        <v>#VALUE!</v>
      </c>
      <c r="I29" s="167" t="e">
        <f>IF(ROUND(VALUE(SUBSTITUTE(連結実質赤字比率に係る赤字・黒字の構成分析!I$41,"▲", "-")), 2) &gt;= 0, ABS(ROUND(VALUE(SUBSTITUTE(連結実質赤字比率に係る赤字・黒字の構成分析!I$41,"▲", "-")), 2)), NA())</f>
        <v>#VALUE!</v>
      </c>
      <c r="J29" s="167" t="e">
        <f>IF(ROUND(VALUE(SUBSTITUTE(連結実質赤字比率に係る赤字・黒字の構成分析!J$41,"▲", "-")), 2) &lt; 0, ABS(ROUND(VALUE(SUBSTITUTE(連結実質赤字比率に係る赤字・黒字の構成分析!J$41,"▲", "-")), 2)), NA())</f>
        <v>#VALUE!</v>
      </c>
      <c r="K29" s="167" t="e">
        <f>IF(ROUND(VALUE(SUBSTITUTE(連結実質赤字比率に係る赤字・黒字の構成分析!J$41,"▲", "-")), 2) &gt;= 0, ABS(ROUND(VALUE(SUBSTITUTE(連結実質赤字比率に係る赤字・黒字の構成分析!J$41,"▲", "-")), 2)), NA())</f>
        <v>#VALUE!</v>
      </c>
    </row>
    <row r="30" spans="1:11">
      <c r="A30" s="167" t="str">
        <f>IF(連結実質赤字比率に係る赤字・黒字の構成分析!C$40="",NA(),連結実質赤字比率に係る赤字・黒字の構成分析!C$40)</f>
        <v>加木屋中部土地区画整理事業特別会計</v>
      </c>
      <c r="B30" s="167" t="e">
        <f>IF(ROUND(VALUE(SUBSTITUTE(連結実質赤字比率に係る赤字・黒字の構成分析!F$40,"▲", "-")), 2) &lt; 0, ABS(ROUND(VALUE(SUBSTITUTE(連結実質赤字比率に係る赤字・黒字の構成分析!F$40,"▲", "-")), 2)), NA())</f>
        <v>#VALUE!</v>
      </c>
      <c r="C30" s="167" t="e">
        <f>IF(ROUND(VALUE(SUBSTITUTE(連結実質赤字比率に係る赤字・黒字の構成分析!F$40,"▲", "-")), 2) &gt;= 0, ABS(ROUND(VALUE(SUBSTITUTE(連結実質赤字比率に係る赤字・黒字の構成分析!F$40,"▲", "-")), 2)), NA())</f>
        <v>#VALUE!</v>
      </c>
      <c r="D30" s="167" t="e">
        <f>IF(ROUND(VALUE(SUBSTITUTE(連結実質赤字比率に係る赤字・黒字の構成分析!G$40,"▲", "-")), 2) &lt; 0, ABS(ROUND(VALUE(SUBSTITUTE(連結実質赤字比率に係る赤字・黒字の構成分析!G$40,"▲", "-")), 2)), NA())</f>
        <v>#VALUE!</v>
      </c>
      <c r="E30" s="167" t="e">
        <f>IF(ROUND(VALUE(SUBSTITUTE(連結実質赤字比率に係る赤字・黒字の構成分析!G$40,"▲", "-")), 2) &gt;= 0, ABS(ROUND(VALUE(SUBSTITUTE(連結実質赤字比率に係る赤字・黒字の構成分析!G$40,"▲", "-")), 2)), NA())</f>
        <v>#VALUE!</v>
      </c>
      <c r="F30" s="167" t="e">
        <f>IF(ROUND(VALUE(SUBSTITUTE(連結実質赤字比率に係る赤字・黒字の構成分析!H$40,"▲", "-")), 2) &lt; 0, ABS(ROUND(VALUE(SUBSTITUTE(連結実質赤字比率に係る赤字・黒字の構成分析!H$40,"▲", "-")), 2)), NA())</f>
        <v>#VALUE!</v>
      </c>
      <c r="G30" s="167" t="e">
        <f>IF(ROUND(VALUE(SUBSTITUTE(連結実質赤字比率に係る赤字・黒字の構成分析!H$40,"▲", "-")), 2) &gt;= 0, ABS(ROUND(VALUE(SUBSTITUTE(連結実質赤字比率に係る赤字・黒字の構成分析!H$40,"▲", "-")), 2)), NA())</f>
        <v>#VALUE!</v>
      </c>
      <c r="H30" s="167" t="e">
        <f>IF(ROUND(VALUE(SUBSTITUTE(連結実質赤字比率に係る赤字・黒字の構成分析!I$40,"▲", "-")), 2) &lt; 0, ABS(ROUND(VALUE(SUBSTITUTE(連結実質赤字比率に係る赤字・黒字の構成分析!I$40,"▲", "-")), 2)), NA())</f>
        <v>#N/A</v>
      </c>
      <c r="I30" s="167">
        <f>IF(ROUND(VALUE(SUBSTITUTE(連結実質赤字比率に係る赤字・黒字の構成分析!I$40,"▲", "-")), 2) &gt;= 0, ABS(ROUND(VALUE(SUBSTITUTE(連結実質赤字比率に係る赤字・黒字の構成分析!I$40,"▲", "-")), 2)), NA())</f>
        <v>0</v>
      </c>
      <c r="J30" s="167" t="e">
        <f>IF(ROUND(VALUE(SUBSTITUTE(連結実質赤字比率に係る赤字・黒字の構成分析!J$40,"▲", "-")), 2) &lt; 0, ABS(ROUND(VALUE(SUBSTITUTE(連結実質赤字比率に係る赤字・黒字の構成分析!J$40,"▲", "-")), 2)), NA())</f>
        <v>#N/A</v>
      </c>
      <c r="K30" s="167">
        <f>IF(ROUND(VALUE(SUBSTITUTE(連結実質赤字比率に係る赤字・黒字の構成分析!J$40,"▲", "-")), 2) &gt;= 0, ABS(ROUND(VALUE(SUBSTITUTE(連結実質赤字比率に係る赤字・黒字の構成分析!J$40,"▲", "-")), 2)), NA())</f>
        <v>0</v>
      </c>
    </row>
    <row r="31" spans="1:11">
      <c r="A31" s="167" t="str">
        <f>IF(連結実質赤字比率に係る赤字・黒字の構成分析!C$39="",NA(),連結実質赤字比率に係る赤字・黒字の構成分析!C$39)</f>
        <v>太田川駅周辺土地区画整理事業特別会計</v>
      </c>
      <c r="B31" s="167" t="e">
        <f>IF(ROUND(VALUE(SUBSTITUTE(連結実質赤字比率に係る赤字・黒字の構成分析!F$39,"▲", "-")), 2) &lt; 0, ABS(ROUND(VALUE(SUBSTITUTE(連結実質赤字比率に係る赤字・黒字の構成分析!F$39,"▲", "-")), 2)), NA())</f>
        <v>#N/A</v>
      </c>
      <c r="C31" s="167">
        <f>IF(ROUND(VALUE(SUBSTITUTE(連結実質赤字比率に係る赤字・黒字の構成分析!F$39,"▲", "-")), 2) &gt;= 0, ABS(ROUND(VALUE(SUBSTITUTE(連結実質赤字比率に係る赤字・黒字の構成分析!F$39,"▲", "-")), 2)), NA())</f>
        <v>0</v>
      </c>
      <c r="D31" s="167" t="e">
        <f>IF(ROUND(VALUE(SUBSTITUTE(連結実質赤字比率に係る赤字・黒字の構成分析!G$39,"▲", "-")), 2) &lt; 0, ABS(ROUND(VALUE(SUBSTITUTE(連結実質赤字比率に係る赤字・黒字の構成分析!G$39,"▲", "-")), 2)), NA())</f>
        <v>#N/A</v>
      </c>
      <c r="E31" s="167">
        <f>IF(ROUND(VALUE(SUBSTITUTE(連結実質赤字比率に係る赤字・黒字の構成分析!G$39,"▲", "-")), 2) &gt;= 0, ABS(ROUND(VALUE(SUBSTITUTE(連結実質赤字比率に係る赤字・黒字の構成分析!G$39,"▲", "-")), 2)), NA())</f>
        <v>0.01</v>
      </c>
      <c r="F31" s="167" t="e">
        <f>IF(ROUND(VALUE(SUBSTITUTE(連結実質赤字比率に係る赤字・黒字の構成分析!H$39,"▲", "-")), 2) &lt; 0, ABS(ROUND(VALUE(SUBSTITUTE(連結実質赤字比率に係る赤字・黒字の構成分析!H$39,"▲", "-")), 2)), NA())</f>
        <v>#N/A</v>
      </c>
      <c r="G31" s="167">
        <f>IF(ROUND(VALUE(SUBSTITUTE(連結実質赤字比率に係る赤字・黒字の構成分析!H$39,"▲", "-")), 2) &gt;= 0, ABS(ROUND(VALUE(SUBSTITUTE(連結実質赤字比率に係る赤字・黒字の構成分析!H$39,"▲", "-")), 2)), NA())</f>
        <v>0</v>
      </c>
      <c r="H31" s="167" t="e">
        <f>IF(ROUND(VALUE(SUBSTITUTE(連結実質赤字比率に係る赤字・黒字の構成分析!I$39,"▲", "-")), 2) &lt; 0, ABS(ROUND(VALUE(SUBSTITUTE(連結実質赤字比率に係る赤字・黒字の構成分析!I$39,"▲", "-")), 2)), NA())</f>
        <v>#N/A</v>
      </c>
      <c r="I31" s="167">
        <f>IF(ROUND(VALUE(SUBSTITUTE(連結実質赤字比率に係る赤字・黒字の構成分析!I$39,"▲", "-")), 2) &gt;= 0, ABS(ROUND(VALUE(SUBSTITUTE(連結実質赤字比率に係る赤字・黒字の構成分析!I$39,"▲", "-")), 2)), NA())</f>
        <v>0</v>
      </c>
      <c r="J31" s="167" t="e">
        <f>IF(ROUND(VALUE(SUBSTITUTE(連結実質赤字比率に係る赤字・黒字の構成分析!J$39,"▲", "-")), 2) &lt; 0, ABS(ROUND(VALUE(SUBSTITUTE(連結実質赤字比率に係る赤字・黒字の構成分析!J$39,"▲", "-")), 2)), NA())</f>
        <v>#N/A</v>
      </c>
      <c r="K31" s="167">
        <f>IF(ROUND(VALUE(SUBSTITUTE(連結実質赤字比率に係る赤字・黒字の構成分析!J$39,"▲", "-")), 2) &gt;= 0, ABS(ROUND(VALUE(SUBSTITUTE(連結実質赤字比率に係る赤字・黒字の構成分析!J$39,"▲", "-")), 2)), NA())</f>
        <v>0</v>
      </c>
    </row>
    <row r="32" spans="1:11">
      <c r="A32" s="167" t="str">
        <f>IF(連結実質赤字比率に係る赤字・黒字の構成分析!C$38="",NA(),連結実質赤字比率に係る赤字・黒字の構成分析!C$38)</f>
        <v>後期高齢者医療事業特別会計</v>
      </c>
      <c r="B32" s="167" t="e">
        <f>IF(ROUND(VALUE(SUBSTITUTE(連結実質赤字比率に係る赤字・黒字の構成分析!F$38,"▲", "-")), 2) &lt; 0, ABS(ROUND(VALUE(SUBSTITUTE(連結実質赤字比率に係る赤字・黒字の構成分析!F$38,"▲", "-")), 2)), NA())</f>
        <v>#N/A</v>
      </c>
      <c r="C32" s="167">
        <f>IF(ROUND(VALUE(SUBSTITUTE(連結実質赤字比率に係る赤字・黒字の構成分析!F$38,"▲", "-")), 2) &gt;= 0, ABS(ROUND(VALUE(SUBSTITUTE(連結実質赤字比率に係る赤字・黒字の構成分析!F$38,"▲", "-")), 2)), NA())</f>
        <v>0.01</v>
      </c>
      <c r="D32" s="167" t="e">
        <f>IF(ROUND(VALUE(SUBSTITUTE(連結実質赤字比率に係る赤字・黒字の構成分析!G$38,"▲", "-")), 2) &lt; 0, ABS(ROUND(VALUE(SUBSTITUTE(連結実質赤字比率に係る赤字・黒字の構成分析!G$38,"▲", "-")), 2)), NA())</f>
        <v>#N/A</v>
      </c>
      <c r="E32" s="167">
        <f>IF(ROUND(VALUE(SUBSTITUTE(連結実質赤字比率に係る赤字・黒字の構成分析!G$38,"▲", "-")), 2) &gt;= 0, ABS(ROUND(VALUE(SUBSTITUTE(連結実質赤字比率に係る赤字・黒字の構成分析!G$38,"▲", "-")), 2)), NA())</f>
        <v>0</v>
      </c>
      <c r="F32" s="167" t="e">
        <f>IF(ROUND(VALUE(SUBSTITUTE(連結実質赤字比率に係る赤字・黒字の構成分析!H$38,"▲", "-")), 2) &lt; 0, ABS(ROUND(VALUE(SUBSTITUTE(連結実質赤字比率に係る赤字・黒字の構成分析!H$38,"▲", "-")), 2)), NA())</f>
        <v>#N/A</v>
      </c>
      <c r="G32" s="167">
        <f>IF(ROUND(VALUE(SUBSTITUTE(連結実質赤字比率に係る赤字・黒字の構成分析!H$38,"▲", "-")), 2) &gt;= 0, ABS(ROUND(VALUE(SUBSTITUTE(連結実質赤字比率に係る赤字・黒字の構成分析!H$38,"▲", "-")), 2)), NA())</f>
        <v>0</v>
      </c>
      <c r="H32" s="167" t="e">
        <f>IF(ROUND(VALUE(SUBSTITUTE(連結実質赤字比率に係る赤字・黒字の構成分析!I$38,"▲", "-")), 2) &lt; 0, ABS(ROUND(VALUE(SUBSTITUTE(連結実質赤字比率に係る赤字・黒字の構成分析!I$38,"▲", "-")), 2)), NA())</f>
        <v>#N/A</v>
      </c>
      <c r="I32" s="167">
        <f>IF(ROUND(VALUE(SUBSTITUTE(連結実質赤字比率に係る赤字・黒字の構成分析!I$38,"▲", "-")), 2) &gt;= 0, ABS(ROUND(VALUE(SUBSTITUTE(連結実質赤字比率に係る赤字・黒字の構成分析!I$38,"▲", "-")), 2)), NA())</f>
        <v>0</v>
      </c>
      <c r="J32" s="167" t="e">
        <f>IF(ROUND(VALUE(SUBSTITUTE(連結実質赤字比率に係る赤字・黒字の構成分析!J$38,"▲", "-")), 2) &lt; 0, ABS(ROUND(VALUE(SUBSTITUTE(連結実質赤字比率に係る赤字・黒字の構成分析!J$38,"▲", "-")), 2)), NA())</f>
        <v>#N/A</v>
      </c>
      <c r="K32" s="167">
        <f>IF(ROUND(VALUE(SUBSTITUTE(連結実質赤字比率に係る赤字・黒字の構成分析!J$38,"▲", "-")), 2) &gt;= 0, ABS(ROUND(VALUE(SUBSTITUTE(連結実質赤字比率に係る赤字・黒字の構成分析!J$38,"▲", "-")), 2)), NA())</f>
        <v>0.01</v>
      </c>
    </row>
    <row r="33" spans="1:16">
      <c r="A33" s="167" t="str">
        <f>IF(連結実質赤字比率に係る赤字・黒字の構成分析!C$37="",NA(),連結実質赤字比率に係る赤字・黒字の構成分析!C$37)</f>
        <v>下水道事業会計</v>
      </c>
      <c r="B33" s="167" t="e">
        <f>IF(ROUND(VALUE(SUBSTITUTE(連結実質赤字比率に係る赤字・黒字の構成分析!F$37,"▲", "-")), 2) &lt; 0, ABS(ROUND(VALUE(SUBSTITUTE(連結実質赤字比率に係る赤字・黒字の構成分析!F$37,"▲", "-")), 2)), NA())</f>
        <v>#VALUE!</v>
      </c>
      <c r="C33" s="167" t="e">
        <f>IF(ROUND(VALUE(SUBSTITUTE(連結実質赤字比率に係る赤字・黒字の構成分析!F$37,"▲", "-")), 2) &gt;= 0, ABS(ROUND(VALUE(SUBSTITUTE(連結実質赤字比率に係る赤字・黒字の構成分析!F$37,"▲", "-")), 2)), NA())</f>
        <v>#VALUE!</v>
      </c>
      <c r="D33" s="167" t="e">
        <f>IF(ROUND(VALUE(SUBSTITUTE(連結実質赤字比率に係る赤字・黒字の構成分析!G$37,"▲", "-")), 2) &lt; 0, ABS(ROUND(VALUE(SUBSTITUTE(連結実質赤字比率に係る赤字・黒字の構成分析!G$37,"▲", "-")), 2)), NA())</f>
        <v>#VALUE!</v>
      </c>
      <c r="E33" s="167" t="e">
        <f>IF(ROUND(VALUE(SUBSTITUTE(連結実質赤字比率に係る赤字・黒字の構成分析!G$37,"▲", "-")), 2) &gt;= 0, ABS(ROUND(VALUE(SUBSTITUTE(連結実質赤字比率に係る赤字・黒字の構成分析!G$37,"▲", "-")), 2)), NA())</f>
        <v>#VALUE!</v>
      </c>
      <c r="F33" s="167" t="e">
        <f>IF(ROUND(VALUE(SUBSTITUTE(連結実質赤字比率に係る赤字・黒字の構成分析!H$37,"▲", "-")), 2) &lt; 0, ABS(ROUND(VALUE(SUBSTITUTE(連結実質赤字比率に係る赤字・黒字の構成分析!H$37,"▲", "-")), 2)), NA())</f>
        <v>#VALUE!</v>
      </c>
      <c r="G33" s="167" t="e">
        <f>IF(ROUND(VALUE(SUBSTITUTE(連結実質赤字比率に係る赤字・黒字の構成分析!H$37,"▲", "-")), 2) &gt;= 0, ABS(ROUND(VALUE(SUBSTITUTE(連結実質赤字比率に係る赤字・黒字の構成分析!H$37,"▲", "-")), 2)), NA())</f>
        <v>#VALUE!</v>
      </c>
      <c r="H33" s="167" t="e">
        <f>IF(ROUND(VALUE(SUBSTITUTE(連結実質赤字比率に係る赤字・黒字の構成分析!I$37,"▲", "-")), 2) &lt; 0, ABS(ROUND(VALUE(SUBSTITUTE(連結実質赤字比率に係る赤字・黒字の構成分析!I$37,"▲", "-")), 2)), NA())</f>
        <v>#N/A</v>
      </c>
      <c r="I33" s="167">
        <f>IF(ROUND(VALUE(SUBSTITUTE(連結実質赤字比率に係る赤字・黒字の構成分析!I$37,"▲", "-")), 2) &gt;= 0, ABS(ROUND(VALUE(SUBSTITUTE(連結実質赤字比率に係る赤字・黒字の構成分析!I$37,"▲", "-")), 2)), NA())</f>
        <v>1</v>
      </c>
      <c r="J33" s="167" t="e">
        <f>IF(ROUND(VALUE(SUBSTITUTE(連結実質赤字比率に係る赤字・黒字の構成分析!J$37,"▲", "-")), 2) &lt; 0, ABS(ROUND(VALUE(SUBSTITUTE(連結実質赤字比率に係る赤字・黒字の構成分析!J$37,"▲", "-")), 2)), NA())</f>
        <v>#N/A</v>
      </c>
      <c r="K33" s="167">
        <f>IF(ROUND(VALUE(SUBSTITUTE(連結実質赤字比率に係る赤字・黒字の構成分析!J$37,"▲", "-")), 2) &gt;= 0, ABS(ROUND(VALUE(SUBSTITUTE(連結実質赤字比率に係る赤字・黒字の構成分析!J$37,"▲", "-")), 2)), NA())</f>
        <v>1.59</v>
      </c>
    </row>
    <row r="34" spans="1:16">
      <c r="A34" s="167" t="str">
        <f>IF(連結実質赤字比率に係る赤字・黒字の構成分析!C$36="",NA(),連結実質赤字比率に係る赤字・黒字の構成分析!C$36)</f>
        <v>国民健康保険事業特別会計</v>
      </c>
      <c r="B34" s="167" t="e">
        <f>IF(ROUND(VALUE(SUBSTITUTE(連結実質赤字比率に係る赤字・黒字の構成分析!F$36,"▲", "-")), 2) &lt; 0, ABS(ROUND(VALUE(SUBSTITUTE(連結実質赤字比率に係る赤字・黒字の構成分析!F$36,"▲", "-")), 2)), NA())</f>
        <v>#N/A</v>
      </c>
      <c r="C34" s="167">
        <f>IF(ROUND(VALUE(SUBSTITUTE(連結実質赤字比率に係る赤字・黒字の構成分析!F$36,"▲", "-")), 2) &gt;= 0, ABS(ROUND(VALUE(SUBSTITUTE(連結実質赤字比率に係る赤字・黒字の構成分析!F$36,"▲", "-")), 2)), NA())</f>
        <v>1.28</v>
      </c>
      <c r="D34" s="167" t="e">
        <f>IF(ROUND(VALUE(SUBSTITUTE(連結実質赤字比率に係る赤字・黒字の構成分析!G$36,"▲", "-")), 2) &lt; 0, ABS(ROUND(VALUE(SUBSTITUTE(連結実質赤字比率に係る赤字・黒字の構成分析!G$36,"▲", "-")), 2)), NA())</f>
        <v>#N/A</v>
      </c>
      <c r="E34" s="167">
        <f>IF(ROUND(VALUE(SUBSTITUTE(連結実質赤字比率に係る赤字・黒字の構成分析!G$36,"▲", "-")), 2) &gt;= 0, ABS(ROUND(VALUE(SUBSTITUTE(連結実質赤字比率に係る赤字・黒字の構成分析!G$36,"▲", "-")), 2)), NA())</f>
        <v>1.03</v>
      </c>
      <c r="F34" s="167" t="e">
        <f>IF(ROUND(VALUE(SUBSTITUTE(連結実質赤字比率に係る赤字・黒字の構成分析!H$36,"▲", "-")), 2) &lt; 0, ABS(ROUND(VALUE(SUBSTITUTE(連結実質赤字比率に係る赤字・黒字の構成分析!H$36,"▲", "-")), 2)), NA())</f>
        <v>#N/A</v>
      </c>
      <c r="G34" s="167">
        <f>IF(ROUND(VALUE(SUBSTITUTE(連結実質赤字比率に係る赤字・黒字の構成分析!H$36,"▲", "-")), 2) &gt;= 0, ABS(ROUND(VALUE(SUBSTITUTE(連結実質赤字比率に係る赤字・黒字の構成分析!H$36,"▲", "-")), 2)), NA())</f>
        <v>1.17</v>
      </c>
      <c r="H34" s="167" t="e">
        <f>IF(ROUND(VALUE(SUBSTITUTE(連結実質赤字比率に係る赤字・黒字の構成分析!I$36,"▲", "-")), 2) &lt; 0, ABS(ROUND(VALUE(SUBSTITUTE(連結実質赤字比率に係る赤字・黒字の構成分析!I$36,"▲", "-")), 2)), NA())</f>
        <v>#N/A</v>
      </c>
      <c r="I34" s="167">
        <f>IF(ROUND(VALUE(SUBSTITUTE(連結実質赤字比率に係る赤字・黒字の構成分析!I$36,"▲", "-")), 2) &gt;= 0, ABS(ROUND(VALUE(SUBSTITUTE(連結実質赤字比率に係る赤字・黒字の構成分析!I$36,"▲", "-")), 2)), NA())</f>
        <v>1.57</v>
      </c>
      <c r="J34" s="167" t="e">
        <f>IF(ROUND(VALUE(SUBSTITUTE(連結実質赤字比率に係る赤字・黒字の構成分析!J$36,"▲", "-")), 2) &lt; 0, ABS(ROUND(VALUE(SUBSTITUTE(連結実質赤字比率に係る赤字・黒字の構成分析!J$36,"▲", "-")), 2)), NA())</f>
        <v>#N/A</v>
      </c>
      <c r="K34" s="167">
        <f>IF(ROUND(VALUE(SUBSTITUTE(連結実質赤字比率に係る赤字・黒字の構成分析!J$36,"▲", "-")), 2) &gt;= 0, ABS(ROUND(VALUE(SUBSTITUTE(連結実質赤字比率に係る赤字・黒字の構成分析!J$36,"▲", "-")), 2)), NA())</f>
        <v>1.79</v>
      </c>
    </row>
    <row r="35" spans="1:16">
      <c r="A35" s="167" t="str">
        <f>IF(連結実質赤字比率に係る赤字・黒字の構成分析!C$35="",NA(),連結実質赤字比率に係る赤字・黒字の構成分析!C$35)</f>
        <v>水道事業会計</v>
      </c>
      <c r="B35" s="167" t="e">
        <f>IF(ROUND(VALUE(SUBSTITUTE(連結実質赤字比率に係る赤字・黒字の構成分析!F$35,"▲", "-")), 2) &lt; 0, ABS(ROUND(VALUE(SUBSTITUTE(連結実質赤字比率に係る赤字・黒字の構成分析!F$35,"▲", "-")), 2)), NA())</f>
        <v>#N/A</v>
      </c>
      <c r="C35" s="167">
        <f>IF(ROUND(VALUE(SUBSTITUTE(連結実質赤字比率に係る赤字・黒字の構成分析!F$35,"▲", "-")), 2) &gt;= 0, ABS(ROUND(VALUE(SUBSTITUTE(連結実質赤字比率に係る赤字・黒字の構成分析!F$35,"▲", "-")), 2)), NA())</f>
        <v>2.11</v>
      </c>
      <c r="D35" s="167" t="e">
        <f>IF(ROUND(VALUE(SUBSTITUTE(連結実質赤字比率に係る赤字・黒字の構成分析!G$35,"▲", "-")), 2) &lt; 0, ABS(ROUND(VALUE(SUBSTITUTE(連結実質赤字比率に係る赤字・黒字の構成分析!G$35,"▲", "-")), 2)), NA())</f>
        <v>#N/A</v>
      </c>
      <c r="E35" s="167">
        <f>IF(ROUND(VALUE(SUBSTITUTE(連結実質赤字比率に係る赤字・黒字の構成分析!G$35,"▲", "-")), 2) &gt;= 0, ABS(ROUND(VALUE(SUBSTITUTE(連結実質赤字比率に係る赤字・黒字の構成分析!G$35,"▲", "-")), 2)), NA())</f>
        <v>1.79</v>
      </c>
      <c r="F35" s="167" t="e">
        <f>IF(ROUND(VALUE(SUBSTITUTE(連結実質赤字比率に係る赤字・黒字の構成分析!H$35,"▲", "-")), 2) &lt; 0, ABS(ROUND(VALUE(SUBSTITUTE(連結実質赤字比率に係る赤字・黒字の構成分析!H$35,"▲", "-")), 2)), NA())</f>
        <v>#N/A</v>
      </c>
      <c r="G35" s="167">
        <f>IF(ROUND(VALUE(SUBSTITUTE(連結実質赤字比率に係る赤字・黒字の構成分析!H$35,"▲", "-")), 2) &gt;= 0, ABS(ROUND(VALUE(SUBSTITUTE(連結実質赤字比率に係る赤字・黒字の構成分析!H$35,"▲", "-")), 2)), NA())</f>
        <v>2.72</v>
      </c>
      <c r="H35" s="167" t="e">
        <f>IF(ROUND(VALUE(SUBSTITUTE(連結実質赤字比率に係る赤字・黒字の構成分析!I$35,"▲", "-")), 2) &lt; 0, ABS(ROUND(VALUE(SUBSTITUTE(連結実質赤字比率に係る赤字・黒字の構成分析!I$35,"▲", "-")), 2)), NA())</f>
        <v>#N/A</v>
      </c>
      <c r="I35" s="167">
        <f>IF(ROUND(VALUE(SUBSTITUTE(連結実質赤字比率に係る赤字・黒字の構成分析!I$35,"▲", "-")), 2) &gt;= 0, ABS(ROUND(VALUE(SUBSTITUTE(連結実質赤字比率に係る赤字・黒字の構成分析!I$35,"▲", "-")), 2)), NA())</f>
        <v>3.17</v>
      </c>
      <c r="J35" s="167" t="e">
        <f>IF(ROUND(VALUE(SUBSTITUTE(連結実質赤字比率に係る赤字・黒字の構成分析!J$35,"▲", "-")), 2) &lt; 0, ABS(ROUND(VALUE(SUBSTITUTE(連結実質赤字比率に係る赤字・黒字の構成分析!J$35,"▲", "-")), 2)), NA())</f>
        <v>#N/A</v>
      </c>
      <c r="K35" s="167">
        <f>IF(ROUND(VALUE(SUBSTITUTE(連結実質赤字比率に係る赤字・黒字の構成分析!J$35,"▲", "-")), 2) &gt;= 0, ABS(ROUND(VALUE(SUBSTITUTE(連結実質赤字比率に係る赤字・黒字の構成分析!J$35,"▲", "-")), 2)), NA())</f>
        <v>3.53</v>
      </c>
    </row>
    <row r="36" spans="1:16">
      <c r="A36" s="167" t="str">
        <f>IF(連結実質赤字比率に係る赤字・黒字の構成分析!C$34="",NA(),連結実質赤字比率に係る赤字・黒字の構成分析!C$34)</f>
        <v>一般会計</v>
      </c>
      <c r="B36" s="167" t="e">
        <f>IF(ROUND(VALUE(SUBSTITUTE(連結実質赤字比率に係る赤字・黒字の構成分析!F$34,"▲", "-")), 2) &lt; 0, ABS(ROUND(VALUE(SUBSTITUTE(連結実質赤字比率に係る赤字・黒字の構成分析!F$34,"▲", "-")), 2)), NA())</f>
        <v>#N/A</v>
      </c>
      <c r="C36" s="167">
        <f>IF(ROUND(VALUE(SUBSTITUTE(連結実質赤字比率に係る赤字・黒字の構成分析!F$34,"▲", "-")), 2) &gt;= 0, ABS(ROUND(VALUE(SUBSTITUTE(連結実質赤字比率に係る赤字・黒字の構成分析!F$34,"▲", "-")), 2)), NA())</f>
        <v>7.52</v>
      </c>
      <c r="D36" s="167" t="e">
        <f>IF(ROUND(VALUE(SUBSTITUTE(連結実質赤字比率に係る赤字・黒字の構成分析!G$34,"▲", "-")), 2) &lt; 0, ABS(ROUND(VALUE(SUBSTITUTE(連結実質赤字比率に係る赤字・黒字の構成分析!G$34,"▲", "-")), 2)), NA())</f>
        <v>#N/A</v>
      </c>
      <c r="E36" s="167">
        <f>IF(ROUND(VALUE(SUBSTITUTE(連結実質赤字比率に係る赤字・黒字の構成分析!G$34,"▲", "-")), 2) &gt;= 0, ABS(ROUND(VALUE(SUBSTITUTE(連結実質赤字比率に係る赤字・黒字の構成分析!G$34,"▲", "-")), 2)), NA())</f>
        <v>6.23</v>
      </c>
      <c r="F36" s="167" t="e">
        <f>IF(ROUND(VALUE(SUBSTITUTE(連結実質赤字比率に係る赤字・黒字の構成分析!H$34,"▲", "-")), 2) &lt; 0, ABS(ROUND(VALUE(SUBSTITUTE(連結実質赤字比率に係る赤字・黒字の構成分析!H$34,"▲", "-")), 2)), NA())</f>
        <v>#N/A</v>
      </c>
      <c r="G36" s="167">
        <f>IF(ROUND(VALUE(SUBSTITUTE(連結実質赤字比率に係る赤字・黒字の構成分析!H$34,"▲", "-")), 2) &gt;= 0, ABS(ROUND(VALUE(SUBSTITUTE(連結実質赤字比率に係る赤字・黒字の構成分析!H$34,"▲", "-")), 2)), NA())</f>
        <v>7.42</v>
      </c>
      <c r="H36" s="167" t="e">
        <f>IF(ROUND(VALUE(SUBSTITUTE(連結実質赤字比率に係る赤字・黒字の構成分析!I$34,"▲", "-")), 2) &lt; 0, ABS(ROUND(VALUE(SUBSTITUTE(連結実質赤字比率に係る赤字・黒字の構成分析!I$34,"▲", "-")), 2)), NA())</f>
        <v>#N/A</v>
      </c>
      <c r="I36" s="167">
        <f>IF(ROUND(VALUE(SUBSTITUTE(連結実質赤字比率に係る赤字・黒字の構成分析!I$34,"▲", "-")), 2) &gt;= 0, ABS(ROUND(VALUE(SUBSTITUTE(連結実質赤字比率に係る赤字・黒字の構成分析!I$34,"▲", "-")), 2)), NA())</f>
        <v>11.8</v>
      </c>
      <c r="J36" s="167" t="e">
        <f>IF(ROUND(VALUE(SUBSTITUTE(連結実質赤字比率に係る赤字・黒字の構成分析!J$34,"▲", "-")), 2) &lt; 0, ABS(ROUND(VALUE(SUBSTITUTE(連結実質赤字比率に係る赤字・黒字の構成分析!J$34,"▲", "-")), 2)), NA())</f>
        <v>#N/A</v>
      </c>
      <c r="K36" s="167">
        <f>IF(ROUND(VALUE(SUBSTITUTE(連結実質赤字比率に係る赤字・黒字の構成分析!J$34,"▲", "-")), 2) &gt;= 0, ABS(ROUND(VALUE(SUBSTITUTE(連結実質赤字比率に係る赤字・黒字の構成分析!J$34,"▲", "-")), 2)), NA())</f>
        <v>14.57</v>
      </c>
    </row>
    <row r="39" spans="1:16">
      <c r="A39" s="136" t="s">
        <v>60</v>
      </c>
    </row>
    <row r="40" spans="1:16">
      <c r="A40" s="168"/>
      <c r="B40" s="168" t="str">
        <f>'実質公債費比率（分子）の構造'!K$44</f>
        <v>H29</v>
      </c>
      <c r="C40" s="168"/>
      <c r="D40" s="168"/>
      <c r="E40" s="168" t="str">
        <f>'実質公債費比率（分子）の構造'!L$44</f>
        <v>H30</v>
      </c>
      <c r="F40" s="168"/>
      <c r="G40" s="168"/>
      <c r="H40" s="168" t="str">
        <f>'実質公債費比率（分子）の構造'!M$44</f>
        <v>R01</v>
      </c>
      <c r="I40" s="168"/>
      <c r="J40" s="168"/>
      <c r="K40" s="168" t="str">
        <f>'実質公債費比率（分子）の構造'!N$44</f>
        <v>R02</v>
      </c>
      <c r="L40" s="168"/>
      <c r="M40" s="168"/>
      <c r="N40" s="168" t="str">
        <f>'実質公債費比率（分子）の構造'!O$44</f>
        <v>R03</v>
      </c>
      <c r="O40" s="168"/>
      <c r="P40" s="168"/>
    </row>
    <row r="41" spans="1:16">
      <c r="A41" s="168"/>
      <c r="B41" s="168" t="s">
        <v>61</v>
      </c>
      <c r="C41" s="168"/>
      <c r="D41" s="168" t="s">
        <v>62</v>
      </c>
      <c r="E41" s="168" t="s">
        <v>61</v>
      </c>
      <c r="F41" s="168"/>
      <c r="G41" s="168" t="s">
        <v>62</v>
      </c>
      <c r="H41" s="168" t="s">
        <v>61</v>
      </c>
      <c r="I41" s="168"/>
      <c r="J41" s="168" t="s">
        <v>62</v>
      </c>
      <c r="K41" s="168" t="s">
        <v>61</v>
      </c>
      <c r="L41" s="168"/>
      <c r="M41" s="168" t="s">
        <v>62</v>
      </c>
      <c r="N41" s="168" t="s">
        <v>61</v>
      </c>
      <c r="O41" s="168"/>
      <c r="P41" s="168" t="s">
        <v>62</v>
      </c>
    </row>
    <row r="42" spans="1:16">
      <c r="A42" s="168" t="s">
        <v>63</v>
      </c>
      <c r="B42" s="168"/>
      <c r="C42" s="168"/>
      <c r="D42" s="168">
        <f>'実質公債費比率（分子）の構造'!K$52</f>
        <v>3975</v>
      </c>
      <c r="E42" s="168"/>
      <c r="F42" s="168"/>
      <c r="G42" s="168">
        <f>'実質公債費比率（分子）の構造'!L$52</f>
        <v>3941</v>
      </c>
      <c r="H42" s="168"/>
      <c r="I42" s="168"/>
      <c r="J42" s="168">
        <f>'実質公債費比率（分子）の構造'!M$52</f>
        <v>3837</v>
      </c>
      <c r="K42" s="168"/>
      <c r="L42" s="168"/>
      <c r="M42" s="168">
        <f>'実質公債費比率（分子）の構造'!N$52</f>
        <v>3524</v>
      </c>
      <c r="N42" s="168"/>
      <c r="O42" s="168"/>
      <c r="P42" s="168">
        <f>'実質公債費比率（分子）の構造'!O$52</f>
        <v>3425</v>
      </c>
    </row>
    <row r="43" spans="1:16">
      <c r="A43" s="168" t="s">
        <v>64</v>
      </c>
      <c r="B43" s="168" t="str">
        <f>'実質公債費比率（分子）の構造'!K$51</f>
        <v>-</v>
      </c>
      <c r="C43" s="168"/>
      <c r="D43" s="168"/>
      <c r="E43" s="168" t="str">
        <f>'実質公債費比率（分子）の構造'!L$51</f>
        <v>-</v>
      </c>
      <c r="F43" s="168"/>
      <c r="G43" s="168"/>
      <c r="H43" s="168" t="str">
        <f>'実質公債費比率（分子）の構造'!M$51</f>
        <v>-</v>
      </c>
      <c r="I43" s="168"/>
      <c r="J43" s="168"/>
      <c r="K43" s="168" t="str">
        <f>'実質公債費比率（分子）の構造'!N$51</f>
        <v>-</v>
      </c>
      <c r="L43" s="168"/>
      <c r="M43" s="168"/>
      <c r="N43" s="168" t="str">
        <f>'実質公債費比率（分子）の構造'!O$51</f>
        <v>-</v>
      </c>
      <c r="O43" s="168"/>
      <c r="P43" s="168"/>
    </row>
    <row r="44" spans="1:16">
      <c r="A44" s="168" t="s">
        <v>65</v>
      </c>
      <c r="B44" s="168">
        <f>'実質公債費比率（分子）の構造'!K$50</f>
        <v>38</v>
      </c>
      <c r="C44" s="168"/>
      <c r="D44" s="168"/>
      <c r="E44" s="168">
        <f>'実質公債費比率（分子）の構造'!L$50</f>
        <v>4</v>
      </c>
      <c r="F44" s="168"/>
      <c r="G44" s="168"/>
      <c r="H44" s="168">
        <f>'実質公債費比率（分子）の構造'!M$50</f>
        <v>4</v>
      </c>
      <c r="I44" s="168"/>
      <c r="J44" s="168"/>
      <c r="K44" s="168">
        <f>'実質公債費比率（分子）の構造'!N$50</f>
        <v>4</v>
      </c>
      <c r="L44" s="168"/>
      <c r="M44" s="168"/>
      <c r="N44" s="168">
        <f>'実質公債費比率（分子）の構造'!O$50</f>
        <v>4</v>
      </c>
      <c r="O44" s="168"/>
      <c r="P44" s="168"/>
    </row>
    <row r="45" spans="1:16">
      <c r="A45" s="168" t="s">
        <v>66</v>
      </c>
      <c r="B45" s="168">
        <f>'実質公債費比率（分子）の構造'!K$49</f>
        <v>389</v>
      </c>
      <c r="C45" s="168"/>
      <c r="D45" s="168"/>
      <c r="E45" s="168">
        <f>'実質公債費比率（分子）の構造'!L$49</f>
        <v>399</v>
      </c>
      <c r="F45" s="168"/>
      <c r="G45" s="168"/>
      <c r="H45" s="168">
        <f>'実質公債費比率（分子）の構造'!M$49</f>
        <v>403</v>
      </c>
      <c r="I45" s="168"/>
      <c r="J45" s="168"/>
      <c r="K45" s="168">
        <f>'実質公債費比率（分子）の構造'!N$49</f>
        <v>245</v>
      </c>
      <c r="L45" s="168"/>
      <c r="M45" s="168"/>
      <c r="N45" s="168">
        <f>'実質公債費比率（分子）の構造'!O$49</f>
        <v>185</v>
      </c>
      <c r="O45" s="168"/>
      <c r="P45" s="168"/>
    </row>
    <row r="46" spans="1:16">
      <c r="A46" s="168" t="s">
        <v>67</v>
      </c>
      <c r="B46" s="168">
        <f>'実質公債費比率（分子）の構造'!K$48</f>
        <v>1517</v>
      </c>
      <c r="C46" s="168"/>
      <c r="D46" s="168"/>
      <c r="E46" s="168">
        <f>'実質公債費比率（分子）の構造'!L$48</f>
        <v>1481</v>
      </c>
      <c r="F46" s="168"/>
      <c r="G46" s="168"/>
      <c r="H46" s="168">
        <f>'実質公債費比率（分子）の構造'!M$48</f>
        <v>1326</v>
      </c>
      <c r="I46" s="168"/>
      <c r="J46" s="168"/>
      <c r="K46" s="168">
        <f>'実質公債費比率（分子）の構造'!N$48</f>
        <v>1106</v>
      </c>
      <c r="L46" s="168"/>
      <c r="M46" s="168"/>
      <c r="N46" s="168">
        <f>'実質公債費比率（分子）の構造'!O$48</f>
        <v>1100</v>
      </c>
      <c r="O46" s="168"/>
      <c r="P46" s="168"/>
    </row>
    <row r="47" spans="1:16">
      <c r="A47" s="168" t="s">
        <v>68</v>
      </c>
      <c r="B47" s="168" t="str">
        <f>'実質公債費比率（分子）の構造'!K$47</f>
        <v>-</v>
      </c>
      <c r="C47" s="168"/>
      <c r="D47" s="168"/>
      <c r="E47" s="168" t="str">
        <f>'実質公債費比率（分子）の構造'!L$47</f>
        <v>-</v>
      </c>
      <c r="F47" s="168"/>
      <c r="G47" s="168"/>
      <c r="H47" s="168" t="str">
        <f>'実質公債費比率（分子）の構造'!M$47</f>
        <v>-</v>
      </c>
      <c r="I47" s="168"/>
      <c r="J47" s="168"/>
      <c r="K47" s="168" t="str">
        <f>'実質公債費比率（分子）の構造'!N$47</f>
        <v>-</v>
      </c>
      <c r="L47" s="168"/>
      <c r="M47" s="168"/>
      <c r="N47" s="168" t="str">
        <f>'実質公債費比率（分子）の構造'!O$47</f>
        <v>-</v>
      </c>
      <c r="O47" s="168"/>
      <c r="P47" s="168"/>
    </row>
    <row r="48" spans="1:16">
      <c r="A48" s="168" t="s">
        <v>69</v>
      </c>
      <c r="B48" s="168" t="str">
        <f>'実質公債費比率（分子）の構造'!K$46</f>
        <v>-</v>
      </c>
      <c r="C48" s="168"/>
      <c r="D48" s="168"/>
      <c r="E48" s="168" t="str">
        <f>'実質公債費比率（分子）の構造'!L$46</f>
        <v>-</v>
      </c>
      <c r="F48" s="168"/>
      <c r="G48" s="168"/>
      <c r="H48" s="168" t="str">
        <f>'実質公債費比率（分子）の構造'!M$46</f>
        <v>-</v>
      </c>
      <c r="I48" s="168"/>
      <c r="J48" s="168"/>
      <c r="K48" s="168" t="str">
        <f>'実質公債費比率（分子）の構造'!N$46</f>
        <v>-</v>
      </c>
      <c r="L48" s="168"/>
      <c r="M48" s="168"/>
      <c r="N48" s="168" t="str">
        <f>'実質公債費比率（分子）の構造'!O$46</f>
        <v>-</v>
      </c>
      <c r="O48" s="168"/>
      <c r="P48" s="168"/>
    </row>
    <row r="49" spans="1:16">
      <c r="A49" s="168" t="s">
        <v>70</v>
      </c>
      <c r="B49" s="168">
        <f>'実質公債費比率（分子）の構造'!K$45</f>
        <v>1918</v>
      </c>
      <c r="C49" s="168"/>
      <c r="D49" s="168"/>
      <c r="E49" s="168">
        <f>'実質公債費比率（分子）の構造'!L$45</f>
        <v>2054</v>
      </c>
      <c r="F49" s="168"/>
      <c r="G49" s="168"/>
      <c r="H49" s="168">
        <f>'実質公債費比率（分子）の構造'!M$45</f>
        <v>2058</v>
      </c>
      <c r="I49" s="168"/>
      <c r="J49" s="168"/>
      <c r="K49" s="168">
        <f>'実質公債費比率（分子）の構造'!N$45</f>
        <v>2061</v>
      </c>
      <c r="L49" s="168"/>
      <c r="M49" s="168"/>
      <c r="N49" s="168">
        <f>'実質公債費比率（分子）の構造'!O$45</f>
        <v>2024</v>
      </c>
      <c r="O49" s="168"/>
      <c r="P49" s="168"/>
    </row>
    <row r="50" spans="1:16">
      <c r="A50" s="168" t="s">
        <v>71</v>
      </c>
      <c r="B50" s="168" t="e">
        <f>NA()</f>
        <v>#N/A</v>
      </c>
      <c r="C50" s="168">
        <f>IF(ISNUMBER('実質公債費比率（分子）の構造'!K$53),'実質公債費比率（分子）の構造'!K$53,NA())</f>
        <v>-113</v>
      </c>
      <c r="D50" s="168" t="e">
        <f>NA()</f>
        <v>#N/A</v>
      </c>
      <c r="E50" s="168" t="e">
        <f>NA()</f>
        <v>#N/A</v>
      </c>
      <c r="F50" s="168">
        <f>IF(ISNUMBER('実質公債費比率（分子）の構造'!L$53),'実質公債費比率（分子）の構造'!L$53,NA())</f>
        <v>-3</v>
      </c>
      <c r="G50" s="168" t="e">
        <f>NA()</f>
        <v>#N/A</v>
      </c>
      <c r="H50" s="168" t="e">
        <f>NA()</f>
        <v>#N/A</v>
      </c>
      <c r="I50" s="168">
        <f>IF(ISNUMBER('実質公債費比率（分子）の構造'!M$53),'実質公債費比率（分子）の構造'!M$53,NA())</f>
        <v>-46</v>
      </c>
      <c r="J50" s="168" t="e">
        <f>NA()</f>
        <v>#N/A</v>
      </c>
      <c r="K50" s="168" t="e">
        <f>NA()</f>
        <v>#N/A</v>
      </c>
      <c r="L50" s="168">
        <f>IF(ISNUMBER('実質公債費比率（分子）の構造'!N$53),'実質公債費比率（分子）の構造'!N$53,NA())</f>
        <v>-108</v>
      </c>
      <c r="M50" s="168" t="e">
        <f>NA()</f>
        <v>#N/A</v>
      </c>
      <c r="N50" s="168" t="e">
        <f>NA()</f>
        <v>#N/A</v>
      </c>
      <c r="O50" s="168">
        <f>IF(ISNUMBER('実質公債費比率（分子）の構造'!O$53),'実質公債費比率（分子）の構造'!O$53,NA())</f>
        <v>-112</v>
      </c>
      <c r="P50" s="168" t="e">
        <f>NA()</f>
        <v>#N/A</v>
      </c>
    </row>
    <row r="53" spans="1:16">
      <c r="A53" s="136" t="s">
        <v>72</v>
      </c>
    </row>
    <row r="54" spans="1:16">
      <c r="A54" s="167"/>
      <c r="B54" s="167" t="str">
        <f>'将来負担比率（分子）の構造'!I$40</f>
        <v>H29</v>
      </c>
      <c r="C54" s="167"/>
      <c r="D54" s="167"/>
      <c r="E54" s="167" t="str">
        <f>'将来負担比率（分子）の構造'!J$40</f>
        <v>H30</v>
      </c>
      <c r="F54" s="167"/>
      <c r="G54" s="167"/>
      <c r="H54" s="167" t="str">
        <f>'将来負担比率（分子）の構造'!K$40</f>
        <v>R01</v>
      </c>
      <c r="I54" s="167"/>
      <c r="J54" s="167"/>
      <c r="K54" s="167" t="str">
        <f>'将来負担比率（分子）の構造'!L$40</f>
        <v>R02</v>
      </c>
      <c r="L54" s="167"/>
      <c r="M54" s="167"/>
      <c r="N54" s="167" t="str">
        <f>'将来負担比率（分子）の構造'!M$40</f>
        <v>R03</v>
      </c>
      <c r="O54" s="167"/>
      <c r="P54" s="167"/>
    </row>
    <row r="55" spans="1:16">
      <c r="A55" s="167"/>
      <c r="B55" s="167" t="s">
        <v>73</v>
      </c>
      <c r="C55" s="167"/>
      <c r="D55" s="167" t="s">
        <v>74</v>
      </c>
      <c r="E55" s="167" t="s">
        <v>73</v>
      </c>
      <c r="F55" s="167"/>
      <c r="G55" s="167" t="s">
        <v>74</v>
      </c>
      <c r="H55" s="167" t="s">
        <v>73</v>
      </c>
      <c r="I55" s="167"/>
      <c r="J55" s="167" t="s">
        <v>74</v>
      </c>
      <c r="K55" s="167" t="s">
        <v>73</v>
      </c>
      <c r="L55" s="167"/>
      <c r="M55" s="167" t="s">
        <v>74</v>
      </c>
      <c r="N55" s="167" t="s">
        <v>73</v>
      </c>
      <c r="O55" s="167"/>
      <c r="P55" s="167" t="s">
        <v>74</v>
      </c>
    </row>
    <row r="56" spans="1:16">
      <c r="A56" s="167" t="s">
        <v>43</v>
      </c>
      <c r="B56" s="167"/>
      <c r="C56" s="167"/>
      <c r="D56" s="167">
        <f>'将来負担比率（分子）の構造'!I$52</f>
        <v>22828</v>
      </c>
      <c r="E56" s="167"/>
      <c r="F56" s="167"/>
      <c r="G56" s="167">
        <f>'将来負担比率（分子）の構造'!J$52</f>
        <v>21879</v>
      </c>
      <c r="H56" s="167"/>
      <c r="I56" s="167"/>
      <c r="J56" s="167">
        <f>'将来負担比率（分子）の構造'!K$52</f>
        <v>20390</v>
      </c>
      <c r="K56" s="167"/>
      <c r="L56" s="167"/>
      <c r="M56" s="167">
        <f>'将来負担比率（分子）の構造'!L$52</f>
        <v>19579</v>
      </c>
      <c r="N56" s="167"/>
      <c r="O56" s="167"/>
      <c r="P56" s="167">
        <f>'将来負担比率（分子）の構造'!M$52</f>
        <v>19865</v>
      </c>
    </row>
    <row r="57" spans="1:16">
      <c r="A57" s="167" t="s">
        <v>42</v>
      </c>
      <c r="B57" s="167"/>
      <c r="C57" s="167"/>
      <c r="D57" s="167">
        <f>'将来負担比率（分子）の構造'!I$51</f>
        <v>15927</v>
      </c>
      <c r="E57" s="167"/>
      <c r="F57" s="167"/>
      <c r="G57" s="167">
        <f>'将来負担比率（分子）の構造'!J$51</f>
        <v>17150</v>
      </c>
      <c r="H57" s="167"/>
      <c r="I57" s="167"/>
      <c r="J57" s="167">
        <f>'将来負担比率（分子）の構造'!K$51</f>
        <v>17632</v>
      </c>
      <c r="K57" s="167"/>
      <c r="L57" s="167"/>
      <c r="M57" s="167">
        <f>'将来負担比率（分子）の構造'!L$51</f>
        <v>17489</v>
      </c>
      <c r="N57" s="167"/>
      <c r="O57" s="167"/>
      <c r="P57" s="167">
        <f>'将来負担比率（分子）の構造'!M$51</f>
        <v>18484</v>
      </c>
    </row>
    <row r="58" spans="1:16">
      <c r="A58" s="167" t="s">
        <v>41</v>
      </c>
      <c r="B58" s="167"/>
      <c r="C58" s="167"/>
      <c r="D58" s="167">
        <f>'将来負担比率（分子）の構造'!I$50</f>
        <v>10535</v>
      </c>
      <c r="E58" s="167"/>
      <c r="F58" s="167"/>
      <c r="G58" s="167">
        <f>'将来負担比率（分子）の構造'!J$50</f>
        <v>10550</v>
      </c>
      <c r="H58" s="167"/>
      <c r="I58" s="167"/>
      <c r="J58" s="167">
        <f>'将来負担比率（分子）の構造'!K$50</f>
        <v>12256</v>
      </c>
      <c r="K58" s="167"/>
      <c r="L58" s="167"/>
      <c r="M58" s="167">
        <f>'将来負担比率（分子）の構造'!L$50</f>
        <v>13484</v>
      </c>
      <c r="N58" s="167"/>
      <c r="O58" s="167"/>
      <c r="P58" s="167">
        <f>'将来負担比率（分子）の構造'!M$50</f>
        <v>14380</v>
      </c>
    </row>
    <row r="59" spans="1:16">
      <c r="A59" s="167" t="s">
        <v>39</v>
      </c>
      <c r="B59" s="167" t="str">
        <f>'将来負担比率（分子）の構造'!I$49</f>
        <v>-</v>
      </c>
      <c r="C59" s="167"/>
      <c r="D59" s="167"/>
      <c r="E59" s="167" t="str">
        <f>'将来負担比率（分子）の構造'!J$49</f>
        <v>-</v>
      </c>
      <c r="F59" s="167"/>
      <c r="G59" s="167"/>
      <c r="H59" s="167" t="str">
        <f>'将来負担比率（分子）の構造'!K$49</f>
        <v>-</v>
      </c>
      <c r="I59" s="167"/>
      <c r="J59" s="167"/>
      <c r="K59" s="167" t="str">
        <f>'将来負担比率（分子）の構造'!L$49</f>
        <v>-</v>
      </c>
      <c r="L59" s="167"/>
      <c r="M59" s="167"/>
      <c r="N59" s="167" t="str">
        <f>'将来負担比率（分子）の構造'!M$49</f>
        <v>-</v>
      </c>
      <c r="O59" s="167"/>
      <c r="P59" s="167"/>
    </row>
    <row r="60" spans="1:16">
      <c r="A60" s="167" t="s">
        <v>38</v>
      </c>
      <c r="B60" s="167" t="str">
        <f>'将来負担比率（分子）の構造'!I$48</f>
        <v>-</v>
      </c>
      <c r="C60" s="167"/>
      <c r="D60" s="167"/>
      <c r="E60" s="167" t="str">
        <f>'将来負担比率（分子）の構造'!J$48</f>
        <v>-</v>
      </c>
      <c r="F60" s="167"/>
      <c r="G60" s="167"/>
      <c r="H60" s="167" t="str">
        <f>'将来負担比率（分子）の構造'!K$48</f>
        <v>-</v>
      </c>
      <c r="I60" s="167"/>
      <c r="J60" s="167"/>
      <c r="K60" s="167" t="str">
        <f>'将来負担比率（分子）の構造'!L$48</f>
        <v>-</v>
      </c>
      <c r="L60" s="167"/>
      <c r="M60" s="167"/>
      <c r="N60" s="167" t="str">
        <f>'将来負担比率（分子）の構造'!M$48</f>
        <v>-</v>
      </c>
      <c r="O60" s="167"/>
      <c r="P60" s="167"/>
    </row>
    <row r="61" spans="1:16">
      <c r="A61" s="167" t="s">
        <v>36</v>
      </c>
      <c r="B61" s="167">
        <f>'将来負担比率（分子）の構造'!I$46</f>
        <v>1144</v>
      </c>
      <c r="C61" s="167"/>
      <c r="D61" s="167"/>
      <c r="E61" s="167">
        <f>'将来負担比率（分子）の構造'!J$46</f>
        <v>501</v>
      </c>
      <c r="F61" s="167"/>
      <c r="G61" s="167"/>
      <c r="H61" s="167">
        <f>'将来負担比率（分子）の構造'!K$46</f>
        <v>500</v>
      </c>
      <c r="I61" s="167"/>
      <c r="J61" s="167"/>
      <c r="K61" s="167">
        <f>'将来負担比率（分子）の構造'!L$46</f>
        <v>497</v>
      </c>
      <c r="L61" s="167"/>
      <c r="M61" s="167"/>
      <c r="N61" s="167">
        <f>'将来負担比率（分子）の構造'!M$46</f>
        <v>154</v>
      </c>
      <c r="O61" s="167"/>
      <c r="P61" s="167"/>
    </row>
    <row r="62" spans="1:16">
      <c r="A62" s="167" t="s">
        <v>35</v>
      </c>
      <c r="B62" s="167">
        <f>'将来負担比率（分子）の構造'!I$45</f>
        <v>4123</v>
      </c>
      <c r="C62" s="167"/>
      <c r="D62" s="167"/>
      <c r="E62" s="167">
        <f>'将来負担比率（分子）の構造'!J$45</f>
        <v>4081</v>
      </c>
      <c r="F62" s="167"/>
      <c r="G62" s="167"/>
      <c r="H62" s="167">
        <f>'将来負担比率（分子）の構造'!K$45</f>
        <v>3948</v>
      </c>
      <c r="I62" s="167"/>
      <c r="J62" s="167"/>
      <c r="K62" s="167">
        <f>'将来負担比率（分子）の構造'!L$45</f>
        <v>4059</v>
      </c>
      <c r="L62" s="167"/>
      <c r="M62" s="167"/>
      <c r="N62" s="167">
        <f>'将来負担比率（分子）の構造'!M$45</f>
        <v>4254</v>
      </c>
      <c r="O62" s="167"/>
      <c r="P62" s="167"/>
    </row>
    <row r="63" spans="1:16">
      <c r="A63" s="167" t="s">
        <v>34</v>
      </c>
      <c r="B63" s="167">
        <f>'将来負担比率（分子）の構造'!I$44</f>
        <v>8762</v>
      </c>
      <c r="C63" s="167"/>
      <c r="D63" s="167"/>
      <c r="E63" s="167">
        <f>'将来負担比率（分子）の構造'!J$44</f>
        <v>9233</v>
      </c>
      <c r="F63" s="167"/>
      <c r="G63" s="167"/>
      <c r="H63" s="167">
        <f>'将来負担比率（分子）の構造'!K$44</f>
        <v>8665</v>
      </c>
      <c r="I63" s="167"/>
      <c r="J63" s="167"/>
      <c r="K63" s="167">
        <f>'将来負担比率（分子）の構造'!L$44</f>
        <v>8290</v>
      </c>
      <c r="L63" s="167"/>
      <c r="M63" s="167"/>
      <c r="N63" s="167">
        <f>'将来負担比率（分子）の構造'!M$44</f>
        <v>8737</v>
      </c>
      <c r="O63" s="167"/>
      <c r="P63" s="167"/>
    </row>
    <row r="64" spans="1:16">
      <c r="A64" s="167" t="s">
        <v>33</v>
      </c>
      <c r="B64" s="167">
        <f>'将来負担比率（分子）の構造'!I$43</f>
        <v>17241</v>
      </c>
      <c r="C64" s="167"/>
      <c r="D64" s="167"/>
      <c r="E64" s="167">
        <f>'将来負担比率（分子）の構造'!J$43</f>
        <v>17588</v>
      </c>
      <c r="F64" s="167"/>
      <c r="G64" s="167"/>
      <c r="H64" s="167">
        <f>'将来負担比率（分子）の構造'!K$43</f>
        <v>17455</v>
      </c>
      <c r="I64" s="167"/>
      <c r="J64" s="167"/>
      <c r="K64" s="167">
        <f>'将来負担比率（分子）の構造'!L$43</f>
        <v>16730</v>
      </c>
      <c r="L64" s="167"/>
      <c r="M64" s="167"/>
      <c r="N64" s="167">
        <f>'将来負担比率（分子）の構造'!M$43</f>
        <v>16439</v>
      </c>
      <c r="O64" s="167"/>
      <c r="P64" s="167"/>
    </row>
    <row r="65" spans="1:16">
      <c r="A65" s="167" t="s">
        <v>32</v>
      </c>
      <c r="B65" s="167">
        <f>'将来負担比率（分子）の構造'!I$42</f>
        <v>958</v>
      </c>
      <c r="C65" s="167"/>
      <c r="D65" s="167"/>
      <c r="E65" s="167">
        <f>'将来負担比率（分子）の構造'!J$42</f>
        <v>1103</v>
      </c>
      <c r="F65" s="167"/>
      <c r="G65" s="167"/>
      <c r="H65" s="167">
        <f>'将来負担比率（分子）の構造'!K$42</f>
        <v>1059</v>
      </c>
      <c r="I65" s="167"/>
      <c r="J65" s="167"/>
      <c r="K65" s="167">
        <f>'将来負担比率（分子）の構造'!L$42</f>
        <v>1165</v>
      </c>
      <c r="L65" s="167"/>
      <c r="M65" s="167"/>
      <c r="N65" s="167">
        <f>'将来負担比率（分子）の構造'!M$42</f>
        <v>1228</v>
      </c>
      <c r="O65" s="167"/>
      <c r="P65" s="167"/>
    </row>
    <row r="66" spans="1:16">
      <c r="A66" s="167" t="s">
        <v>31</v>
      </c>
      <c r="B66" s="167">
        <f>'将来負担比率（分子）の構造'!I$41</f>
        <v>23488</v>
      </c>
      <c r="C66" s="167"/>
      <c r="D66" s="167"/>
      <c r="E66" s="167">
        <f>'将来負担比率（分子）の構造'!J$41</f>
        <v>23439</v>
      </c>
      <c r="F66" s="167"/>
      <c r="G66" s="167"/>
      <c r="H66" s="167">
        <f>'将来負担比率（分子）の構造'!K$41</f>
        <v>23200</v>
      </c>
      <c r="I66" s="167"/>
      <c r="J66" s="167"/>
      <c r="K66" s="167">
        <f>'将来負担比率（分子）の構造'!L$41</f>
        <v>22775</v>
      </c>
      <c r="L66" s="167"/>
      <c r="M66" s="167"/>
      <c r="N66" s="167">
        <f>'将来負担比率（分子）の構造'!M$41</f>
        <v>22623</v>
      </c>
      <c r="O66" s="167"/>
      <c r="P66" s="167"/>
    </row>
    <row r="67" spans="1:16">
      <c r="A67" s="167" t="s">
        <v>75</v>
      </c>
      <c r="B67" s="167" t="e">
        <f>NA()</f>
        <v>#N/A</v>
      </c>
      <c r="C67" s="167">
        <f>IF(ISNUMBER('将来負担比率（分子）の構造'!I$53), IF('将来負担比率（分子）の構造'!I$53 &lt; 0, 0, '将来負担比率（分子）の構造'!I$53), NA())</f>
        <v>6426</v>
      </c>
      <c r="D67" s="167" t="e">
        <f>NA()</f>
        <v>#N/A</v>
      </c>
      <c r="E67" s="167" t="e">
        <f>NA()</f>
        <v>#N/A</v>
      </c>
      <c r="F67" s="167">
        <f>IF(ISNUMBER('将来負担比率（分子）の構造'!J$53), IF('将来負担比率（分子）の構造'!J$53 &lt; 0, 0, '将来負担比率（分子）の構造'!J$53), NA())</f>
        <v>6366</v>
      </c>
      <c r="G67" s="167" t="e">
        <f>NA()</f>
        <v>#N/A</v>
      </c>
      <c r="H67" s="167" t="e">
        <f>NA()</f>
        <v>#N/A</v>
      </c>
      <c r="I67" s="167">
        <f>IF(ISNUMBER('将来負担比率（分子）の構造'!K$53), IF('将来負担比率（分子）の構造'!K$53 &lt; 0, 0, '将来負担比率（分子）の構造'!K$53), NA())</f>
        <v>4548</v>
      </c>
      <c r="J67" s="167" t="e">
        <f>NA()</f>
        <v>#N/A</v>
      </c>
      <c r="K67" s="167" t="e">
        <f>NA()</f>
        <v>#N/A</v>
      </c>
      <c r="L67" s="167">
        <f>IF(ISNUMBER('将来負担比率（分子）の構造'!L$53), IF('将来負担比率（分子）の構造'!L$53 &lt; 0, 0, '将来負担比率（分子）の構造'!L$53), NA())</f>
        <v>2965</v>
      </c>
      <c r="M67" s="167" t="e">
        <f>NA()</f>
        <v>#N/A</v>
      </c>
      <c r="N67" s="167" t="e">
        <f>NA()</f>
        <v>#N/A</v>
      </c>
      <c r="O67" s="167">
        <f>IF(ISNUMBER('将来負担比率（分子）の構造'!M$53), IF('将来負担比率（分子）の構造'!M$53 &lt; 0, 0, '将来負担比率（分子）の構造'!M$53), NA())</f>
        <v>705</v>
      </c>
      <c r="P67" s="167" t="e">
        <f>NA()</f>
        <v>#N/A</v>
      </c>
    </row>
    <row r="70" spans="1:16">
      <c r="A70" s="169" t="s">
        <v>76</v>
      </c>
      <c r="B70" s="169"/>
      <c r="C70" s="169"/>
      <c r="D70" s="169"/>
      <c r="E70" s="169"/>
      <c r="F70" s="169"/>
    </row>
    <row r="71" spans="1:16">
      <c r="A71" s="170"/>
      <c r="B71" s="170" t="str">
        <f>基金残高に係る経年分析!F54</f>
        <v>R01</v>
      </c>
      <c r="C71" s="170" t="str">
        <f>基金残高に係る経年分析!G54</f>
        <v>R02</v>
      </c>
      <c r="D71" s="170" t="str">
        <f>基金残高に係る経年分析!H54</f>
        <v>R03</v>
      </c>
    </row>
    <row r="72" spans="1:16">
      <c r="A72" s="170" t="s">
        <v>77</v>
      </c>
      <c r="B72" s="171">
        <f>基金残高に係る経年分析!F55</f>
        <v>6080</v>
      </c>
      <c r="C72" s="171">
        <f>基金残高に係る経年分析!G55</f>
        <v>3770</v>
      </c>
      <c r="D72" s="171">
        <f>基金残高に係る経年分析!H55</f>
        <v>5404</v>
      </c>
    </row>
    <row r="73" spans="1:16">
      <c r="A73" s="170" t="s">
        <v>78</v>
      </c>
      <c r="B73" s="171" t="str">
        <f>基金残高に係る経年分析!F56</f>
        <v>-</v>
      </c>
      <c r="C73" s="171" t="str">
        <f>基金残高に係る経年分析!G56</f>
        <v>-</v>
      </c>
      <c r="D73" s="171" t="str">
        <f>基金残高に係る経年分析!H56</f>
        <v>-</v>
      </c>
    </row>
    <row r="74" spans="1:16">
      <c r="A74" s="170" t="s">
        <v>79</v>
      </c>
      <c r="B74" s="171">
        <f>基金残高に係る経年分析!F57</f>
        <v>5757</v>
      </c>
      <c r="C74" s="171">
        <f>基金残高に係る経年分析!G57</f>
        <v>9289</v>
      </c>
      <c r="D74" s="171">
        <f>基金残高に係る経年分析!H57</f>
        <v>8551</v>
      </c>
    </row>
  </sheetData>
  <sheetProtection algorithmName="SHA-512" hashValue="wNPZSDd/6dbcHtr/Qowm55xUdFkMd6azqM2sTQnIJEOqxWPg+dpeWtJXEY25yLJMbLpo+5HKj09/ItrU+UHIUQ==" saltValue="8ehAaoeoRAjlzgS0EHYK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cols>
    <col min="1" max="1" width="1.625" style="344" customWidth="1"/>
    <col min="2" max="2" width="2.375" style="344" customWidth="1"/>
    <col min="3" max="16" width="2.625" style="344" customWidth="1"/>
    <col min="17" max="17" width="2.375" style="344" customWidth="1"/>
    <col min="18" max="95" width="1.625" style="344" customWidth="1"/>
    <col min="96" max="133" width="1.625" style="356" customWidth="1"/>
    <col min="134" max="143" width="1.625" style="344" customWidth="1"/>
    <col min="144" max="16384" width="0" style="344" hidden="1"/>
  </cols>
  <sheetData>
    <row r="1" spans="2:143" ht="22.5" customHeight="1" thickBot="1">
      <c r="B1" s="342"/>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631" t="s">
        <v>216</v>
      </c>
      <c r="DI1" s="632"/>
      <c r="DJ1" s="632"/>
      <c r="DK1" s="632"/>
      <c r="DL1" s="632"/>
      <c r="DM1" s="632"/>
      <c r="DN1" s="633"/>
      <c r="DO1" s="344"/>
      <c r="DP1" s="631" t="s">
        <v>217</v>
      </c>
      <c r="DQ1" s="632"/>
      <c r="DR1" s="632"/>
      <c r="DS1" s="632"/>
      <c r="DT1" s="632"/>
      <c r="DU1" s="632"/>
      <c r="DV1" s="632"/>
      <c r="DW1" s="632"/>
      <c r="DX1" s="632"/>
      <c r="DY1" s="632"/>
      <c r="DZ1" s="632"/>
      <c r="EA1" s="632"/>
      <c r="EB1" s="632"/>
      <c r="EC1" s="633"/>
      <c r="ED1" s="343"/>
      <c r="EE1" s="343"/>
      <c r="EF1" s="343"/>
      <c r="EG1" s="343"/>
      <c r="EH1" s="343"/>
      <c r="EI1" s="343"/>
      <c r="EJ1" s="343"/>
      <c r="EK1" s="343"/>
      <c r="EL1" s="343"/>
      <c r="EM1" s="343"/>
    </row>
    <row r="2" spans="2:143" ht="22.5" customHeight="1">
      <c r="B2" s="345" t="s">
        <v>218</v>
      </c>
      <c r="R2" s="346"/>
      <c r="S2" s="346"/>
      <c r="T2" s="346"/>
      <c r="U2" s="346"/>
      <c r="V2" s="346"/>
      <c r="W2" s="346"/>
      <c r="X2" s="346"/>
      <c r="Y2" s="346"/>
      <c r="Z2" s="346"/>
      <c r="AA2" s="346"/>
      <c r="AB2" s="346"/>
      <c r="AC2" s="346"/>
      <c r="AE2" s="347"/>
      <c r="AF2" s="347"/>
      <c r="AG2" s="347"/>
      <c r="AH2" s="347"/>
      <c r="AI2" s="347"/>
      <c r="AJ2" s="346"/>
      <c r="AK2" s="346"/>
      <c r="AL2" s="346"/>
      <c r="AM2" s="346"/>
      <c r="AN2" s="346"/>
      <c r="AO2" s="346"/>
      <c r="AP2" s="346"/>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row>
    <row r="3" spans="2:143" ht="11.25" customHeight="1">
      <c r="B3" s="634" t="s">
        <v>219</v>
      </c>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4" t="s">
        <v>220</v>
      </c>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6"/>
      <c r="CD3" s="634" t="s">
        <v>221</v>
      </c>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c r="DE3" s="635"/>
      <c r="DF3" s="635"/>
      <c r="DG3" s="635"/>
      <c r="DH3" s="635"/>
      <c r="DI3" s="635"/>
      <c r="DJ3" s="635"/>
      <c r="DK3" s="635"/>
      <c r="DL3" s="635"/>
      <c r="DM3" s="635"/>
      <c r="DN3" s="635"/>
      <c r="DO3" s="635"/>
      <c r="DP3" s="635"/>
      <c r="DQ3" s="635"/>
      <c r="DR3" s="635"/>
      <c r="DS3" s="635"/>
      <c r="DT3" s="635"/>
      <c r="DU3" s="635"/>
      <c r="DV3" s="635"/>
      <c r="DW3" s="635"/>
      <c r="DX3" s="635"/>
      <c r="DY3" s="635"/>
      <c r="DZ3" s="635"/>
      <c r="EA3" s="635"/>
      <c r="EB3" s="635"/>
      <c r="EC3" s="636"/>
    </row>
    <row r="4" spans="2:143" ht="11.25" customHeight="1">
      <c r="B4" s="634" t="s">
        <v>1</v>
      </c>
      <c r="C4" s="635"/>
      <c r="D4" s="635"/>
      <c r="E4" s="635"/>
      <c r="F4" s="635"/>
      <c r="G4" s="635"/>
      <c r="H4" s="635"/>
      <c r="I4" s="635"/>
      <c r="J4" s="635"/>
      <c r="K4" s="635"/>
      <c r="L4" s="635"/>
      <c r="M4" s="635"/>
      <c r="N4" s="635"/>
      <c r="O4" s="635"/>
      <c r="P4" s="635"/>
      <c r="Q4" s="636"/>
      <c r="R4" s="634" t="s">
        <v>222</v>
      </c>
      <c r="S4" s="635"/>
      <c r="T4" s="635"/>
      <c r="U4" s="635"/>
      <c r="V4" s="635"/>
      <c r="W4" s="635"/>
      <c r="X4" s="635"/>
      <c r="Y4" s="636"/>
      <c r="Z4" s="634" t="s">
        <v>223</v>
      </c>
      <c r="AA4" s="635"/>
      <c r="AB4" s="635"/>
      <c r="AC4" s="636"/>
      <c r="AD4" s="634" t="s">
        <v>224</v>
      </c>
      <c r="AE4" s="635"/>
      <c r="AF4" s="635"/>
      <c r="AG4" s="635"/>
      <c r="AH4" s="635"/>
      <c r="AI4" s="635"/>
      <c r="AJ4" s="635"/>
      <c r="AK4" s="636"/>
      <c r="AL4" s="634" t="s">
        <v>223</v>
      </c>
      <c r="AM4" s="635"/>
      <c r="AN4" s="635"/>
      <c r="AO4" s="636"/>
      <c r="AP4" s="637" t="s">
        <v>225</v>
      </c>
      <c r="AQ4" s="637"/>
      <c r="AR4" s="637"/>
      <c r="AS4" s="637"/>
      <c r="AT4" s="637"/>
      <c r="AU4" s="637"/>
      <c r="AV4" s="637"/>
      <c r="AW4" s="637"/>
      <c r="AX4" s="637"/>
      <c r="AY4" s="637"/>
      <c r="AZ4" s="637"/>
      <c r="BA4" s="637"/>
      <c r="BB4" s="637"/>
      <c r="BC4" s="637"/>
      <c r="BD4" s="637"/>
      <c r="BE4" s="637"/>
      <c r="BF4" s="637"/>
      <c r="BG4" s="637" t="s">
        <v>226</v>
      </c>
      <c r="BH4" s="637"/>
      <c r="BI4" s="637"/>
      <c r="BJ4" s="637"/>
      <c r="BK4" s="637"/>
      <c r="BL4" s="637"/>
      <c r="BM4" s="637"/>
      <c r="BN4" s="637"/>
      <c r="BO4" s="637" t="s">
        <v>223</v>
      </c>
      <c r="BP4" s="637"/>
      <c r="BQ4" s="637"/>
      <c r="BR4" s="637"/>
      <c r="BS4" s="637" t="s">
        <v>227</v>
      </c>
      <c r="BT4" s="637"/>
      <c r="BU4" s="637"/>
      <c r="BV4" s="637"/>
      <c r="BW4" s="637"/>
      <c r="BX4" s="637"/>
      <c r="BY4" s="637"/>
      <c r="BZ4" s="637"/>
      <c r="CA4" s="637"/>
      <c r="CB4" s="637"/>
      <c r="CD4" s="634" t="s">
        <v>228</v>
      </c>
      <c r="CE4" s="635"/>
      <c r="CF4" s="635"/>
      <c r="CG4" s="635"/>
      <c r="CH4" s="635"/>
      <c r="CI4" s="635"/>
      <c r="CJ4" s="635"/>
      <c r="CK4" s="635"/>
      <c r="CL4" s="635"/>
      <c r="CM4" s="635"/>
      <c r="CN4" s="635"/>
      <c r="CO4" s="635"/>
      <c r="CP4" s="635"/>
      <c r="CQ4" s="635"/>
      <c r="CR4" s="635"/>
      <c r="CS4" s="635"/>
      <c r="CT4" s="635"/>
      <c r="CU4" s="635"/>
      <c r="CV4" s="635"/>
      <c r="CW4" s="635"/>
      <c r="CX4" s="635"/>
      <c r="CY4" s="635"/>
      <c r="CZ4" s="635"/>
      <c r="DA4" s="635"/>
      <c r="DB4" s="635"/>
      <c r="DC4" s="635"/>
      <c r="DD4" s="635"/>
      <c r="DE4" s="635"/>
      <c r="DF4" s="635"/>
      <c r="DG4" s="635"/>
      <c r="DH4" s="635"/>
      <c r="DI4" s="635"/>
      <c r="DJ4" s="635"/>
      <c r="DK4" s="635"/>
      <c r="DL4" s="635"/>
      <c r="DM4" s="635"/>
      <c r="DN4" s="635"/>
      <c r="DO4" s="635"/>
      <c r="DP4" s="635"/>
      <c r="DQ4" s="635"/>
      <c r="DR4" s="635"/>
      <c r="DS4" s="635"/>
      <c r="DT4" s="635"/>
      <c r="DU4" s="635"/>
      <c r="DV4" s="635"/>
      <c r="DW4" s="635"/>
      <c r="DX4" s="635"/>
      <c r="DY4" s="635"/>
      <c r="DZ4" s="635"/>
      <c r="EA4" s="635"/>
      <c r="EB4" s="635"/>
      <c r="EC4" s="636"/>
    </row>
    <row r="5" spans="2:143" ht="11.25" customHeight="1">
      <c r="B5" s="638" t="s">
        <v>229</v>
      </c>
      <c r="C5" s="639"/>
      <c r="D5" s="639"/>
      <c r="E5" s="639"/>
      <c r="F5" s="639"/>
      <c r="G5" s="639"/>
      <c r="H5" s="639"/>
      <c r="I5" s="639"/>
      <c r="J5" s="639"/>
      <c r="K5" s="639"/>
      <c r="L5" s="639"/>
      <c r="M5" s="639"/>
      <c r="N5" s="639"/>
      <c r="O5" s="639"/>
      <c r="P5" s="639"/>
      <c r="Q5" s="640"/>
      <c r="R5" s="641">
        <v>28476897</v>
      </c>
      <c r="S5" s="642"/>
      <c r="T5" s="642"/>
      <c r="U5" s="642"/>
      <c r="V5" s="642"/>
      <c r="W5" s="642"/>
      <c r="X5" s="642"/>
      <c r="Y5" s="643"/>
      <c r="Z5" s="644">
        <v>51</v>
      </c>
      <c r="AA5" s="644"/>
      <c r="AB5" s="644"/>
      <c r="AC5" s="644"/>
      <c r="AD5" s="645">
        <v>26307498</v>
      </c>
      <c r="AE5" s="645"/>
      <c r="AF5" s="645"/>
      <c r="AG5" s="645"/>
      <c r="AH5" s="645"/>
      <c r="AI5" s="645"/>
      <c r="AJ5" s="645"/>
      <c r="AK5" s="645"/>
      <c r="AL5" s="646">
        <v>85.6</v>
      </c>
      <c r="AM5" s="647"/>
      <c r="AN5" s="647"/>
      <c r="AO5" s="648"/>
      <c r="AP5" s="638" t="s">
        <v>230</v>
      </c>
      <c r="AQ5" s="639"/>
      <c r="AR5" s="639"/>
      <c r="AS5" s="639"/>
      <c r="AT5" s="639"/>
      <c r="AU5" s="639"/>
      <c r="AV5" s="639"/>
      <c r="AW5" s="639"/>
      <c r="AX5" s="639"/>
      <c r="AY5" s="639"/>
      <c r="AZ5" s="639"/>
      <c r="BA5" s="639"/>
      <c r="BB5" s="639"/>
      <c r="BC5" s="639"/>
      <c r="BD5" s="639"/>
      <c r="BE5" s="639"/>
      <c r="BF5" s="640"/>
      <c r="BG5" s="652">
        <v>26291307</v>
      </c>
      <c r="BH5" s="653"/>
      <c r="BI5" s="653"/>
      <c r="BJ5" s="653"/>
      <c r="BK5" s="653"/>
      <c r="BL5" s="653"/>
      <c r="BM5" s="653"/>
      <c r="BN5" s="654"/>
      <c r="BO5" s="655">
        <v>92.3</v>
      </c>
      <c r="BP5" s="655"/>
      <c r="BQ5" s="655"/>
      <c r="BR5" s="655"/>
      <c r="BS5" s="656" t="s">
        <v>131</v>
      </c>
      <c r="BT5" s="656"/>
      <c r="BU5" s="656"/>
      <c r="BV5" s="656"/>
      <c r="BW5" s="656"/>
      <c r="BX5" s="656"/>
      <c r="BY5" s="656"/>
      <c r="BZ5" s="656"/>
      <c r="CA5" s="656"/>
      <c r="CB5" s="660"/>
      <c r="CD5" s="634" t="s">
        <v>225</v>
      </c>
      <c r="CE5" s="635"/>
      <c r="CF5" s="635"/>
      <c r="CG5" s="635"/>
      <c r="CH5" s="635"/>
      <c r="CI5" s="635"/>
      <c r="CJ5" s="635"/>
      <c r="CK5" s="635"/>
      <c r="CL5" s="635"/>
      <c r="CM5" s="635"/>
      <c r="CN5" s="635"/>
      <c r="CO5" s="635"/>
      <c r="CP5" s="635"/>
      <c r="CQ5" s="636"/>
      <c r="CR5" s="634" t="s">
        <v>231</v>
      </c>
      <c r="CS5" s="635"/>
      <c r="CT5" s="635"/>
      <c r="CU5" s="635"/>
      <c r="CV5" s="635"/>
      <c r="CW5" s="635"/>
      <c r="CX5" s="635"/>
      <c r="CY5" s="636"/>
      <c r="CZ5" s="634" t="s">
        <v>223</v>
      </c>
      <c r="DA5" s="635"/>
      <c r="DB5" s="635"/>
      <c r="DC5" s="636"/>
      <c r="DD5" s="634" t="s">
        <v>232</v>
      </c>
      <c r="DE5" s="635"/>
      <c r="DF5" s="635"/>
      <c r="DG5" s="635"/>
      <c r="DH5" s="635"/>
      <c r="DI5" s="635"/>
      <c r="DJ5" s="635"/>
      <c r="DK5" s="635"/>
      <c r="DL5" s="635"/>
      <c r="DM5" s="635"/>
      <c r="DN5" s="635"/>
      <c r="DO5" s="635"/>
      <c r="DP5" s="636"/>
      <c r="DQ5" s="634" t="s">
        <v>233</v>
      </c>
      <c r="DR5" s="635"/>
      <c r="DS5" s="635"/>
      <c r="DT5" s="635"/>
      <c r="DU5" s="635"/>
      <c r="DV5" s="635"/>
      <c r="DW5" s="635"/>
      <c r="DX5" s="635"/>
      <c r="DY5" s="635"/>
      <c r="DZ5" s="635"/>
      <c r="EA5" s="635"/>
      <c r="EB5" s="635"/>
      <c r="EC5" s="636"/>
    </row>
    <row r="6" spans="2:143" ht="11.25" customHeight="1">
      <c r="B6" s="649" t="s">
        <v>234</v>
      </c>
      <c r="C6" s="650"/>
      <c r="D6" s="650"/>
      <c r="E6" s="650"/>
      <c r="F6" s="650"/>
      <c r="G6" s="650"/>
      <c r="H6" s="650"/>
      <c r="I6" s="650"/>
      <c r="J6" s="650"/>
      <c r="K6" s="650"/>
      <c r="L6" s="650"/>
      <c r="M6" s="650"/>
      <c r="N6" s="650"/>
      <c r="O6" s="650"/>
      <c r="P6" s="650"/>
      <c r="Q6" s="651"/>
      <c r="R6" s="652">
        <v>379873</v>
      </c>
      <c r="S6" s="653"/>
      <c r="T6" s="653"/>
      <c r="U6" s="653"/>
      <c r="V6" s="653"/>
      <c r="W6" s="653"/>
      <c r="X6" s="653"/>
      <c r="Y6" s="654"/>
      <c r="Z6" s="655">
        <v>0.7</v>
      </c>
      <c r="AA6" s="655"/>
      <c r="AB6" s="655"/>
      <c r="AC6" s="655"/>
      <c r="AD6" s="656">
        <v>379873</v>
      </c>
      <c r="AE6" s="656"/>
      <c r="AF6" s="656"/>
      <c r="AG6" s="656"/>
      <c r="AH6" s="656"/>
      <c r="AI6" s="656"/>
      <c r="AJ6" s="656"/>
      <c r="AK6" s="656"/>
      <c r="AL6" s="657">
        <v>1.2</v>
      </c>
      <c r="AM6" s="658"/>
      <c r="AN6" s="658"/>
      <c r="AO6" s="659"/>
      <c r="AP6" s="649" t="s">
        <v>235</v>
      </c>
      <c r="AQ6" s="650"/>
      <c r="AR6" s="650"/>
      <c r="AS6" s="650"/>
      <c r="AT6" s="650"/>
      <c r="AU6" s="650"/>
      <c r="AV6" s="650"/>
      <c r="AW6" s="650"/>
      <c r="AX6" s="650"/>
      <c r="AY6" s="650"/>
      <c r="AZ6" s="650"/>
      <c r="BA6" s="650"/>
      <c r="BB6" s="650"/>
      <c r="BC6" s="650"/>
      <c r="BD6" s="650"/>
      <c r="BE6" s="650"/>
      <c r="BF6" s="651"/>
      <c r="BG6" s="652">
        <v>26291307</v>
      </c>
      <c r="BH6" s="653"/>
      <c r="BI6" s="653"/>
      <c r="BJ6" s="653"/>
      <c r="BK6" s="653"/>
      <c r="BL6" s="653"/>
      <c r="BM6" s="653"/>
      <c r="BN6" s="654"/>
      <c r="BO6" s="655">
        <v>92.3</v>
      </c>
      <c r="BP6" s="655"/>
      <c r="BQ6" s="655"/>
      <c r="BR6" s="655"/>
      <c r="BS6" s="656" t="s">
        <v>131</v>
      </c>
      <c r="BT6" s="656"/>
      <c r="BU6" s="656"/>
      <c r="BV6" s="656"/>
      <c r="BW6" s="656"/>
      <c r="BX6" s="656"/>
      <c r="BY6" s="656"/>
      <c r="BZ6" s="656"/>
      <c r="CA6" s="656"/>
      <c r="CB6" s="660"/>
      <c r="CD6" s="638" t="s">
        <v>236</v>
      </c>
      <c r="CE6" s="639"/>
      <c r="CF6" s="639"/>
      <c r="CG6" s="639"/>
      <c r="CH6" s="639"/>
      <c r="CI6" s="639"/>
      <c r="CJ6" s="639"/>
      <c r="CK6" s="639"/>
      <c r="CL6" s="639"/>
      <c r="CM6" s="639"/>
      <c r="CN6" s="639"/>
      <c r="CO6" s="639"/>
      <c r="CP6" s="639"/>
      <c r="CQ6" s="640"/>
      <c r="CR6" s="652">
        <v>299351</v>
      </c>
      <c r="CS6" s="653"/>
      <c r="CT6" s="653"/>
      <c r="CU6" s="653"/>
      <c r="CV6" s="653"/>
      <c r="CW6" s="653"/>
      <c r="CX6" s="653"/>
      <c r="CY6" s="654"/>
      <c r="CZ6" s="646">
        <v>0.6</v>
      </c>
      <c r="DA6" s="647"/>
      <c r="DB6" s="647"/>
      <c r="DC6" s="663"/>
      <c r="DD6" s="661" t="s">
        <v>131</v>
      </c>
      <c r="DE6" s="653"/>
      <c r="DF6" s="653"/>
      <c r="DG6" s="653"/>
      <c r="DH6" s="653"/>
      <c r="DI6" s="653"/>
      <c r="DJ6" s="653"/>
      <c r="DK6" s="653"/>
      <c r="DL6" s="653"/>
      <c r="DM6" s="653"/>
      <c r="DN6" s="653"/>
      <c r="DO6" s="653"/>
      <c r="DP6" s="654"/>
      <c r="DQ6" s="661">
        <v>299351</v>
      </c>
      <c r="DR6" s="653"/>
      <c r="DS6" s="653"/>
      <c r="DT6" s="653"/>
      <c r="DU6" s="653"/>
      <c r="DV6" s="653"/>
      <c r="DW6" s="653"/>
      <c r="DX6" s="653"/>
      <c r="DY6" s="653"/>
      <c r="DZ6" s="653"/>
      <c r="EA6" s="653"/>
      <c r="EB6" s="653"/>
      <c r="EC6" s="662"/>
    </row>
    <row r="7" spans="2:143" ht="11.25" customHeight="1">
      <c r="B7" s="649" t="s">
        <v>237</v>
      </c>
      <c r="C7" s="650"/>
      <c r="D7" s="650"/>
      <c r="E7" s="650"/>
      <c r="F7" s="650"/>
      <c r="G7" s="650"/>
      <c r="H7" s="650"/>
      <c r="I7" s="650"/>
      <c r="J7" s="650"/>
      <c r="K7" s="650"/>
      <c r="L7" s="650"/>
      <c r="M7" s="650"/>
      <c r="N7" s="650"/>
      <c r="O7" s="650"/>
      <c r="P7" s="650"/>
      <c r="Q7" s="651"/>
      <c r="R7" s="652">
        <v>12731</v>
      </c>
      <c r="S7" s="653"/>
      <c r="T7" s="653"/>
      <c r="U7" s="653"/>
      <c r="V7" s="653"/>
      <c r="W7" s="653"/>
      <c r="X7" s="653"/>
      <c r="Y7" s="654"/>
      <c r="Z7" s="655">
        <v>0</v>
      </c>
      <c r="AA7" s="655"/>
      <c r="AB7" s="655"/>
      <c r="AC7" s="655"/>
      <c r="AD7" s="656">
        <v>12731</v>
      </c>
      <c r="AE7" s="656"/>
      <c r="AF7" s="656"/>
      <c r="AG7" s="656"/>
      <c r="AH7" s="656"/>
      <c r="AI7" s="656"/>
      <c r="AJ7" s="656"/>
      <c r="AK7" s="656"/>
      <c r="AL7" s="657">
        <v>0</v>
      </c>
      <c r="AM7" s="658"/>
      <c r="AN7" s="658"/>
      <c r="AO7" s="659"/>
      <c r="AP7" s="649" t="s">
        <v>238</v>
      </c>
      <c r="AQ7" s="650"/>
      <c r="AR7" s="650"/>
      <c r="AS7" s="650"/>
      <c r="AT7" s="650"/>
      <c r="AU7" s="650"/>
      <c r="AV7" s="650"/>
      <c r="AW7" s="650"/>
      <c r="AX7" s="650"/>
      <c r="AY7" s="650"/>
      <c r="AZ7" s="650"/>
      <c r="BA7" s="650"/>
      <c r="BB7" s="650"/>
      <c r="BC7" s="650"/>
      <c r="BD7" s="650"/>
      <c r="BE7" s="650"/>
      <c r="BF7" s="651"/>
      <c r="BG7" s="652">
        <v>8948083</v>
      </c>
      <c r="BH7" s="653"/>
      <c r="BI7" s="653"/>
      <c r="BJ7" s="653"/>
      <c r="BK7" s="653"/>
      <c r="BL7" s="653"/>
      <c r="BM7" s="653"/>
      <c r="BN7" s="654"/>
      <c r="BO7" s="655">
        <v>31.4</v>
      </c>
      <c r="BP7" s="655"/>
      <c r="BQ7" s="655"/>
      <c r="BR7" s="655"/>
      <c r="BS7" s="656" t="s">
        <v>131</v>
      </c>
      <c r="BT7" s="656"/>
      <c r="BU7" s="656"/>
      <c r="BV7" s="656"/>
      <c r="BW7" s="656"/>
      <c r="BX7" s="656"/>
      <c r="BY7" s="656"/>
      <c r="BZ7" s="656"/>
      <c r="CA7" s="656"/>
      <c r="CB7" s="660"/>
      <c r="CD7" s="649" t="s">
        <v>239</v>
      </c>
      <c r="CE7" s="650"/>
      <c r="CF7" s="650"/>
      <c r="CG7" s="650"/>
      <c r="CH7" s="650"/>
      <c r="CI7" s="650"/>
      <c r="CJ7" s="650"/>
      <c r="CK7" s="650"/>
      <c r="CL7" s="650"/>
      <c r="CM7" s="650"/>
      <c r="CN7" s="650"/>
      <c r="CO7" s="650"/>
      <c r="CP7" s="650"/>
      <c r="CQ7" s="651"/>
      <c r="CR7" s="652">
        <v>4751359</v>
      </c>
      <c r="CS7" s="653"/>
      <c r="CT7" s="653"/>
      <c r="CU7" s="653"/>
      <c r="CV7" s="653"/>
      <c r="CW7" s="653"/>
      <c r="CX7" s="653"/>
      <c r="CY7" s="654"/>
      <c r="CZ7" s="655">
        <v>9.4</v>
      </c>
      <c r="DA7" s="655"/>
      <c r="DB7" s="655"/>
      <c r="DC7" s="655"/>
      <c r="DD7" s="661">
        <v>54747</v>
      </c>
      <c r="DE7" s="653"/>
      <c r="DF7" s="653"/>
      <c r="DG7" s="653"/>
      <c r="DH7" s="653"/>
      <c r="DI7" s="653"/>
      <c r="DJ7" s="653"/>
      <c r="DK7" s="653"/>
      <c r="DL7" s="653"/>
      <c r="DM7" s="653"/>
      <c r="DN7" s="653"/>
      <c r="DO7" s="653"/>
      <c r="DP7" s="654"/>
      <c r="DQ7" s="661">
        <v>4351097</v>
      </c>
      <c r="DR7" s="653"/>
      <c r="DS7" s="653"/>
      <c r="DT7" s="653"/>
      <c r="DU7" s="653"/>
      <c r="DV7" s="653"/>
      <c r="DW7" s="653"/>
      <c r="DX7" s="653"/>
      <c r="DY7" s="653"/>
      <c r="DZ7" s="653"/>
      <c r="EA7" s="653"/>
      <c r="EB7" s="653"/>
      <c r="EC7" s="662"/>
    </row>
    <row r="8" spans="2:143" ht="11.25" customHeight="1">
      <c r="B8" s="649" t="s">
        <v>240</v>
      </c>
      <c r="C8" s="650"/>
      <c r="D8" s="650"/>
      <c r="E8" s="650"/>
      <c r="F8" s="650"/>
      <c r="G8" s="650"/>
      <c r="H8" s="650"/>
      <c r="I8" s="650"/>
      <c r="J8" s="650"/>
      <c r="K8" s="650"/>
      <c r="L8" s="650"/>
      <c r="M8" s="650"/>
      <c r="N8" s="650"/>
      <c r="O8" s="650"/>
      <c r="P8" s="650"/>
      <c r="Q8" s="651"/>
      <c r="R8" s="652">
        <v>156484</v>
      </c>
      <c r="S8" s="653"/>
      <c r="T8" s="653"/>
      <c r="U8" s="653"/>
      <c r="V8" s="653"/>
      <c r="W8" s="653"/>
      <c r="X8" s="653"/>
      <c r="Y8" s="654"/>
      <c r="Z8" s="655">
        <v>0.3</v>
      </c>
      <c r="AA8" s="655"/>
      <c r="AB8" s="655"/>
      <c r="AC8" s="655"/>
      <c r="AD8" s="656">
        <v>156484</v>
      </c>
      <c r="AE8" s="656"/>
      <c r="AF8" s="656"/>
      <c r="AG8" s="656"/>
      <c r="AH8" s="656"/>
      <c r="AI8" s="656"/>
      <c r="AJ8" s="656"/>
      <c r="AK8" s="656"/>
      <c r="AL8" s="657">
        <v>0.5</v>
      </c>
      <c r="AM8" s="658"/>
      <c r="AN8" s="658"/>
      <c r="AO8" s="659"/>
      <c r="AP8" s="649" t="s">
        <v>241</v>
      </c>
      <c r="AQ8" s="650"/>
      <c r="AR8" s="650"/>
      <c r="AS8" s="650"/>
      <c r="AT8" s="650"/>
      <c r="AU8" s="650"/>
      <c r="AV8" s="650"/>
      <c r="AW8" s="650"/>
      <c r="AX8" s="650"/>
      <c r="AY8" s="650"/>
      <c r="AZ8" s="650"/>
      <c r="BA8" s="650"/>
      <c r="BB8" s="650"/>
      <c r="BC8" s="650"/>
      <c r="BD8" s="650"/>
      <c r="BE8" s="650"/>
      <c r="BF8" s="651"/>
      <c r="BG8" s="652">
        <v>215606</v>
      </c>
      <c r="BH8" s="653"/>
      <c r="BI8" s="653"/>
      <c r="BJ8" s="653"/>
      <c r="BK8" s="653"/>
      <c r="BL8" s="653"/>
      <c r="BM8" s="653"/>
      <c r="BN8" s="654"/>
      <c r="BO8" s="655">
        <v>0.8</v>
      </c>
      <c r="BP8" s="655"/>
      <c r="BQ8" s="655"/>
      <c r="BR8" s="655"/>
      <c r="BS8" s="656" t="s">
        <v>131</v>
      </c>
      <c r="BT8" s="656"/>
      <c r="BU8" s="656"/>
      <c r="BV8" s="656"/>
      <c r="BW8" s="656"/>
      <c r="BX8" s="656"/>
      <c r="BY8" s="656"/>
      <c r="BZ8" s="656"/>
      <c r="CA8" s="656"/>
      <c r="CB8" s="660"/>
      <c r="CD8" s="649" t="s">
        <v>242</v>
      </c>
      <c r="CE8" s="650"/>
      <c r="CF8" s="650"/>
      <c r="CG8" s="650"/>
      <c r="CH8" s="650"/>
      <c r="CI8" s="650"/>
      <c r="CJ8" s="650"/>
      <c r="CK8" s="650"/>
      <c r="CL8" s="650"/>
      <c r="CM8" s="650"/>
      <c r="CN8" s="650"/>
      <c r="CO8" s="650"/>
      <c r="CP8" s="650"/>
      <c r="CQ8" s="651"/>
      <c r="CR8" s="652">
        <v>20290869</v>
      </c>
      <c r="CS8" s="653"/>
      <c r="CT8" s="653"/>
      <c r="CU8" s="653"/>
      <c r="CV8" s="653"/>
      <c r="CW8" s="653"/>
      <c r="CX8" s="653"/>
      <c r="CY8" s="654"/>
      <c r="CZ8" s="655">
        <v>40</v>
      </c>
      <c r="DA8" s="655"/>
      <c r="DB8" s="655"/>
      <c r="DC8" s="655"/>
      <c r="DD8" s="661">
        <v>275944</v>
      </c>
      <c r="DE8" s="653"/>
      <c r="DF8" s="653"/>
      <c r="DG8" s="653"/>
      <c r="DH8" s="653"/>
      <c r="DI8" s="653"/>
      <c r="DJ8" s="653"/>
      <c r="DK8" s="653"/>
      <c r="DL8" s="653"/>
      <c r="DM8" s="653"/>
      <c r="DN8" s="653"/>
      <c r="DO8" s="653"/>
      <c r="DP8" s="654"/>
      <c r="DQ8" s="661">
        <v>10336015</v>
      </c>
      <c r="DR8" s="653"/>
      <c r="DS8" s="653"/>
      <c r="DT8" s="653"/>
      <c r="DU8" s="653"/>
      <c r="DV8" s="653"/>
      <c r="DW8" s="653"/>
      <c r="DX8" s="653"/>
      <c r="DY8" s="653"/>
      <c r="DZ8" s="653"/>
      <c r="EA8" s="653"/>
      <c r="EB8" s="653"/>
      <c r="EC8" s="662"/>
    </row>
    <row r="9" spans="2:143" ht="11.25" customHeight="1">
      <c r="B9" s="649" t="s">
        <v>243</v>
      </c>
      <c r="C9" s="650"/>
      <c r="D9" s="650"/>
      <c r="E9" s="650"/>
      <c r="F9" s="650"/>
      <c r="G9" s="650"/>
      <c r="H9" s="650"/>
      <c r="I9" s="650"/>
      <c r="J9" s="650"/>
      <c r="K9" s="650"/>
      <c r="L9" s="650"/>
      <c r="M9" s="650"/>
      <c r="N9" s="650"/>
      <c r="O9" s="650"/>
      <c r="P9" s="650"/>
      <c r="Q9" s="651"/>
      <c r="R9" s="652">
        <v>179089</v>
      </c>
      <c r="S9" s="653"/>
      <c r="T9" s="653"/>
      <c r="U9" s="653"/>
      <c r="V9" s="653"/>
      <c r="W9" s="653"/>
      <c r="X9" s="653"/>
      <c r="Y9" s="654"/>
      <c r="Z9" s="655">
        <v>0.3</v>
      </c>
      <c r="AA9" s="655"/>
      <c r="AB9" s="655"/>
      <c r="AC9" s="655"/>
      <c r="AD9" s="656">
        <v>179089</v>
      </c>
      <c r="AE9" s="656"/>
      <c r="AF9" s="656"/>
      <c r="AG9" s="656"/>
      <c r="AH9" s="656"/>
      <c r="AI9" s="656"/>
      <c r="AJ9" s="656"/>
      <c r="AK9" s="656"/>
      <c r="AL9" s="657">
        <v>0.6</v>
      </c>
      <c r="AM9" s="658"/>
      <c r="AN9" s="658"/>
      <c r="AO9" s="659"/>
      <c r="AP9" s="649" t="s">
        <v>244</v>
      </c>
      <c r="AQ9" s="650"/>
      <c r="AR9" s="650"/>
      <c r="AS9" s="650"/>
      <c r="AT9" s="650"/>
      <c r="AU9" s="650"/>
      <c r="AV9" s="650"/>
      <c r="AW9" s="650"/>
      <c r="AX9" s="650"/>
      <c r="AY9" s="650"/>
      <c r="AZ9" s="650"/>
      <c r="BA9" s="650"/>
      <c r="BB9" s="650"/>
      <c r="BC9" s="650"/>
      <c r="BD9" s="650"/>
      <c r="BE9" s="650"/>
      <c r="BF9" s="651"/>
      <c r="BG9" s="652">
        <v>7449429</v>
      </c>
      <c r="BH9" s="653"/>
      <c r="BI9" s="653"/>
      <c r="BJ9" s="653"/>
      <c r="BK9" s="653"/>
      <c r="BL9" s="653"/>
      <c r="BM9" s="653"/>
      <c r="BN9" s="654"/>
      <c r="BO9" s="655">
        <v>26.2</v>
      </c>
      <c r="BP9" s="655"/>
      <c r="BQ9" s="655"/>
      <c r="BR9" s="655"/>
      <c r="BS9" s="656" t="s">
        <v>131</v>
      </c>
      <c r="BT9" s="656"/>
      <c r="BU9" s="656"/>
      <c r="BV9" s="656"/>
      <c r="BW9" s="656"/>
      <c r="BX9" s="656"/>
      <c r="BY9" s="656"/>
      <c r="BZ9" s="656"/>
      <c r="CA9" s="656"/>
      <c r="CB9" s="660"/>
      <c r="CD9" s="649" t="s">
        <v>245</v>
      </c>
      <c r="CE9" s="650"/>
      <c r="CF9" s="650"/>
      <c r="CG9" s="650"/>
      <c r="CH9" s="650"/>
      <c r="CI9" s="650"/>
      <c r="CJ9" s="650"/>
      <c r="CK9" s="650"/>
      <c r="CL9" s="650"/>
      <c r="CM9" s="650"/>
      <c r="CN9" s="650"/>
      <c r="CO9" s="650"/>
      <c r="CP9" s="650"/>
      <c r="CQ9" s="651"/>
      <c r="CR9" s="652">
        <v>6106113</v>
      </c>
      <c r="CS9" s="653"/>
      <c r="CT9" s="653"/>
      <c r="CU9" s="653"/>
      <c r="CV9" s="653"/>
      <c r="CW9" s="653"/>
      <c r="CX9" s="653"/>
      <c r="CY9" s="654"/>
      <c r="CZ9" s="655">
        <v>12</v>
      </c>
      <c r="DA9" s="655"/>
      <c r="DB9" s="655"/>
      <c r="DC9" s="655"/>
      <c r="DD9" s="661">
        <v>19839</v>
      </c>
      <c r="DE9" s="653"/>
      <c r="DF9" s="653"/>
      <c r="DG9" s="653"/>
      <c r="DH9" s="653"/>
      <c r="DI9" s="653"/>
      <c r="DJ9" s="653"/>
      <c r="DK9" s="653"/>
      <c r="DL9" s="653"/>
      <c r="DM9" s="653"/>
      <c r="DN9" s="653"/>
      <c r="DO9" s="653"/>
      <c r="DP9" s="654"/>
      <c r="DQ9" s="661">
        <v>4253717</v>
      </c>
      <c r="DR9" s="653"/>
      <c r="DS9" s="653"/>
      <c r="DT9" s="653"/>
      <c r="DU9" s="653"/>
      <c r="DV9" s="653"/>
      <c r="DW9" s="653"/>
      <c r="DX9" s="653"/>
      <c r="DY9" s="653"/>
      <c r="DZ9" s="653"/>
      <c r="EA9" s="653"/>
      <c r="EB9" s="653"/>
      <c r="EC9" s="662"/>
    </row>
    <row r="10" spans="2:143" ht="11.25" customHeight="1">
      <c r="B10" s="649" t="s">
        <v>246</v>
      </c>
      <c r="C10" s="650"/>
      <c r="D10" s="650"/>
      <c r="E10" s="650"/>
      <c r="F10" s="650"/>
      <c r="G10" s="650"/>
      <c r="H10" s="650"/>
      <c r="I10" s="650"/>
      <c r="J10" s="650"/>
      <c r="K10" s="650"/>
      <c r="L10" s="650"/>
      <c r="M10" s="650"/>
      <c r="N10" s="650"/>
      <c r="O10" s="650"/>
      <c r="P10" s="650"/>
      <c r="Q10" s="651"/>
      <c r="R10" s="652" t="s">
        <v>131</v>
      </c>
      <c r="S10" s="653"/>
      <c r="T10" s="653"/>
      <c r="U10" s="653"/>
      <c r="V10" s="653"/>
      <c r="W10" s="653"/>
      <c r="X10" s="653"/>
      <c r="Y10" s="654"/>
      <c r="Z10" s="655" t="s">
        <v>131</v>
      </c>
      <c r="AA10" s="655"/>
      <c r="AB10" s="655"/>
      <c r="AC10" s="655"/>
      <c r="AD10" s="656" t="s">
        <v>131</v>
      </c>
      <c r="AE10" s="656"/>
      <c r="AF10" s="656"/>
      <c r="AG10" s="656"/>
      <c r="AH10" s="656"/>
      <c r="AI10" s="656"/>
      <c r="AJ10" s="656"/>
      <c r="AK10" s="656"/>
      <c r="AL10" s="657" t="s">
        <v>131</v>
      </c>
      <c r="AM10" s="658"/>
      <c r="AN10" s="658"/>
      <c r="AO10" s="659"/>
      <c r="AP10" s="649" t="s">
        <v>247</v>
      </c>
      <c r="AQ10" s="650"/>
      <c r="AR10" s="650"/>
      <c r="AS10" s="650"/>
      <c r="AT10" s="650"/>
      <c r="AU10" s="650"/>
      <c r="AV10" s="650"/>
      <c r="AW10" s="650"/>
      <c r="AX10" s="650"/>
      <c r="AY10" s="650"/>
      <c r="AZ10" s="650"/>
      <c r="BA10" s="650"/>
      <c r="BB10" s="650"/>
      <c r="BC10" s="650"/>
      <c r="BD10" s="650"/>
      <c r="BE10" s="650"/>
      <c r="BF10" s="651"/>
      <c r="BG10" s="652">
        <v>366275</v>
      </c>
      <c r="BH10" s="653"/>
      <c r="BI10" s="653"/>
      <c r="BJ10" s="653"/>
      <c r="BK10" s="653"/>
      <c r="BL10" s="653"/>
      <c r="BM10" s="653"/>
      <c r="BN10" s="654"/>
      <c r="BO10" s="655">
        <v>1.3</v>
      </c>
      <c r="BP10" s="655"/>
      <c r="BQ10" s="655"/>
      <c r="BR10" s="655"/>
      <c r="BS10" s="656" t="s">
        <v>131</v>
      </c>
      <c r="BT10" s="656"/>
      <c r="BU10" s="656"/>
      <c r="BV10" s="656"/>
      <c r="BW10" s="656"/>
      <c r="BX10" s="656"/>
      <c r="BY10" s="656"/>
      <c r="BZ10" s="656"/>
      <c r="CA10" s="656"/>
      <c r="CB10" s="660"/>
      <c r="CD10" s="649" t="s">
        <v>248</v>
      </c>
      <c r="CE10" s="650"/>
      <c r="CF10" s="650"/>
      <c r="CG10" s="650"/>
      <c r="CH10" s="650"/>
      <c r="CI10" s="650"/>
      <c r="CJ10" s="650"/>
      <c r="CK10" s="650"/>
      <c r="CL10" s="650"/>
      <c r="CM10" s="650"/>
      <c r="CN10" s="650"/>
      <c r="CO10" s="650"/>
      <c r="CP10" s="650"/>
      <c r="CQ10" s="651"/>
      <c r="CR10" s="652">
        <v>142371</v>
      </c>
      <c r="CS10" s="653"/>
      <c r="CT10" s="653"/>
      <c r="CU10" s="653"/>
      <c r="CV10" s="653"/>
      <c r="CW10" s="653"/>
      <c r="CX10" s="653"/>
      <c r="CY10" s="654"/>
      <c r="CZ10" s="655">
        <v>0.3</v>
      </c>
      <c r="DA10" s="655"/>
      <c r="DB10" s="655"/>
      <c r="DC10" s="655"/>
      <c r="DD10" s="661" t="s">
        <v>131</v>
      </c>
      <c r="DE10" s="653"/>
      <c r="DF10" s="653"/>
      <c r="DG10" s="653"/>
      <c r="DH10" s="653"/>
      <c r="DI10" s="653"/>
      <c r="DJ10" s="653"/>
      <c r="DK10" s="653"/>
      <c r="DL10" s="653"/>
      <c r="DM10" s="653"/>
      <c r="DN10" s="653"/>
      <c r="DO10" s="653"/>
      <c r="DP10" s="654"/>
      <c r="DQ10" s="661">
        <v>95610</v>
      </c>
      <c r="DR10" s="653"/>
      <c r="DS10" s="653"/>
      <c r="DT10" s="653"/>
      <c r="DU10" s="653"/>
      <c r="DV10" s="653"/>
      <c r="DW10" s="653"/>
      <c r="DX10" s="653"/>
      <c r="DY10" s="653"/>
      <c r="DZ10" s="653"/>
      <c r="EA10" s="653"/>
      <c r="EB10" s="653"/>
      <c r="EC10" s="662"/>
    </row>
    <row r="11" spans="2:143" ht="11.25" customHeight="1">
      <c r="B11" s="649" t="s">
        <v>249</v>
      </c>
      <c r="C11" s="650"/>
      <c r="D11" s="650"/>
      <c r="E11" s="650"/>
      <c r="F11" s="650"/>
      <c r="G11" s="650"/>
      <c r="H11" s="650"/>
      <c r="I11" s="650"/>
      <c r="J11" s="650"/>
      <c r="K11" s="650"/>
      <c r="L11" s="650"/>
      <c r="M11" s="650"/>
      <c r="N11" s="650"/>
      <c r="O11" s="650"/>
      <c r="P11" s="650"/>
      <c r="Q11" s="651"/>
      <c r="R11" s="652">
        <v>2741209</v>
      </c>
      <c r="S11" s="653"/>
      <c r="T11" s="653"/>
      <c r="U11" s="653"/>
      <c r="V11" s="653"/>
      <c r="W11" s="653"/>
      <c r="X11" s="653"/>
      <c r="Y11" s="654"/>
      <c r="Z11" s="657">
        <v>4.9000000000000004</v>
      </c>
      <c r="AA11" s="658"/>
      <c r="AB11" s="658"/>
      <c r="AC11" s="664"/>
      <c r="AD11" s="661">
        <v>2741209</v>
      </c>
      <c r="AE11" s="653"/>
      <c r="AF11" s="653"/>
      <c r="AG11" s="653"/>
      <c r="AH11" s="653"/>
      <c r="AI11" s="653"/>
      <c r="AJ11" s="653"/>
      <c r="AK11" s="654"/>
      <c r="AL11" s="657">
        <v>8.9</v>
      </c>
      <c r="AM11" s="658"/>
      <c r="AN11" s="658"/>
      <c r="AO11" s="659"/>
      <c r="AP11" s="649" t="s">
        <v>250</v>
      </c>
      <c r="AQ11" s="650"/>
      <c r="AR11" s="650"/>
      <c r="AS11" s="650"/>
      <c r="AT11" s="650"/>
      <c r="AU11" s="650"/>
      <c r="AV11" s="650"/>
      <c r="AW11" s="650"/>
      <c r="AX11" s="650"/>
      <c r="AY11" s="650"/>
      <c r="AZ11" s="650"/>
      <c r="BA11" s="650"/>
      <c r="BB11" s="650"/>
      <c r="BC11" s="650"/>
      <c r="BD11" s="650"/>
      <c r="BE11" s="650"/>
      <c r="BF11" s="651"/>
      <c r="BG11" s="652">
        <v>916773</v>
      </c>
      <c r="BH11" s="653"/>
      <c r="BI11" s="653"/>
      <c r="BJ11" s="653"/>
      <c r="BK11" s="653"/>
      <c r="BL11" s="653"/>
      <c r="BM11" s="653"/>
      <c r="BN11" s="654"/>
      <c r="BO11" s="655">
        <v>3.2</v>
      </c>
      <c r="BP11" s="655"/>
      <c r="BQ11" s="655"/>
      <c r="BR11" s="655"/>
      <c r="BS11" s="656" t="s">
        <v>131</v>
      </c>
      <c r="BT11" s="656"/>
      <c r="BU11" s="656"/>
      <c r="BV11" s="656"/>
      <c r="BW11" s="656"/>
      <c r="BX11" s="656"/>
      <c r="BY11" s="656"/>
      <c r="BZ11" s="656"/>
      <c r="CA11" s="656"/>
      <c r="CB11" s="660"/>
      <c r="CD11" s="649" t="s">
        <v>251</v>
      </c>
      <c r="CE11" s="650"/>
      <c r="CF11" s="650"/>
      <c r="CG11" s="650"/>
      <c r="CH11" s="650"/>
      <c r="CI11" s="650"/>
      <c r="CJ11" s="650"/>
      <c r="CK11" s="650"/>
      <c r="CL11" s="650"/>
      <c r="CM11" s="650"/>
      <c r="CN11" s="650"/>
      <c r="CO11" s="650"/>
      <c r="CP11" s="650"/>
      <c r="CQ11" s="651"/>
      <c r="CR11" s="652">
        <v>653981</v>
      </c>
      <c r="CS11" s="653"/>
      <c r="CT11" s="653"/>
      <c r="CU11" s="653"/>
      <c r="CV11" s="653"/>
      <c r="CW11" s="653"/>
      <c r="CX11" s="653"/>
      <c r="CY11" s="654"/>
      <c r="CZ11" s="655">
        <v>1.3</v>
      </c>
      <c r="DA11" s="655"/>
      <c r="DB11" s="655"/>
      <c r="DC11" s="655"/>
      <c r="DD11" s="661">
        <v>158881</v>
      </c>
      <c r="DE11" s="653"/>
      <c r="DF11" s="653"/>
      <c r="DG11" s="653"/>
      <c r="DH11" s="653"/>
      <c r="DI11" s="653"/>
      <c r="DJ11" s="653"/>
      <c r="DK11" s="653"/>
      <c r="DL11" s="653"/>
      <c r="DM11" s="653"/>
      <c r="DN11" s="653"/>
      <c r="DO11" s="653"/>
      <c r="DP11" s="654"/>
      <c r="DQ11" s="661">
        <v>548092</v>
      </c>
      <c r="DR11" s="653"/>
      <c r="DS11" s="653"/>
      <c r="DT11" s="653"/>
      <c r="DU11" s="653"/>
      <c r="DV11" s="653"/>
      <c r="DW11" s="653"/>
      <c r="DX11" s="653"/>
      <c r="DY11" s="653"/>
      <c r="DZ11" s="653"/>
      <c r="EA11" s="653"/>
      <c r="EB11" s="653"/>
      <c r="EC11" s="662"/>
    </row>
    <row r="12" spans="2:143" ht="11.25" customHeight="1">
      <c r="B12" s="649" t="s">
        <v>252</v>
      </c>
      <c r="C12" s="650"/>
      <c r="D12" s="650"/>
      <c r="E12" s="650"/>
      <c r="F12" s="650"/>
      <c r="G12" s="650"/>
      <c r="H12" s="650"/>
      <c r="I12" s="650"/>
      <c r="J12" s="650"/>
      <c r="K12" s="650"/>
      <c r="L12" s="650"/>
      <c r="M12" s="650"/>
      <c r="N12" s="650"/>
      <c r="O12" s="650"/>
      <c r="P12" s="650"/>
      <c r="Q12" s="651"/>
      <c r="R12" s="652" t="s">
        <v>131</v>
      </c>
      <c r="S12" s="653"/>
      <c r="T12" s="653"/>
      <c r="U12" s="653"/>
      <c r="V12" s="653"/>
      <c r="W12" s="653"/>
      <c r="X12" s="653"/>
      <c r="Y12" s="654"/>
      <c r="Z12" s="655" t="s">
        <v>131</v>
      </c>
      <c r="AA12" s="655"/>
      <c r="AB12" s="655"/>
      <c r="AC12" s="655"/>
      <c r="AD12" s="656" t="s">
        <v>131</v>
      </c>
      <c r="AE12" s="656"/>
      <c r="AF12" s="656"/>
      <c r="AG12" s="656"/>
      <c r="AH12" s="656"/>
      <c r="AI12" s="656"/>
      <c r="AJ12" s="656"/>
      <c r="AK12" s="656"/>
      <c r="AL12" s="657" t="s">
        <v>131</v>
      </c>
      <c r="AM12" s="658"/>
      <c r="AN12" s="658"/>
      <c r="AO12" s="659"/>
      <c r="AP12" s="649" t="s">
        <v>253</v>
      </c>
      <c r="AQ12" s="650"/>
      <c r="AR12" s="650"/>
      <c r="AS12" s="650"/>
      <c r="AT12" s="650"/>
      <c r="AU12" s="650"/>
      <c r="AV12" s="650"/>
      <c r="AW12" s="650"/>
      <c r="AX12" s="650"/>
      <c r="AY12" s="650"/>
      <c r="AZ12" s="650"/>
      <c r="BA12" s="650"/>
      <c r="BB12" s="650"/>
      <c r="BC12" s="650"/>
      <c r="BD12" s="650"/>
      <c r="BE12" s="650"/>
      <c r="BF12" s="651"/>
      <c r="BG12" s="652">
        <v>16180331</v>
      </c>
      <c r="BH12" s="653"/>
      <c r="BI12" s="653"/>
      <c r="BJ12" s="653"/>
      <c r="BK12" s="653"/>
      <c r="BL12" s="653"/>
      <c r="BM12" s="653"/>
      <c r="BN12" s="654"/>
      <c r="BO12" s="655">
        <v>56.8</v>
      </c>
      <c r="BP12" s="655"/>
      <c r="BQ12" s="655"/>
      <c r="BR12" s="655"/>
      <c r="BS12" s="656" t="s">
        <v>131</v>
      </c>
      <c r="BT12" s="656"/>
      <c r="BU12" s="656"/>
      <c r="BV12" s="656"/>
      <c r="BW12" s="656"/>
      <c r="BX12" s="656"/>
      <c r="BY12" s="656"/>
      <c r="BZ12" s="656"/>
      <c r="CA12" s="656"/>
      <c r="CB12" s="660"/>
      <c r="CD12" s="649" t="s">
        <v>254</v>
      </c>
      <c r="CE12" s="650"/>
      <c r="CF12" s="650"/>
      <c r="CG12" s="650"/>
      <c r="CH12" s="650"/>
      <c r="CI12" s="650"/>
      <c r="CJ12" s="650"/>
      <c r="CK12" s="650"/>
      <c r="CL12" s="650"/>
      <c r="CM12" s="650"/>
      <c r="CN12" s="650"/>
      <c r="CO12" s="650"/>
      <c r="CP12" s="650"/>
      <c r="CQ12" s="651"/>
      <c r="CR12" s="652">
        <v>885856</v>
      </c>
      <c r="CS12" s="653"/>
      <c r="CT12" s="653"/>
      <c r="CU12" s="653"/>
      <c r="CV12" s="653"/>
      <c r="CW12" s="653"/>
      <c r="CX12" s="653"/>
      <c r="CY12" s="654"/>
      <c r="CZ12" s="655">
        <v>1.7</v>
      </c>
      <c r="DA12" s="655"/>
      <c r="DB12" s="655"/>
      <c r="DC12" s="655"/>
      <c r="DD12" s="661">
        <v>43498</v>
      </c>
      <c r="DE12" s="653"/>
      <c r="DF12" s="653"/>
      <c r="DG12" s="653"/>
      <c r="DH12" s="653"/>
      <c r="DI12" s="653"/>
      <c r="DJ12" s="653"/>
      <c r="DK12" s="653"/>
      <c r="DL12" s="653"/>
      <c r="DM12" s="653"/>
      <c r="DN12" s="653"/>
      <c r="DO12" s="653"/>
      <c r="DP12" s="654"/>
      <c r="DQ12" s="661">
        <v>706076</v>
      </c>
      <c r="DR12" s="653"/>
      <c r="DS12" s="653"/>
      <c r="DT12" s="653"/>
      <c r="DU12" s="653"/>
      <c r="DV12" s="653"/>
      <c r="DW12" s="653"/>
      <c r="DX12" s="653"/>
      <c r="DY12" s="653"/>
      <c r="DZ12" s="653"/>
      <c r="EA12" s="653"/>
      <c r="EB12" s="653"/>
      <c r="EC12" s="662"/>
    </row>
    <row r="13" spans="2:143" ht="11.25" customHeight="1">
      <c r="B13" s="649" t="s">
        <v>255</v>
      </c>
      <c r="C13" s="650"/>
      <c r="D13" s="650"/>
      <c r="E13" s="650"/>
      <c r="F13" s="650"/>
      <c r="G13" s="650"/>
      <c r="H13" s="650"/>
      <c r="I13" s="650"/>
      <c r="J13" s="650"/>
      <c r="K13" s="650"/>
      <c r="L13" s="650"/>
      <c r="M13" s="650"/>
      <c r="N13" s="650"/>
      <c r="O13" s="650"/>
      <c r="P13" s="650"/>
      <c r="Q13" s="651"/>
      <c r="R13" s="652" t="s">
        <v>131</v>
      </c>
      <c r="S13" s="653"/>
      <c r="T13" s="653"/>
      <c r="U13" s="653"/>
      <c r="V13" s="653"/>
      <c r="W13" s="653"/>
      <c r="X13" s="653"/>
      <c r="Y13" s="654"/>
      <c r="Z13" s="655" t="s">
        <v>131</v>
      </c>
      <c r="AA13" s="655"/>
      <c r="AB13" s="655"/>
      <c r="AC13" s="655"/>
      <c r="AD13" s="656" t="s">
        <v>131</v>
      </c>
      <c r="AE13" s="656"/>
      <c r="AF13" s="656"/>
      <c r="AG13" s="656"/>
      <c r="AH13" s="656"/>
      <c r="AI13" s="656"/>
      <c r="AJ13" s="656"/>
      <c r="AK13" s="656"/>
      <c r="AL13" s="657" t="s">
        <v>131</v>
      </c>
      <c r="AM13" s="658"/>
      <c r="AN13" s="658"/>
      <c r="AO13" s="659"/>
      <c r="AP13" s="649" t="s">
        <v>256</v>
      </c>
      <c r="AQ13" s="650"/>
      <c r="AR13" s="650"/>
      <c r="AS13" s="650"/>
      <c r="AT13" s="650"/>
      <c r="AU13" s="650"/>
      <c r="AV13" s="650"/>
      <c r="AW13" s="650"/>
      <c r="AX13" s="650"/>
      <c r="AY13" s="650"/>
      <c r="AZ13" s="650"/>
      <c r="BA13" s="650"/>
      <c r="BB13" s="650"/>
      <c r="BC13" s="650"/>
      <c r="BD13" s="650"/>
      <c r="BE13" s="650"/>
      <c r="BF13" s="651"/>
      <c r="BG13" s="652">
        <v>16131402</v>
      </c>
      <c r="BH13" s="653"/>
      <c r="BI13" s="653"/>
      <c r="BJ13" s="653"/>
      <c r="BK13" s="653"/>
      <c r="BL13" s="653"/>
      <c r="BM13" s="653"/>
      <c r="BN13" s="654"/>
      <c r="BO13" s="655">
        <v>56.6</v>
      </c>
      <c r="BP13" s="655"/>
      <c r="BQ13" s="655"/>
      <c r="BR13" s="655"/>
      <c r="BS13" s="656" t="s">
        <v>131</v>
      </c>
      <c r="BT13" s="656"/>
      <c r="BU13" s="656"/>
      <c r="BV13" s="656"/>
      <c r="BW13" s="656"/>
      <c r="BX13" s="656"/>
      <c r="BY13" s="656"/>
      <c r="BZ13" s="656"/>
      <c r="CA13" s="656"/>
      <c r="CB13" s="660"/>
      <c r="CD13" s="649" t="s">
        <v>257</v>
      </c>
      <c r="CE13" s="650"/>
      <c r="CF13" s="650"/>
      <c r="CG13" s="650"/>
      <c r="CH13" s="650"/>
      <c r="CI13" s="650"/>
      <c r="CJ13" s="650"/>
      <c r="CK13" s="650"/>
      <c r="CL13" s="650"/>
      <c r="CM13" s="650"/>
      <c r="CN13" s="650"/>
      <c r="CO13" s="650"/>
      <c r="CP13" s="650"/>
      <c r="CQ13" s="651"/>
      <c r="CR13" s="652">
        <v>8665531</v>
      </c>
      <c r="CS13" s="653"/>
      <c r="CT13" s="653"/>
      <c r="CU13" s="653"/>
      <c r="CV13" s="653"/>
      <c r="CW13" s="653"/>
      <c r="CX13" s="653"/>
      <c r="CY13" s="654"/>
      <c r="CZ13" s="655">
        <v>17.100000000000001</v>
      </c>
      <c r="DA13" s="655"/>
      <c r="DB13" s="655"/>
      <c r="DC13" s="655"/>
      <c r="DD13" s="661">
        <v>4813011</v>
      </c>
      <c r="DE13" s="653"/>
      <c r="DF13" s="653"/>
      <c r="DG13" s="653"/>
      <c r="DH13" s="653"/>
      <c r="DI13" s="653"/>
      <c r="DJ13" s="653"/>
      <c r="DK13" s="653"/>
      <c r="DL13" s="653"/>
      <c r="DM13" s="653"/>
      <c r="DN13" s="653"/>
      <c r="DO13" s="653"/>
      <c r="DP13" s="654"/>
      <c r="DQ13" s="661">
        <v>4356492</v>
      </c>
      <c r="DR13" s="653"/>
      <c r="DS13" s="653"/>
      <c r="DT13" s="653"/>
      <c r="DU13" s="653"/>
      <c r="DV13" s="653"/>
      <c r="DW13" s="653"/>
      <c r="DX13" s="653"/>
      <c r="DY13" s="653"/>
      <c r="DZ13" s="653"/>
      <c r="EA13" s="653"/>
      <c r="EB13" s="653"/>
      <c r="EC13" s="662"/>
    </row>
    <row r="14" spans="2:143" ht="11.25" customHeight="1">
      <c r="B14" s="649" t="s">
        <v>258</v>
      </c>
      <c r="C14" s="650"/>
      <c r="D14" s="650"/>
      <c r="E14" s="650"/>
      <c r="F14" s="650"/>
      <c r="G14" s="650"/>
      <c r="H14" s="650"/>
      <c r="I14" s="650"/>
      <c r="J14" s="650"/>
      <c r="K14" s="650"/>
      <c r="L14" s="650"/>
      <c r="M14" s="650"/>
      <c r="N14" s="650"/>
      <c r="O14" s="650"/>
      <c r="P14" s="650"/>
      <c r="Q14" s="651"/>
      <c r="R14" s="652">
        <v>4</v>
      </c>
      <c r="S14" s="653"/>
      <c r="T14" s="653"/>
      <c r="U14" s="653"/>
      <c r="V14" s="653"/>
      <c r="W14" s="653"/>
      <c r="X14" s="653"/>
      <c r="Y14" s="654"/>
      <c r="Z14" s="655">
        <v>0</v>
      </c>
      <c r="AA14" s="655"/>
      <c r="AB14" s="655"/>
      <c r="AC14" s="655"/>
      <c r="AD14" s="656">
        <v>4</v>
      </c>
      <c r="AE14" s="656"/>
      <c r="AF14" s="656"/>
      <c r="AG14" s="656"/>
      <c r="AH14" s="656"/>
      <c r="AI14" s="656"/>
      <c r="AJ14" s="656"/>
      <c r="AK14" s="656"/>
      <c r="AL14" s="657">
        <v>0</v>
      </c>
      <c r="AM14" s="658"/>
      <c r="AN14" s="658"/>
      <c r="AO14" s="659"/>
      <c r="AP14" s="649" t="s">
        <v>259</v>
      </c>
      <c r="AQ14" s="650"/>
      <c r="AR14" s="650"/>
      <c r="AS14" s="650"/>
      <c r="AT14" s="650"/>
      <c r="AU14" s="650"/>
      <c r="AV14" s="650"/>
      <c r="AW14" s="650"/>
      <c r="AX14" s="650"/>
      <c r="AY14" s="650"/>
      <c r="AZ14" s="650"/>
      <c r="BA14" s="650"/>
      <c r="BB14" s="650"/>
      <c r="BC14" s="650"/>
      <c r="BD14" s="650"/>
      <c r="BE14" s="650"/>
      <c r="BF14" s="651"/>
      <c r="BG14" s="652">
        <v>292082</v>
      </c>
      <c r="BH14" s="653"/>
      <c r="BI14" s="653"/>
      <c r="BJ14" s="653"/>
      <c r="BK14" s="653"/>
      <c r="BL14" s="653"/>
      <c r="BM14" s="653"/>
      <c r="BN14" s="654"/>
      <c r="BO14" s="655">
        <v>1</v>
      </c>
      <c r="BP14" s="655"/>
      <c r="BQ14" s="655"/>
      <c r="BR14" s="655"/>
      <c r="BS14" s="656" t="s">
        <v>131</v>
      </c>
      <c r="BT14" s="656"/>
      <c r="BU14" s="656"/>
      <c r="BV14" s="656"/>
      <c r="BW14" s="656"/>
      <c r="BX14" s="656"/>
      <c r="BY14" s="656"/>
      <c r="BZ14" s="656"/>
      <c r="CA14" s="656"/>
      <c r="CB14" s="660"/>
      <c r="CD14" s="649" t="s">
        <v>260</v>
      </c>
      <c r="CE14" s="650"/>
      <c r="CF14" s="650"/>
      <c r="CG14" s="650"/>
      <c r="CH14" s="650"/>
      <c r="CI14" s="650"/>
      <c r="CJ14" s="650"/>
      <c r="CK14" s="650"/>
      <c r="CL14" s="650"/>
      <c r="CM14" s="650"/>
      <c r="CN14" s="650"/>
      <c r="CO14" s="650"/>
      <c r="CP14" s="650"/>
      <c r="CQ14" s="651"/>
      <c r="CR14" s="652">
        <v>1420618</v>
      </c>
      <c r="CS14" s="653"/>
      <c r="CT14" s="653"/>
      <c r="CU14" s="653"/>
      <c r="CV14" s="653"/>
      <c r="CW14" s="653"/>
      <c r="CX14" s="653"/>
      <c r="CY14" s="654"/>
      <c r="CZ14" s="655">
        <v>2.8</v>
      </c>
      <c r="DA14" s="655"/>
      <c r="DB14" s="655"/>
      <c r="DC14" s="655"/>
      <c r="DD14" s="661">
        <v>261689</v>
      </c>
      <c r="DE14" s="653"/>
      <c r="DF14" s="653"/>
      <c r="DG14" s="653"/>
      <c r="DH14" s="653"/>
      <c r="DI14" s="653"/>
      <c r="DJ14" s="653"/>
      <c r="DK14" s="653"/>
      <c r="DL14" s="653"/>
      <c r="DM14" s="653"/>
      <c r="DN14" s="653"/>
      <c r="DO14" s="653"/>
      <c r="DP14" s="654"/>
      <c r="DQ14" s="661">
        <v>1209081</v>
      </c>
      <c r="DR14" s="653"/>
      <c r="DS14" s="653"/>
      <c r="DT14" s="653"/>
      <c r="DU14" s="653"/>
      <c r="DV14" s="653"/>
      <c r="DW14" s="653"/>
      <c r="DX14" s="653"/>
      <c r="DY14" s="653"/>
      <c r="DZ14" s="653"/>
      <c r="EA14" s="653"/>
      <c r="EB14" s="653"/>
      <c r="EC14" s="662"/>
    </row>
    <row r="15" spans="2:143" ht="11.25" customHeight="1">
      <c r="B15" s="649" t="s">
        <v>261</v>
      </c>
      <c r="C15" s="650"/>
      <c r="D15" s="650"/>
      <c r="E15" s="650"/>
      <c r="F15" s="650"/>
      <c r="G15" s="650"/>
      <c r="H15" s="650"/>
      <c r="I15" s="650"/>
      <c r="J15" s="650"/>
      <c r="K15" s="650"/>
      <c r="L15" s="650"/>
      <c r="M15" s="650"/>
      <c r="N15" s="650"/>
      <c r="O15" s="650"/>
      <c r="P15" s="650"/>
      <c r="Q15" s="651"/>
      <c r="R15" s="652" t="s">
        <v>131</v>
      </c>
      <c r="S15" s="653"/>
      <c r="T15" s="653"/>
      <c r="U15" s="653"/>
      <c r="V15" s="653"/>
      <c r="W15" s="653"/>
      <c r="X15" s="653"/>
      <c r="Y15" s="654"/>
      <c r="Z15" s="655" t="s">
        <v>131</v>
      </c>
      <c r="AA15" s="655"/>
      <c r="AB15" s="655"/>
      <c r="AC15" s="655"/>
      <c r="AD15" s="656" t="s">
        <v>131</v>
      </c>
      <c r="AE15" s="656"/>
      <c r="AF15" s="656"/>
      <c r="AG15" s="656"/>
      <c r="AH15" s="656"/>
      <c r="AI15" s="656"/>
      <c r="AJ15" s="656"/>
      <c r="AK15" s="656"/>
      <c r="AL15" s="657" t="s">
        <v>131</v>
      </c>
      <c r="AM15" s="658"/>
      <c r="AN15" s="658"/>
      <c r="AO15" s="659"/>
      <c r="AP15" s="649" t="s">
        <v>262</v>
      </c>
      <c r="AQ15" s="650"/>
      <c r="AR15" s="650"/>
      <c r="AS15" s="650"/>
      <c r="AT15" s="650"/>
      <c r="AU15" s="650"/>
      <c r="AV15" s="650"/>
      <c r="AW15" s="650"/>
      <c r="AX15" s="650"/>
      <c r="AY15" s="650"/>
      <c r="AZ15" s="650"/>
      <c r="BA15" s="650"/>
      <c r="BB15" s="650"/>
      <c r="BC15" s="650"/>
      <c r="BD15" s="650"/>
      <c r="BE15" s="650"/>
      <c r="BF15" s="651"/>
      <c r="BG15" s="652">
        <v>870811</v>
      </c>
      <c r="BH15" s="653"/>
      <c r="BI15" s="653"/>
      <c r="BJ15" s="653"/>
      <c r="BK15" s="653"/>
      <c r="BL15" s="653"/>
      <c r="BM15" s="653"/>
      <c r="BN15" s="654"/>
      <c r="BO15" s="655">
        <v>3.1</v>
      </c>
      <c r="BP15" s="655"/>
      <c r="BQ15" s="655"/>
      <c r="BR15" s="655"/>
      <c r="BS15" s="656" t="s">
        <v>131</v>
      </c>
      <c r="BT15" s="656"/>
      <c r="BU15" s="656"/>
      <c r="BV15" s="656"/>
      <c r="BW15" s="656"/>
      <c r="BX15" s="656"/>
      <c r="BY15" s="656"/>
      <c r="BZ15" s="656"/>
      <c r="CA15" s="656"/>
      <c r="CB15" s="660"/>
      <c r="CD15" s="649" t="s">
        <v>263</v>
      </c>
      <c r="CE15" s="650"/>
      <c r="CF15" s="650"/>
      <c r="CG15" s="650"/>
      <c r="CH15" s="650"/>
      <c r="CI15" s="650"/>
      <c r="CJ15" s="650"/>
      <c r="CK15" s="650"/>
      <c r="CL15" s="650"/>
      <c r="CM15" s="650"/>
      <c r="CN15" s="650"/>
      <c r="CO15" s="650"/>
      <c r="CP15" s="650"/>
      <c r="CQ15" s="651"/>
      <c r="CR15" s="652">
        <v>5008480</v>
      </c>
      <c r="CS15" s="653"/>
      <c r="CT15" s="653"/>
      <c r="CU15" s="653"/>
      <c r="CV15" s="653"/>
      <c r="CW15" s="653"/>
      <c r="CX15" s="653"/>
      <c r="CY15" s="654"/>
      <c r="CZ15" s="655">
        <v>9.9</v>
      </c>
      <c r="DA15" s="655"/>
      <c r="DB15" s="655"/>
      <c r="DC15" s="655"/>
      <c r="DD15" s="661">
        <v>406835</v>
      </c>
      <c r="DE15" s="653"/>
      <c r="DF15" s="653"/>
      <c r="DG15" s="653"/>
      <c r="DH15" s="653"/>
      <c r="DI15" s="653"/>
      <c r="DJ15" s="653"/>
      <c r="DK15" s="653"/>
      <c r="DL15" s="653"/>
      <c r="DM15" s="653"/>
      <c r="DN15" s="653"/>
      <c r="DO15" s="653"/>
      <c r="DP15" s="654"/>
      <c r="DQ15" s="661">
        <v>3746214</v>
      </c>
      <c r="DR15" s="653"/>
      <c r="DS15" s="653"/>
      <c r="DT15" s="653"/>
      <c r="DU15" s="653"/>
      <c r="DV15" s="653"/>
      <c r="DW15" s="653"/>
      <c r="DX15" s="653"/>
      <c r="DY15" s="653"/>
      <c r="DZ15" s="653"/>
      <c r="EA15" s="653"/>
      <c r="EB15" s="653"/>
      <c r="EC15" s="662"/>
    </row>
    <row r="16" spans="2:143" ht="11.25" customHeight="1">
      <c r="B16" s="649" t="s">
        <v>264</v>
      </c>
      <c r="C16" s="650"/>
      <c r="D16" s="650"/>
      <c r="E16" s="650"/>
      <c r="F16" s="650"/>
      <c r="G16" s="650"/>
      <c r="H16" s="650"/>
      <c r="I16" s="650"/>
      <c r="J16" s="650"/>
      <c r="K16" s="650"/>
      <c r="L16" s="650"/>
      <c r="M16" s="650"/>
      <c r="N16" s="650"/>
      <c r="O16" s="650"/>
      <c r="P16" s="650"/>
      <c r="Q16" s="651"/>
      <c r="R16" s="652">
        <v>49131</v>
      </c>
      <c r="S16" s="653"/>
      <c r="T16" s="653"/>
      <c r="U16" s="653"/>
      <c r="V16" s="653"/>
      <c r="W16" s="653"/>
      <c r="X16" s="653"/>
      <c r="Y16" s="654"/>
      <c r="Z16" s="655">
        <v>0.1</v>
      </c>
      <c r="AA16" s="655"/>
      <c r="AB16" s="655"/>
      <c r="AC16" s="655"/>
      <c r="AD16" s="656">
        <v>49131</v>
      </c>
      <c r="AE16" s="656"/>
      <c r="AF16" s="656"/>
      <c r="AG16" s="656"/>
      <c r="AH16" s="656"/>
      <c r="AI16" s="656"/>
      <c r="AJ16" s="656"/>
      <c r="AK16" s="656"/>
      <c r="AL16" s="657">
        <v>0.2</v>
      </c>
      <c r="AM16" s="658"/>
      <c r="AN16" s="658"/>
      <c r="AO16" s="659"/>
      <c r="AP16" s="649" t="s">
        <v>265</v>
      </c>
      <c r="AQ16" s="650"/>
      <c r="AR16" s="650"/>
      <c r="AS16" s="650"/>
      <c r="AT16" s="650"/>
      <c r="AU16" s="650"/>
      <c r="AV16" s="650"/>
      <c r="AW16" s="650"/>
      <c r="AX16" s="650"/>
      <c r="AY16" s="650"/>
      <c r="AZ16" s="650"/>
      <c r="BA16" s="650"/>
      <c r="BB16" s="650"/>
      <c r="BC16" s="650"/>
      <c r="BD16" s="650"/>
      <c r="BE16" s="650"/>
      <c r="BF16" s="651"/>
      <c r="BG16" s="652" t="s">
        <v>131</v>
      </c>
      <c r="BH16" s="653"/>
      <c r="BI16" s="653"/>
      <c r="BJ16" s="653"/>
      <c r="BK16" s="653"/>
      <c r="BL16" s="653"/>
      <c r="BM16" s="653"/>
      <c r="BN16" s="654"/>
      <c r="BO16" s="655" t="s">
        <v>131</v>
      </c>
      <c r="BP16" s="655"/>
      <c r="BQ16" s="655"/>
      <c r="BR16" s="655"/>
      <c r="BS16" s="656" t="s">
        <v>131</v>
      </c>
      <c r="BT16" s="656"/>
      <c r="BU16" s="656"/>
      <c r="BV16" s="656"/>
      <c r="BW16" s="656"/>
      <c r="BX16" s="656"/>
      <c r="BY16" s="656"/>
      <c r="BZ16" s="656"/>
      <c r="CA16" s="656"/>
      <c r="CB16" s="660"/>
      <c r="CD16" s="649" t="s">
        <v>266</v>
      </c>
      <c r="CE16" s="650"/>
      <c r="CF16" s="650"/>
      <c r="CG16" s="650"/>
      <c r="CH16" s="650"/>
      <c r="CI16" s="650"/>
      <c r="CJ16" s="650"/>
      <c r="CK16" s="650"/>
      <c r="CL16" s="650"/>
      <c r="CM16" s="650"/>
      <c r="CN16" s="650"/>
      <c r="CO16" s="650"/>
      <c r="CP16" s="650"/>
      <c r="CQ16" s="651"/>
      <c r="CR16" s="652">
        <v>50466</v>
      </c>
      <c r="CS16" s="653"/>
      <c r="CT16" s="653"/>
      <c r="CU16" s="653"/>
      <c r="CV16" s="653"/>
      <c r="CW16" s="653"/>
      <c r="CX16" s="653"/>
      <c r="CY16" s="654"/>
      <c r="CZ16" s="655">
        <v>0.1</v>
      </c>
      <c r="DA16" s="655"/>
      <c r="DB16" s="655"/>
      <c r="DC16" s="655"/>
      <c r="DD16" s="661" t="s">
        <v>131</v>
      </c>
      <c r="DE16" s="653"/>
      <c r="DF16" s="653"/>
      <c r="DG16" s="653"/>
      <c r="DH16" s="653"/>
      <c r="DI16" s="653"/>
      <c r="DJ16" s="653"/>
      <c r="DK16" s="653"/>
      <c r="DL16" s="653"/>
      <c r="DM16" s="653"/>
      <c r="DN16" s="653"/>
      <c r="DO16" s="653"/>
      <c r="DP16" s="654"/>
      <c r="DQ16" s="661">
        <v>4256</v>
      </c>
      <c r="DR16" s="653"/>
      <c r="DS16" s="653"/>
      <c r="DT16" s="653"/>
      <c r="DU16" s="653"/>
      <c r="DV16" s="653"/>
      <c r="DW16" s="653"/>
      <c r="DX16" s="653"/>
      <c r="DY16" s="653"/>
      <c r="DZ16" s="653"/>
      <c r="EA16" s="653"/>
      <c r="EB16" s="653"/>
      <c r="EC16" s="662"/>
    </row>
    <row r="17" spans="2:133" ht="11.25" customHeight="1">
      <c r="B17" s="649" t="s">
        <v>267</v>
      </c>
      <c r="C17" s="650"/>
      <c r="D17" s="650"/>
      <c r="E17" s="650"/>
      <c r="F17" s="650"/>
      <c r="G17" s="650"/>
      <c r="H17" s="650"/>
      <c r="I17" s="650"/>
      <c r="J17" s="650"/>
      <c r="K17" s="650"/>
      <c r="L17" s="650"/>
      <c r="M17" s="650"/>
      <c r="N17" s="650"/>
      <c r="O17" s="650"/>
      <c r="P17" s="650"/>
      <c r="Q17" s="651"/>
      <c r="R17" s="652">
        <v>341641</v>
      </c>
      <c r="S17" s="653"/>
      <c r="T17" s="653"/>
      <c r="U17" s="653"/>
      <c r="V17" s="653"/>
      <c r="W17" s="653"/>
      <c r="X17" s="653"/>
      <c r="Y17" s="654"/>
      <c r="Z17" s="655">
        <v>0.6</v>
      </c>
      <c r="AA17" s="655"/>
      <c r="AB17" s="655"/>
      <c r="AC17" s="655"/>
      <c r="AD17" s="656">
        <v>341641</v>
      </c>
      <c r="AE17" s="656"/>
      <c r="AF17" s="656"/>
      <c r="AG17" s="656"/>
      <c r="AH17" s="656"/>
      <c r="AI17" s="656"/>
      <c r="AJ17" s="656"/>
      <c r="AK17" s="656"/>
      <c r="AL17" s="657">
        <v>1.1000000000000001</v>
      </c>
      <c r="AM17" s="658"/>
      <c r="AN17" s="658"/>
      <c r="AO17" s="659"/>
      <c r="AP17" s="649" t="s">
        <v>268</v>
      </c>
      <c r="AQ17" s="650"/>
      <c r="AR17" s="650"/>
      <c r="AS17" s="650"/>
      <c r="AT17" s="650"/>
      <c r="AU17" s="650"/>
      <c r="AV17" s="650"/>
      <c r="AW17" s="650"/>
      <c r="AX17" s="650"/>
      <c r="AY17" s="650"/>
      <c r="AZ17" s="650"/>
      <c r="BA17" s="650"/>
      <c r="BB17" s="650"/>
      <c r="BC17" s="650"/>
      <c r="BD17" s="650"/>
      <c r="BE17" s="650"/>
      <c r="BF17" s="651"/>
      <c r="BG17" s="652" t="s">
        <v>131</v>
      </c>
      <c r="BH17" s="653"/>
      <c r="BI17" s="653"/>
      <c r="BJ17" s="653"/>
      <c r="BK17" s="653"/>
      <c r="BL17" s="653"/>
      <c r="BM17" s="653"/>
      <c r="BN17" s="654"/>
      <c r="BO17" s="655" t="s">
        <v>131</v>
      </c>
      <c r="BP17" s="655"/>
      <c r="BQ17" s="655"/>
      <c r="BR17" s="655"/>
      <c r="BS17" s="656" t="s">
        <v>131</v>
      </c>
      <c r="BT17" s="656"/>
      <c r="BU17" s="656"/>
      <c r="BV17" s="656"/>
      <c r="BW17" s="656"/>
      <c r="BX17" s="656"/>
      <c r="BY17" s="656"/>
      <c r="BZ17" s="656"/>
      <c r="CA17" s="656"/>
      <c r="CB17" s="660"/>
      <c r="CD17" s="649" t="s">
        <v>269</v>
      </c>
      <c r="CE17" s="650"/>
      <c r="CF17" s="650"/>
      <c r="CG17" s="650"/>
      <c r="CH17" s="650"/>
      <c r="CI17" s="650"/>
      <c r="CJ17" s="650"/>
      <c r="CK17" s="650"/>
      <c r="CL17" s="650"/>
      <c r="CM17" s="650"/>
      <c r="CN17" s="650"/>
      <c r="CO17" s="650"/>
      <c r="CP17" s="650"/>
      <c r="CQ17" s="651"/>
      <c r="CR17" s="652">
        <v>2024262</v>
      </c>
      <c r="CS17" s="653"/>
      <c r="CT17" s="653"/>
      <c r="CU17" s="653"/>
      <c r="CV17" s="653"/>
      <c r="CW17" s="653"/>
      <c r="CX17" s="653"/>
      <c r="CY17" s="654"/>
      <c r="CZ17" s="655">
        <v>4</v>
      </c>
      <c r="DA17" s="655"/>
      <c r="DB17" s="655"/>
      <c r="DC17" s="655"/>
      <c r="DD17" s="661" t="s">
        <v>131</v>
      </c>
      <c r="DE17" s="653"/>
      <c r="DF17" s="653"/>
      <c r="DG17" s="653"/>
      <c r="DH17" s="653"/>
      <c r="DI17" s="653"/>
      <c r="DJ17" s="653"/>
      <c r="DK17" s="653"/>
      <c r="DL17" s="653"/>
      <c r="DM17" s="653"/>
      <c r="DN17" s="653"/>
      <c r="DO17" s="653"/>
      <c r="DP17" s="654"/>
      <c r="DQ17" s="661">
        <v>2024262</v>
      </c>
      <c r="DR17" s="653"/>
      <c r="DS17" s="653"/>
      <c r="DT17" s="653"/>
      <c r="DU17" s="653"/>
      <c r="DV17" s="653"/>
      <c r="DW17" s="653"/>
      <c r="DX17" s="653"/>
      <c r="DY17" s="653"/>
      <c r="DZ17" s="653"/>
      <c r="EA17" s="653"/>
      <c r="EB17" s="653"/>
      <c r="EC17" s="662"/>
    </row>
    <row r="18" spans="2:133" ht="11.25" customHeight="1">
      <c r="B18" s="649" t="s">
        <v>270</v>
      </c>
      <c r="C18" s="650"/>
      <c r="D18" s="650"/>
      <c r="E18" s="650"/>
      <c r="F18" s="650"/>
      <c r="G18" s="650"/>
      <c r="H18" s="650"/>
      <c r="I18" s="650"/>
      <c r="J18" s="650"/>
      <c r="K18" s="650"/>
      <c r="L18" s="650"/>
      <c r="M18" s="650"/>
      <c r="N18" s="650"/>
      <c r="O18" s="650"/>
      <c r="P18" s="650"/>
      <c r="Q18" s="651"/>
      <c r="R18" s="652">
        <v>396020</v>
      </c>
      <c r="S18" s="653"/>
      <c r="T18" s="653"/>
      <c r="U18" s="653"/>
      <c r="V18" s="653"/>
      <c r="W18" s="653"/>
      <c r="X18" s="653"/>
      <c r="Y18" s="654"/>
      <c r="Z18" s="655">
        <v>0.7</v>
      </c>
      <c r="AA18" s="655"/>
      <c r="AB18" s="655"/>
      <c r="AC18" s="655"/>
      <c r="AD18" s="656">
        <v>374644</v>
      </c>
      <c r="AE18" s="656"/>
      <c r="AF18" s="656"/>
      <c r="AG18" s="656"/>
      <c r="AH18" s="656"/>
      <c r="AI18" s="656"/>
      <c r="AJ18" s="656"/>
      <c r="AK18" s="656"/>
      <c r="AL18" s="657">
        <v>1.2000000476837158</v>
      </c>
      <c r="AM18" s="658"/>
      <c r="AN18" s="658"/>
      <c r="AO18" s="659"/>
      <c r="AP18" s="649" t="s">
        <v>271</v>
      </c>
      <c r="AQ18" s="650"/>
      <c r="AR18" s="650"/>
      <c r="AS18" s="650"/>
      <c r="AT18" s="650"/>
      <c r="AU18" s="650"/>
      <c r="AV18" s="650"/>
      <c r="AW18" s="650"/>
      <c r="AX18" s="650"/>
      <c r="AY18" s="650"/>
      <c r="AZ18" s="650"/>
      <c r="BA18" s="650"/>
      <c r="BB18" s="650"/>
      <c r="BC18" s="650"/>
      <c r="BD18" s="650"/>
      <c r="BE18" s="650"/>
      <c r="BF18" s="651"/>
      <c r="BG18" s="652" t="s">
        <v>131</v>
      </c>
      <c r="BH18" s="653"/>
      <c r="BI18" s="653"/>
      <c r="BJ18" s="653"/>
      <c r="BK18" s="653"/>
      <c r="BL18" s="653"/>
      <c r="BM18" s="653"/>
      <c r="BN18" s="654"/>
      <c r="BO18" s="655" t="s">
        <v>131</v>
      </c>
      <c r="BP18" s="655"/>
      <c r="BQ18" s="655"/>
      <c r="BR18" s="655"/>
      <c r="BS18" s="656" t="s">
        <v>131</v>
      </c>
      <c r="BT18" s="656"/>
      <c r="BU18" s="656"/>
      <c r="BV18" s="656"/>
      <c r="BW18" s="656"/>
      <c r="BX18" s="656"/>
      <c r="BY18" s="656"/>
      <c r="BZ18" s="656"/>
      <c r="CA18" s="656"/>
      <c r="CB18" s="660"/>
      <c r="CD18" s="649" t="s">
        <v>272</v>
      </c>
      <c r="CE18" s="650"/>
      <c r="CF18" s="650"/>
      <c r="CG18" s="650"/>
      <c r="CH18" s="650"/>
      <c r="CI18" s="650"/>
      <c r="CJ18" s="650"/>
      <c r="CK18" s="650"/>
      <c r="CL18" s="650"/>
      <c r="CM18" s="650"/>
      <c r="CN18" s="650"/>
      <c r="CO18" s="650"/>
      <c r="CP18" s="650"/>
      <c r="CQ18" s="651"/>
      <c r="CR18" s="652">
        <v>430366</v>
      </c>
      <c r="CS18" s="653"/>
      <c r="CT18" s="653"/>
      <c r="CU18" s="653"/>
      <c r="CV18" s="653"/>
      <c r="CW18" s="653"/>
      <c r="CX18" s="653"/>
      <c r="CY18" s="654"/>
      <c r="CZ18" s="655">
        <v>0.8</v>
      </c>
      <c r="DA18" s="655"/>
      <c r="DB18" s="655"/>
      <c r="DC18" s="655"/>
      <c r="DD18" s="661">
        <v>430366</v>
      </c>
      <c r="DE18" s="653"/>
      <c r="DF18" s="653"/>
      <c r="DG18" s="653"/>
      <c r="DH18" s="653"/>
      <c r="DI18" s="653"/>
      <c r="DJ18" s="653"/>
      <c r="DK18" s="653"/>
      <c r="DL18" s="653"/>
      <c r="DM18" s="653"/>
      <c r="DN18" s="653"/>
      <c r="DO18" s="653"/>
      <c r="DP18" s="654"/>
      <c r="DQ18" s="661">
        <v>430366</v>
      </c>
      <c r="DR18" s="653"/>
      <c r="DS18" s="653"/>
      <c r="DT18" s="653"/>
      <c r="DU18" s="653"/>
      <c r="DV18" s="653"/>
      <c r="DW18" s="653"/>
      <c r="DX18" s="653"/>
      <c r="DY18" s="653"/>
      <c r="DZ18" s="653"/>
      <c r="EA18" s="653"/>
      <c r="EB18" s="653"/>
      <c r="EC18" s="662"/>
    </row>
    <row r="19" spans="2:133" ht="11.25" customHeight="1">
      <c r="B19" s="649" t="s">
        <v>273</v>
      </c>
      <c r="C19" s="650"/>
      <c r="D19" s="650"/>
      <c r="E19" s="650"/>
      <c r="F19" s="650"/>
      <c r="G19" s="650"/>
      <c r="H19" s="650"/>
      <c r="I19" s="650"/>
      <c r="J19" s="650"/>
      <c r="K19" s="650"/>
      <c r="L19" s="650"/>
      <c r="M19" s="650"/>
      <c r="N19" s="650"/>
      <c r="O19" s="650"/>
      <c r="P19" s="650"/>
      <c r="Q19" s="651"/>
      <c r="R19" s="652">
        <v>155175</v>
      </c>
      <c r="S19" s="653"/>
      <c r="T19" s="653"/>
      <c r="U19" s="653"/>
      <c r="V19" s="653"/>
      <c r="W19" s="653"/>
      <c r="X19" s="653"/>
      <c r="Y19" s="654"/>
      <c r="Z19" s="655">
        <v>0.3</v>
      </c>
      <c r="AA19" s="655"/>
      <c r="AB19" s="655"/>
      <c r="AC19" s="655"/>
      <c r="AD19" s="656">
        <v>155175</v>
      </c>
      <c r="AE19" s="656"/>
      <c r="AF19" s="656"/>
      <c r="AG19" s="656"/>
      <c r="AH19" s="656"/>
      <c r="AI19" s="656"/>
      <c r="AJ19" s="656"/>
      <c r="AK19" s="656"/>
      <c r="AL19" s="657">
        <v>0.5</v>
      </c>
      <c r="AM19" s="658"/>
      <c r="AN19" s="658"/>
      <c r="AO19" s="659"/>
      <c r="AP19" s="649" t="s">
        <v>274</v>
      </c>
      <c r="AQ19" s="650"/>
      <c r="AR19" s="650"/>
      <c r="AS19" s="650"/>
      <c r="AT19" s="650"/>
      <c r="AU19" s="650"/>
      <c r="AV19" s="650"/>
      <c r="AW19" s="650"/>
      <c r="AX19" s="650"/>
      <c r="AY19" s="650"/>
      <c r="AZ19" s="650"/>
      <c r="BA19" s="650"/>
      <c r="BB19" s="650"/>
      <c r="BC19" s="650"/>
      <c r="BD19" s="650"/>
      <c r="BE19" s="650"/>
      <c r="BF19" s="651"/>
      <c r="BG19" s="652">
        <v>2185590</v>
      </c>
      <c r="BH19" s="653"/>
      <c r="BI19" s="653"/>
      <c r="BJ19" s="653"/>
      <c r="BK19" s="653"/>
      <c r="BL19" s="653"/>
      <c r="BM19" s="653"/>
      <c r="BN19" s="654"/>
      <c r="BO19" s="655">
        <v>7.7</v>
      </c>
      <c r="BP19" s="655"/>
      <c r="BQ19" s="655"/>
      <c r="BR19" s="655"/>
      <c r="BS19" s="656" t="s">
        <v>131</v>
      </c>
      <c r="BT19" s="656"/>
      <c r="BU19" s="656"/>
      <c r="BV19" s="656"/>
      <c r="BW19" s="656"/>
      <c r="BX19" s="656"/>
      <c r="BY19" s="656"/>
      <c r="BZ19" s="656"/>
      <c r="CA19" s="656"/>
      <c r="CB19" s="660"/>
      <c r="CD19" s="649" t="s">
        <v>275</v>
      </c>
      <c r="CE19" s="650"/>
      <c r="CF19" s="650"/>
      <c r="CG19" s="650"/>
      <c r="CH19" s="650"/>
      <c r="CI19" s="650"/>
      <c r="CJ19" s="650"/>
      <c r="CK19" s="650"/>
      <c r="CL19" s="650"/>
      <c r="CM19" s="650"/>
      <c r="CN19" s="650"/>
      <c r="CO19" s="650"/>
      <c r="CP19" s="650"/>
      <c r="CQ19" s="651"/>
      <c r="CR19" s="652" t="s">
        <v>131</v>
      </c>
      <c r="CS19" s="653"/>
      <c r="CT19" s="653"/>
      <c r="CU19" s="653"/>
      <c r="CV19" s="653"/>
      <c r="CW19" s="653"/>
      <c r="CX19" s="653"/>
      <c r="CY19" s="654"/>
      <c r="CZ19" s="655" t="s">
        <v>131</v>
      </c>
      <c r="DA19" s="655"/>
      <c r="DB19" s="655"/>
      <c r="DC19" s="655"/>
      <c r="DD19" s="661" t="s">
        <v>131</v>
      </c>
      <c r="DE19" s="653"/>
      <c r="DF19" s="653"/>
      <c r="DG19" s="653"/>
      <c r="DH19" s="653"/>
      <c r="DI19" s="653"/>
      <c r="DJ19" s="653"/>
      <c r="DK19" s="653"/>
      <c r="DL19" s="653"/>
      <c r="DM19" s="653"/>
      <c r="DN19" s="653"/>
      <c r="DO19" s="653"/>
      <c r="DP19" s="654"/>
      <c r="DQ19" s="661" t="s">
        <v>131</v>
      </c>
      <c r="DR19" s="653"/>
      <c r="DS19" s="653"/>
      <c r="DT19" s="653"/>
      <c r="DU19" s="653"/>
      <c r="DV19" s="653"/>
      <c r="DW19" s="653"/>
      <c r="DX19" s="653"/>
      <c r="DY19" s="653"/>
      <c r="DZ19" s="653"/>
      <c r="EA19" s="653"/>
      <c r="EB19" s="653"/>
      <c r="EC19" s="662"/>
    </row>
    <row r="20" spans="2:133" ht="11.25" customHeight="1">
      <c r="B20" s="649" t="s">
        <v>276</v>
      </c>
      <c r="C20" s="650"/>
      <c r="D20" s="650"/>
      <c r="E20" s="650"/>
      <c r="F20" s="650"/>
      <c r="G20" s="650"/>
      <c r="H20" s="650"/>
      <c r="I20" s="650"/>
      <c r="J20" s="650"/>
      <c r="K20" s="650"/>
      <c r="L20" s="650"/>
      <c r="M20" s="650"/>
      <c r="N20" s="650"/>
      <c r="O20" s="650"/>
      <c r="P20" s="650"/>
      <c r="Q20" s="651"/>
      <c r="R20" s="652">
        <v>16597</v>
      </c>
      <c r="S20" s="653"/>
      <c r="T20" s="653"/>
      <c r="U20" s="653"/>
      <c r="V20" s="653"/>
      <c r="W20" s="653"/>
      <c r="X20" s="653"/>
      <c r="Y20" s="654"/>
      <c r="Z20" s="655">
        <v>0</v>
      </c>
      <c r="AA20" s="655"/>
      <c r="AB20" s="655"/>
      <c r="AC20" s="655"/>
      <c r="AD20" s="656">
        <v>16597</v>
      </c>
      <c r="AE20" s="656"/>
      <c r="AF20" s="656"/>
      <c r="AG20" s="656"/>
      <c r="AH20" s="656"/>
      <c r="AI20" s="656"/>
      <c r="AJ20" s="656"/>
      <c r="AK20" s="656"/>
      <c r="AL20" s="657">
        <v>0.1</v>
      </c>
      <c r="AM20" s="658"/>
      <c r="AN20" s="658"/>
      <c r="AO20" s="659"/>
      <c r="AP20" s="649" t="s">
        <v>277</v>
      </c>
      <c r="AQ20" s="650"/>
      <c r="AR20" s="650"/>
      <c r="AS20" s="650"/>
      <c r="AT20" s="650"/>
      <c r="AU20" s="650"/>
      <c r="AV20" s="650"/>
      <c r="AW20" s="650"/>
      <c r="AX20" s="650"/>
      <c r="AY20" s="650"/>
      <c r="AZ20" s="650"/>
      <c r="BA20" s="650"/>
      <c r="BB20" s="650"/>
      <c r="BC20" s="650"/>
      <c r="BD20" s="650"/>
      <c r="BE20" s="650"/>
      <c r="BF20" s="651"/>
      <c r="BG20" s="652">
        <v>2185590</v>
      </c>
      <c r="BH20" s="653"/>
      <c r="BI20" s="653"/>
      <c r="BJ20" s="653"/>
      <c r="BK20" s="653"/>
      <c r="BL20" s="653"/>
      <c r="BM20" s="653"/>
      <c r="BN20" s="654"/>
      <c r="BO20" s="655">
        <v>7.7</v>
      </c>
      <c r="BP20" s="655"/>
      <c r="BQ20" s="655"/>
      <c r="BR20" s="655"/>
      <c r="BS20" s="656" t="s">
        <v>131</v>
      </c>
      <c r="BT20" s="656"/>
      <c r="BU20" s="656"/>
      <c r="BV20" s="656"/>
      <c r="BW20" s="656"/>
      <c r="BX20" s="656"/>
      <c r="BY20" s="656"/>
      <c r="BZ20" s="656"/>
      <c r="CA20" s="656"/>
      <c r="CB20" s="660"/>
      <c r="CD20" s="649" t="s">
        <v>278</v>
      </c>
      <c r="CE20" s="650"/>
      <c r="CF20" s="650"/>
      <c r="CG20" s="650"/>
      <c r="CH20" s="650"/>
      <c r="CI20" s="650"/>
      <c r="CJ20" s="650"/>
      <c r="CK20" s="650"/>
      <c r="CL20" s="650"/>
      <c r="CM20" s="650"/>
      <c r="CN20" s="650"/>
      <c r="CO20" s="650"/>
      <c r="CP20" s="650"/>
      <c r="CQ20" s="651"/>
      <c r="CR20" s="652">
        <v>50729623</v>
      </c>
      <c r="CS20" s="653"/>
      <c r="CT20" s="653"/>
      <c r="CU20" s="653"/>
      <c r="CV20" s="653"/>
      <c r="CW20" s="653"/>
      <c r="CX20" s="653"/>
      <c r="CY20" s="654"/>
      <c r="CZ20" s="655">
        <v>100</v>
      </c>
      <c r="DA20" s="655"/>
      <c r="DB20" s="655"/>
      <c r="DC20" s="655"/>
      <c r="DD20" s="661">
        <v>6464810</v>
      </c>
      <c r="DE20" s="653"/>
      <c r="DF20" s="653"/>
      <c r="DG20" s="653"/>
      <c r="DH20" s="653"/>
      <c r="DI20" s="653"/>
      <c r="DJ20" s="653"/>
      <c r="DK20" s="653"/>
      <c r="DL20" s="653"/>
      <c r="DM20" s="653"/>
      <c r="DN20" s="653"/>
      <c r="DO20" s="653"/>
      <c r="DP20" s="654"/>
      <c r="DQ20" s="661">
        <v>32360629</v>
      </c>
      <c r="DR20" s="653"/>
      <c r="DS20" s="653"/>
      <c r="DT20" s="653"/>
      <c r="DU20" s="653"/>
      <c r="DV20" s="653"/>
      <c r="DW20" s="653"/>
      <c r="DX20" s="653"/>
      <c r="DY20" s="653"/>
      <c r="DZ20" s="653"/>
      <c r="EA20" s="653"/>
      <c r="EB20" s="653"/>
      <c r="EC20" s="662"/>
    </row>
    <row r="21" spans="2:133" ht="11.25" customHeight="1">
      <c r="B21" s="649" t="s">
        <v>279</v>
      </c>
      <c r="C21" s="650"/>
      <c r="D21" s="650"/>
      <c r="E21" s="650"/>
      <c r="F21" s="650"/>
      <c r="G21" s="650"/>
      <c r="H21" s="650"/>
      <c r="I21" s="650"/>
      <c r="J21" s="650"/>
      <c r="K21" s="650"/>
      <c r="L21" s="650"/>
      <c r="M21" s="650"/>
      <c r="N21" s="650"/>
      <c r="O21" s="650"/>
      <c r="P21" s="650"/>
      <c r="Q21" s="651"/>
      <c r="R21" s="652">
        <v>5716</v>
      </c>
      <c r="S21" s="653"/>
      <c r="T21" s="653"/>
      <c r="U21" s="653"/>
      <c r="V21" s="653"/>
      <c r="W21" s="653"/>
      <c r="X21" s="653"/>
      <c r="Y21" s="654"/>
      <c r="Z21" s="655">
        <v>0</v>
      </c>
      <c r="AA21" s="655"/>
      <c r="AB21" s="655"/>
      <c r="AC21" s="655"/>
      <c r="AD21" s="656">
        <v>5716</v>
      </c>
      <c r="AE21" s="656"/>
      <c r="AF21" s="656"/>
      <c r="AG21" s="656"/>
      <c r="AH21" s="656"/>
      <c r="AI21" s="656"/>
      <c r="AJ21" s="656"/>
      <c r="AK21" s="656"/>
      <c r="AL21" s="657">
        <v>0</v>
      </c>
      <c r="AM21" s="658"/>
      <c r="AN21" s="658"/>
      <c r="AO21" s="659"/>
      <c r="AP21" s="649" t="s">
        <v>280</v>
      </c>
      <c r="AQ21" s="665"/>
      <c r="AR21" s="665"/>
      <c r="AS21" s="665"/>
      <c r="AT21" s="665"/>
      <c r="AU21" s="665"/>
      <c r="AV21" s="665"/>
      <c r="AW21" s="665"/>
      <c r="AX21" s="665"/>
      <c r="AY21" s="665"/>
      <c r="AZ21" s="665"/>
      <c r="BA21" s="665"/>
      <c r="BB21" s="665"/>
      <c r="BC21" s="665"/>
      <c r="BD21" s="665"/>
      <c r="BE21" s="665"/>
      <c r="BF21" s="666"/>
      <c r="BG21" s="652">
        <v>16191</v>
      </c>
      <c r="BH21" s="653"/>
      <c r="BI21" s="653"/>
      <c r="BJ21" s="653"/>
      <c r="BK21" s="653"/>
      <c r="BL21" s="653"/>
      <c r="BM21" s="653"/>
      <c r="BN21" s="654"/>
      <c r="BO21" s="655">
        <v>0.1</v>
      </c>
      <c r="BP21" s="655"/>
      <c r="BQ21" s="655"/>
      <c r="BR21" s="655"/>
      <c r="BS21" s="656" t="s">
        <v>131</v>
      </c>
      <c r="BT21" s="656"/>
      <c r="BU21" s="656"/>
      <c r="BV21" s="656"/>
      <c r="BW21" s="656"/>
      <c r="BX21" s="656"/>
      <c r="BY21" s="656"/>
      <c r="BZ21" s="656"/>
      <c r="CA21" s="656"/>
      <c r="CB21" s="660"/>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83" t="s">
        <v>281</v>
      </c>
      <c r="C22" s="684"/>
      <c r="D22" s="684"/>
      <c r="E22" s="684"/>
      <c r="F22" s="684"/>
      <c r="G22" s="684"/>
      <c r="H22" s="684"/>
      <c r="I22" s="684"/>
      <c r="J22" s="684"/>
      <c r="K22" s="684"/>
      <c r="L22" s="684"/>
      <c r="M22" s="684"/>
      <c r="N22" s="684"/>
      <c r="O22" s="684"/>
      <c r="P22" s="684"/>
      <c r="Q22" s="685"/>
      <c r="R22" s="652">
        <v>218532</v>
      </c>
      <c r="S22" s="653"/>
      <c r="T22" s="653"/>
      <c r="U22" s="653"/>
      <c r="V22" s="653"/>
      <c r="W22" s="653"/>
      <c r="X22" s="653"/>
      <c r="Y22" s="654"/>
      <c r="Z22" s="655">
        <v>0.4</v>
      </c>
      <c r="AA22" s="655"/>
      <c r="AB22" s="655"/>
      <c r="AC22" s="655"/>
      <c r="AD22" s="656">
        <v>197156</v>
      </c>
      <c r="AE22" s="656"/>
      <c r="AF22" s="656"/>
      <c r="AG22" s="656"/>
      <c r="AH22" s="656"/>
      <c r="AI22" s="656"/>
      <c r="AJ22" s="656"/>
      <c r="AK22" s="656"/>
      <c r="AL22" s="657">
        <v>0.60000002384185791</v>
      </c>
      <c r="AM22" s="658"/>
      <c r="AN22" s="658"/>
      <c r="AO22" s="659"/>
      <c r="AP22" s="649" t="s">
        <v>282</v>
      </c>
      <c r="AQ22" s="665"/>
      <c r="AR22" s="665"/>
      <c r="AS22" s="665"/>
      <c r="AT22" s="665"/>
      <c r="AU22" s="665"/>
      <c r="AV22" s="665"/>
      <c r="AW22" s="665"/>
      <c r="AX22" s="665"/>
      <c r="AY22" s="665"/>
      <c r="AZ22" s="665"/>
      <c r="BA22" s="665"/>
      <c r="BB22" s="665"/>
      <c r="BC22" s="665"/>
      <c r="BD22" s="665"/>
      <c r="BE22" s="665"/>
      <c r="BF22" s="666"/>
      <c r="BG22" s="652" t="s">
        <v>131</v>
      </c>
      <c r="BH22" s="653"/>
      <c r="BI22" s="653"/>
      <c r="BJ22" s="653"/>
      <c r="BK22" s="653"/>
      <c r="BL22" s="653"/>
      <c r="BM22" s="653"/>
      <c r="BN22" s="654"/>
      <c r="BO22" s="655" t="s">
        <v>131</v>
      </c>
      <c r="BP22" s="655"/>
      <c r="BQ22" s="655"/>
      <c r="BR22" s="655"/>
      <c r="BS22" s="656" t="s">
        <v>131</v>
      </c>
      <c r="BT22" s="656"/>
      <c r="BU22" s="656"/>
      <c r="BV22" s="656"/>
      <c r="BW22" s="656"/>
      <c r="BX22" s="656"/>
      <c r="BY22" s="656"/>
      <c r="BZ22" s="656"/>
      <c r="CA22" s="656"/>
      <c r="CB22" s="660"/>
      <c r="CD22" s="634" t="s">
        <v>283</v>
      </c>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6"/>
    </row>
    <row r="23" spans="2:133" ht="11.25" customHeight="1">
      <c r="B23" s="649" t="s">
        <v>284</v>
      </c>
      <c r="C23" s="650"/>
      <c r="D23" s="650"/>
      <c r="E23" s="650"/>
      <c r="F23" s="650"/>
      <c r="G23" s="650"/>
      <c r="H23" s="650"/>
      <c r="I23" s="650"/>
      <c r="J23" s="650"/>
      <c r="K23" s="650"/>
      <c r="L23" s="650"/>
      <c r="M23" s="650"/>
      <c r="N23" s="650"/>
      <c r="O23" s="650"/>
      <c r="P23" s="650"/>
      <c r="Q23" s="651"/>
      <c r="R23" s="652">
        <v>29350</v>
      </c>
      <c r="S23" s="653"/>
      <c r="T23" s="653"/>
      <c r="U23" s="653"/>
      <c r="V23" s="653"/>
      <c r="W23" s="653"/>
      <c r="X23" s="653"/>
      <c r="Y23" s="654"/>
      <c r="Z23" s="655">
        <v>0.1</v>
      </c>
      <c r="AA23" s="655"/>
      <c r="AB23" s="655"/>
      <c r="AC23" s="655"/>
      <c r="AD23" s="656" t="s">
        <v>131</v>
      </c>
      <c r="AE23" s="656"/>
      <c r="AF23" s="656"/>
      <c r="AG23" s="656"/>
      <c r="AH23" s="656"/>
      <c r="AI23" s="656"/>
      <c r="AJ23" s="656"/>
      <c r="AK23" s="656"/>
      <c r="AL23" s="657" t="s">
        <v>131</v>
      </c>
      <c r="AM23" s="658"/>
      <c r="AN23" s="658"/>
      <c r="AO23" s="659"/>
      <c r="AP23" s="649" t="s">
        <v>285</v>
      </c>
      <c r="AQ23" s="665"/>
      <c r="AR23" s="665"/>
      <c r="AS23" s="665"/>
      <c r="AT23" s="665"/>
      <c r="AU23" s="665"/>
      <c r="AV23" s="665"/>
      <c r="AW23" s="665"/>
      <c r="AX23" s="665"/>
      <c r="AY23" s="665"/>
      <c r="AZ23" s="665"/>
      <c r="BA23" s="665"/>
      <c r="BB23" s="665"/>
      <c r="BC23" s="665"/>
      <c r="BD23" s="665"/>
      <c r="BE23" s="665"/>
      <c r="BF23" s="666"/>
      <c r="BG23" s="652">
        <v>2169399</v>
      </c>
      <c r="BH23" s="653"/>
      <c r="BI23" s="653"/>
      <c r="BJ23" s="653"/>
      <c r="BK23" s="653"/>
      <c r="BL23" s="653"/>
      <c r="BM23" s="653"/>
      <c r="BN23" s="654"/>
      <c r="BO23" s="655">
        <v>7.6</v>
      </c>
      <c r="BP23" s="655"/>
      <c r="BQ23" s="655"/>
      <c r="BR23" s="655"/>
      <c r="BS23" s="656" t="s">
        <v>131</v>
      </c>
      <c r="BT23" s="656"/>
      <c r="BU23" s="656"/>
      <c r="BV23" s="656"/>
      <c r="BW23" s="656"/>
      <c r="BX23" s="656"/>
      <c r="BY23" s="656"/>
      <c r="BZ23" s="656"/>
      <c r="CA23" s="656"/>
      <c r="CB23" s="660"/>
      <c r="CD23" s="634" t="s">
        <v>225</v>
      </c>
      <c r="CE23" s="635"/>
      <c r="CF23" s="635"/>
      <c r="CG23" s="635"/>
      <c r="CH23" s="635"/>
      <c r="CI23" s="635"/>
      <c r="CJ23" s="635"/>
      <c r="CK23" s="635"/>
      <c r="CL23" s="635"/>
      <c r="CM23" s="635"/>
      <c r="CN23" s="635"/>
      <c r="CO23" s="635"/>
      <c r="CP23" s="635"/>
      <c r="CQ23" s="636"/>
      <c r="CR23" s="634" t="s">
        <v>286</v>
      </c>
      <c r="CS23" s="635"/>
      <c r="CT23" s="635"/>
      <c r="CU23" s="635"/>
      <c r="CV23" s="635"/>
      <c r="CW23" s="635"/>
      <c r="CX23" s="635"/>
      <c r="CY23" s="636"/>
      <c r="CZ23" s="634" t="s">
        <v>287</v>
      </c>
      <c r="DA23" s="635"/>
      <c r="DB23" s="635"/>
      <c r="DC23" s="636"/>
      <c r="DD23" s="634" t="s">
        <v>288</v>
      </c>
      <c r="DE23" s="635"/>
      <c r="DF23" s="635"/>
      <c r="DG23" s="635"/>
      <c r="DH23" s="635"/>
      <c r="DI23" s="635"/>
      <c r="DJ23" s="635"/>
      <c r="DK23" s="636"/>
      <c r="DL23" s="676" t="s">
        <v>289</v>
      </c>
      <c r="DM23" s="677"/>
      <c r="DN23" s="677"/>
      <c r="DO23" s="677"/>
      <c r="DP23" s="677"/>
      <c r="DQ23" s="677"/>
      <c r="DR23" s="677"/>
      <c r="DS23" s="677"/>
      <c r="DT23" s="677"/>
      <c r="DU23" s="677"/>
      <c r="DV23" s="678"/>
      <c r="DW23" s="634" t="s">
        <v>290</v>
      </c>
      <c r="DX23" s="635"/>
      <c r="DY23" s="635"/>
      <c r="DZ23" s="635"/>
      <c r="EA23" s="635"/>
      <c r="EB23" s="635"/>
      <c r="EC23" s="636"/>
    </row>
    <row r="24" spans="2:133" ht="11.25" customHeight="1">
      <c r="B24" s="649" t="s">
        <v>291</v>
      </c>
      <c r="C24" s="650"/>
      <c r="D24" s="650"/>
      <c r="E24" s="650"/>
      <c r="F24" s="650"/>
      <c r="G24" s="650"/>
      <c r="H24" s="650"/>
      <c r="I24" s="650"/>
      <c r="J24" s="650"/>
      <c r="K24" s="650"/>
      <c r="L24" s="650"/>
      <c r="M24" s="650"/>
      <c r="N24" s="650"/>
      <c r="O24" s="650"/>
      <c r="P24" s="650"/>
      <c r="Q24" s="651"/>
      <c r="R24" s="652" t="s">
        <v>131</v>
      </c>
      <c r="S24" s="653"/>
      <c r="T24" s="653"/>
      <c r="U24" s="653"/>
      <c r="V24" s="653"/>
      <c r="W24" s="653"/>
      <c r="X24" s="653"/>
      <c r="Y24" s="654"/>
      <c r="Z24" s="655" t="s">
        <v>131</v>
      </c>
      <c r="AA24" s="655"/>
      <c r="AB24" s="655"/>
      <c r="AC24" s="655"/>
      <c r="AD24" s="656" t="s">
        <v>131</v>
      </c>
      <c r="AE24" s="656"/>
      <c r="AF24" s="656"/>
      <c r="AG24" s="656"/>
      <c r="AH24" s="656"/>
      <c r="AI24" s="656"/>
      <c r="AJ24" s="656"/>
      <c r="AK24" s="656"/>
      <c r="AL24" s="657" t="s">
        <v>131</v>
      </c>
      <c r="AM24" s="658"/>
      <c r="AN24" s="658"/>
      <c r="AO24" s="659"/>
      <c r="AP24" s="649" t="s">
        <v>292</v>
      </c>
      <c r="AQ24" s="665"/>
      <c r="AR24" s="665"/>
      <c r="AS24" s="665"/>
      <c r="AT24" s="665"/>
      <c r="AU24" s="665"/>
      <c r="AV24" s="665"/>
      <c r="AW24" s="665"/>
      <c r="AX24" s="665"/>
      <c r="AY24" s="665"/>
      <c r="AZ24" s="665"/>
      <c r="BA24" s="665"/>
      <c r="BB24" s="665"/>
      <c r="BC24" s="665"/>
      <c r="BD24" s="665"/>
      <c r="BE24" s="665"/>
      <c r="BF24" s="666"/>
      <c r="BG24" s="652" t="s">
        <v>131</v>
      </c>
      <c r="BH24" s="653"/>
      <c r="BI24" s="653"/>
      <c r="BJ24" s="653"/>
      <c r="BK24" s="653"/>
      <c r="BL24" s="653"/>
      <c r="BM24" s="653"/>
      <c r="BN24" s="654"/>
      <c r="BO24" s="655" t="s">
        <v>131</v>
      </c>
      <c r="BP24" s="655"/>
      <c r="BQ24" s="655"/>
      <c r="BR24" s="655"/>
      <c r="BS24" s="656" t="s">
        <v>131</v>
      </c>
      <c r="BT24" s="656"/>
      <c r="BU24" s="656"/>
      <c r="BV24" s="656"/>
      <c r="BW24" s="656"/>
      <c r="BX24" s="656"/>
      <c r="BY24" s="656"/>
      <c r="BZ24" s="656"/>
      <c r="CA24" s="656"/>
      <c r="CB24" s="660"/>
      <c r="CD24" s="638" t="s">
        <v>293</v>
      </c>
      <c r="CE24" s="639"/>
      <c r="CF24" s="639"/>
      <c r="CG24" s="639"/>
      <c r="CH24" s="639"/>
      <c r="CI24" s="639"/>
      <c r="CJ24" s="639"/>
      <c r="CK24" s="639"/>
      <c r="CL24" s="639"/>
      <c r="CM24" s="639"/>
      <c r="CN24" s="639"/>
      <c r="CO24" s="639"/>
      <c r="CP24" s="639"/>
      <c r="CQ24" s="640"/>
      <c r="CR24" s="641">
        <v>23255762</v>
      </c>
      <c r="CS24" s="642"/>
      <c r="CT24" s="642"/>
      <c r="CU24" s="642"/>
      <c r="CV24" s="642"/>
      <c r="CW24" s="642"/>
      <c r="CX24" s="642"/>
      <c r="CY24" s="643"/>
      <c r="CZ24" s="646">
        <v>45.8</v>
      </c>
      <c r="DA24" s="647"/>
      <c r="DB24" s="647"/>
      <c r="DC24" s="663"/>
      <c r="DD24" s="686">
        <v>13592529</v>
      </c>
      <c r="DE24" s="642"/>
      <c r="DF24" s="642"/>
      <c r="DG24" s="642"/>
      <c r="DH24" s="642"/>
      <c r="DI24" s="642"/>
      <c r="DJ24" s="642"/>
      <c r="DK24" s="643"/>
      <c r="DL24" s="686">
        <v>13336355</v>
      </c>
      <c r="DM24" s="642"/>
      <c r="DN24" s="642"/>
      <c r="DO24" s="642"/>
      <c r="DP24" s="642"/>
      <c r="DQ24" s="642"/>
      <c r="DR24" s="642"/>
      <c r="DS24" s="642"/>
      <c r="DT24" s="642"/>
      <c r="DU24" s="642"/>
      <c r="DV24" s="643"/>
      <c r="DW24" s="646">
        <v>43.4</v>
      </c>
      <c r="DX24" s="647"/>
      <c r="DY24" s="647"/>
      <c r="DZ24" s="647"/>
      <c r="EA24" s="647"/>
      <c r="EB24" s="647"/>
      <c r="EC24" s="648"/>
    </row>
    <row r="25" spans="2:133" ht="11.25" customHeight="1">
      <c r="B25" s="649" t="s">
        <v>294</v>
      </c>
      <c r="C25" s="650"/>
      <c r="D25" s="650"/>
      <c r="E25" s="650"/>
      <c r="F25" s="650"/>
      <c r="G25" s="650"/>
      <c r="H25" s="650"/>
      <c r="I25" s="650"/>
      <c r="J25" s="650"/>
      <c r="K25" s="650"/>
      <c r="L25" s="650"/>
      <c r="M25" s="650"/>
      <c r="N25" s="650"/>
      <c r="O25" s="650"/>
      <c r="P25" s="650"/>
      <c r="Q25" s="651"/>
      <c r="R25" s="652">
        <v>29350</v>
      </c>
      <c r="S25" s="653"/>
      <c r="T25" s="653"/>
      <c r="U25" s="653"/>
      <c r="V25" s="653"/>
      <c r="W25" s="653"/>
      <c r="X25" s="653"/>
      <c r="Y25" s="654"/>
      <c r="Z25" s="655">
        <v>0.1</v>
      </c>
      <c r="AA25" s="655"/>
      <c r="AB25" s="655"/>
      <c r="AC25" s="655"/>
      <c r="AD25" s="656" t="s">
        <v>131</v>
      </c>
      <c r="AE25" s="656"/>
      <c r="AF25" s="656"/>
      <c r="AG25" s="656"/>
      <c r="AH25" s="656"/>
      <c r="AI25" s="656"/>
      <c r="AJ25" s="656"/>
      <c r="AK25" s="656"/>
      <c r="AL25" s="657" t="s">
        <v>131</v>
      </c>
      <c r="AM25" s="658"/>
      <c r="AN25" s="658"/>
      <c r="AO25" s="659"/>
      <c r="AP25" s="649" t="s">
        <v>295</v>
      </c>
      <c r="AQ25" s="665"/>
      <c r="AR25" s="665"/>
      <c r="AS25" s="665"/>
      <c r="AT25" s="665"/>
      <c r="AU25" s="665"/>
      <c r="AV25" s="665"/>
      <c r="AW25" s="665"/>
      <c r="AX25" s="665"/>
      <c r="AY25" s="665"/>
      <c r="AZ25" s="665"/>
      <c r="BA25" s="665"/>
      <c r="BB25" s="665"/>
      <c r="BC25" s="665"/>
      <c r="BD25" s="665"/>
      <c r="BE25" s="665"/>
      <c r="BF25" s="666"/>
      <c r="BG25" s="652" t="s">
        <v>131</v>
      </c>
      <c r="BH25" s="653"/>
      <c r="BI25" s="653"/>
      <c r="BJ25" s="653"/>
      <c r="BK25" s="653"/>
      <c r="BL25" s="653"/>
      <c r="BM25" s="653"/>
      <c r="BN25" s="654"/>
      <c r="BO25" s="655" t="s">
        <v>131</v>
      </c>
      <c r="BP25" s="655"/>
      <c r="BQ25" s="655"/>
      <c r="BR25" s="655"/>
      <c r="BS25" s="656" t="s">
        <v>131</v>
      </c>
      <c r="BT25" s="656"/>
      <c r="BU25" s="656"/>
      <c r="BV25" s="656"/>
      <c r="BW25" s="656"/>
      <c r="BX25" s="656"/>
      <c r="BY25" s="656"/>
      <c r="BZ25" s="656"/>
      <c r="CA25" s="656"/>
      <c r="CB25" s="660"/>
      <c r="CD25" s="649" t="s">
        <v>296</v>
      </c>
      <c r="CE25" s="650"/>
      <c r="CF25" s="650"/>
      <c r="CG25" s="650"/>
      <c r="CH25" s="650"/>
      <c r="CI25" s="650"/>
      <c r="CJ25" s="650"/>
      <c r="CK25" s="650"/>
      <c r="CL25" s="650"/>
      <c r="CM25" s="650"/>
      <c r="CN25" s="650"/>
      <c r="CO25" s="650"/>
      <c r="CP25" s="650"/>
      <c r="CQ25" s="651"/>
      <c r="CR25" s="652">
        <v>8696977</v>
      </c>
      <c r="CS25" s="679"/>
      <c r="CT25" s="679"/>
      <c r="CU25" s="679"/>
      <c r="CV25" s="679"/>
      <c r="CW25" s="679"/>
      <c r="CX25" s="679"/>
      <c r="CY25" s="680"/>
      <c r="CZ25" s="657">
        <v>17.100000000000001</v>
      </c>
      <c r="DA25" s="681"/>
      <c r="DB25" s="681"/>
      <c r="DC25" s="687"/>
      <c r="DD25" s="661">
        <v>7925022</v>
      </c>
      <c r="DE25" s="679"/>
      <c r="DF25" s="679"/>
      <c r="DG25" s="679"/>
      <c r="DH25" s="679"/>
      <c r="DI25" s="679"/>
      <c r="DJ25" s="679"/>
      <c r="DK25" s="680"/>
      <c r="DL25" s="661">
        <v>7670486</v>
      </c>
      <c r="DM25" s="679"/>
      <c r="DN25" s="679"/>
      <c r="DO25" s="679"/>
      <c r="DP25" s="679"/>
      <c r="DQ25" s="679"/>
      <c r="DR25" s="679"/>
      <c r="DS25" s="679"/>
      <c r="DT25" s="679"/>
      <c r="DU25" s="679"/>
      <c r="DV25" s="680"/>
      <c r="DW25" s="657">
        <v>25</v>
      </c>
      <c r="DX25" s="681"/>
      <c r="DY25" s="681"/>
      <c r="DZ25" s="681"/>
      <c r="EA25" s="681"/>
      <c r="EB25" s="681"/>
      <c r="EC25" s="682"/>
    </row>
    <row r="26" spans="2:133" ht="11.25" customHeight="1">
      <c r="B26" s="649" t="s">
        <v>297</v>
      </c>
      <c r="C26" s="650"/>
      <c r="D26" s="650"/>
      <c r="E26" s="650"/>
      <c r="F26" s="650"/>
      <c r="G26" s="650"/>
      <c r="H26" s="650"/>
      <c r="I26" s="650"/>
      <c r="J26" s="650"/>
      <c r="K26" s="650"/>
      <c r="L26" s="650"/>
      <c r="M26" s="650"/>
      <c r="N26" s="650"/>
      <c r="O26" s="650"/>
      <c r="P26" s="650"/>
      <c r="Q26" s="651"/>
      <c r="R26" s="652" t="s">
        <v>131</v>
      </c>
      <c r="S26" s="653"/>
      <c r="T26" s="653"/>
      <c r="U26" s="653"/>
      <c r="V26" s="653"/>
      <c r="W26" s="653"/>
      <c r="X26" s="653"/>
      <c r="Y26" s="654"/>
      <c r="Z26" s="655" t="s">
        <v>131</v>
      </c>
      <c r="AA26" s="655"/>
      <c r="AB26" s="655"/>
      <c r="AC26" s="655"/>
      <c r="AD26" s="656" t="s">
        <v>131</v>
      </c>
      <c r="AE26" s="656"/>
      <c r="AF26" s="656"/>
      <c r="AG26" s="656"/>
      <c r="AH26" s="656"/>
      <c r="AI26" s="656"/>
      <c r="AJ26" s="656"/>
      <c r="AK26" s="656"/>
      <c r="AL26" s="657" t="s">
        <v>131</v>
      </c>
      <c r="AM26" s="658"/>
      <c r="AN26" s="658"/>
      <c r="AO26" s="659"/>
      <c r="AP26" s="649" t="s">
        <v>298</v>
      </c>
      <c r="AQ26" s="665"/>
      <c r="AR26" s="665"/>
      <c r="AS26" s="665"/>
      <c r="AT26" s="665"/>
      <c r="AU26" s="665"/>
      <c r="AV26" s="665"/>
      <c r="AW26" s="665"/>
      <c r="AX26" s="665"/>
      <c r="AY26" s="665"/>
      <c r="AZ26" s="665"/>
      <c r="BA26" s="665"/>
      <c r="BB26" s="665"/>
      <c r="BC26" s="665"/>
      <c r="BD26" s="665"/>
      <c r="BE26" s="665"/>
      <c r="BF26" s="666"/>
      <c r="BG26" s="652" t="s">
        <v>131</v>
      </c>
      <c r="BH26" s="653"/>
      <c r="BI26" s="653"/>
      <c r="BJ26" s="653"/>
      <c r="BK26" s="653"/>
      <c r="BL26" s="653"/>
      <c r="BM26" s="653"/>
      <c r="BN26" s="654"/>
      <c r="BO26" s="655" t="s">
        <v>131</v>
      </c>
      <c r="BP26" s="655"/>
      <c r="BQ26" s="655"/>
      <c r="BR26" s="655"/>
      <c r="BS26" s="656" t="s">
        <v>131</v>
      </c>
      <c r="BT26" s="656"/>
      <c r="BU26" s="656"/>
      <c r="BV26" s="656"/>
      <c r="BW26" s="656"/>
      <c r="BX26" s="656"/>
      <c r="BY26" s="656"/>
      <c r="BZ26" s="656"/>
      <c r="CA26" s="656"/>
      <c r="CB26" s="660"/>
      <c r="CD26" s="649" t="s">
        <v>299</v>
      </c>
      <c r="CE26" s="650"/>
      <c r="CF26" s="650"/>
      <c r="CG26" s="650"/>
      <c r="CH26" s="650"/>
      <c r="CI26" s="650"/>
      <c r="CJ26" s="650"/>
      <c r="CK26" s="650"/>
      <c r="CL26" s="650"/>
      <c r="CM26" s="650"/>
      <c r="CN26" s="650"/>
      <c r="CO26" s="650"/>
      <c r="CP26" s="650"/>
      <c r="CQ26" s="651"/>
      <c r="CR26" s="652">
        <v>5107043</v>
      </c>
      <c r="CS26" s="653"/>
      <c r="CT26" s="653"/>
      <c r="CU26" s="653"/>
      <c r="CV26" s="653"/>
      <c r="CW26" s="653"/>
      <c r="CX26" s="653"/>
      <c r="CY26" s="654"/>
      <c r="CZ26" s="657">
        <v>10.1</v>
      </c>
      <c r="DA26" s="681"/>
      <c r="DB26" s="681"/>
      <c r="DC26" s="687"/>
      <c r="DD26" s="661">
        <v>4671678</v>
      </c>
      <c r="DE26" s="653"/>
      <c r="DF26" s="653"/>
      <c r="DG26" s="653"/>
      <c r="DH26" s="653"/>
      <c r="DI26" s="653"/>
      <c r="DJ26" s="653"/>
      <c r="DK26" s="654"/>
      <c r="DL26" s="661" t="s">
        <v>131</v>
      </c>
      <c r="DM26" s="653"/>
      <c r="DN26" s="653"/>
      <c r="DO26" s="653"/>
      <c r="DP26" s="653"/>
      <c r="DQ26" s="653"/>
      <c r="DR26" s="653"/>
      <c r="DS26" s="653"/>
      <c r="DT26" s="653"/>
      <c r="DU26" s="653"/>
      <c r="DV26" s="654"/>
      <c r="DW26" s="657" t="s">
        <v>131</v>
      </c>
      <c r="DX26" s="681"/>
      <c r="DY26" s="681"/>
      <c r="DZ26" s="681"/>
      <c r="EA26" s="681"/>
      <c r="EB26" s="681"/>
      <c r="EC26" s="682"/>
    </row>
    <row r="27" spans="2:133" ht="11.25" customHeight="1">
      <c r="B27" s="649" t="s">
        <v>300</v>
      </c>
      <c r="C27" s="650"/>
      <c r="D27" s="650"/>
      <c r="E27" s="650"/>
      <c r="F27" s="650"/>
      <c r="G27" s="650"/>
      <c r="H27" s="650"/>
      <c r="I27" s="650"/>
      <c r="J27" s="650"/>
      <c r="K27" s="650"/>
      <c r="L27" s="650"/>
      <c r="M27" s="650"/>
      <c r="N27" s="650"/>
      <c r="O27" s="650"/>
      <c r="P27" s="650"/>
      <c r="Q27" s="651"/>
      <c r="R27" s="652">
        <v>32762429</v>
      </c>
      <c r="S27" s="653"/>
      <c r="T27" s="653"/>
      <c r="U27" s="653"/>
      <c r="V27" s="653"/>
      <c r="W27" s="653"/>
      <c r="X27" s="653"/>
      <c r="Y27" s="654"/>
      <c r="Z27" s="655">
        <v>58.6</v>
      </c>
      <c r="AA27" s="655"/>
      <c r="AB27" s="655"/>
      <c r="AC27" s="655"/>
      <c r="AD27" s="656">
        <v>30542304</v>
      </c>
      <c r="AE27" s="656"/>
      <c r="AF27" s="656"/>
      <c r="AG27" s="656"/>
      <c r="AH27" s="656"/>
      <c r="AI27" s="656"/>
      <c r="AJ27" s="656"/>
      <c r="AK27" s="656"/>
      <c r="AL27" s="657">
        <v>99.400001525878906</v>
      </c>
      <c r="AM27" s="658"/>
      <c r="AN27" s="658"/>
      <c r="AO27" s="659"/>
      <c r="AP27" s="649" t="s">
        <v>301</v>
      </c>
      <c r="AQ27" s="650"/>
      <c r="AR27" s="650"/>
      <c r="AS27" s="650"/>
      <c r="AT27" s="650"/>
      <c r="AU27" s="650"/>
      <c r="AV27" s="650"/>
      <c r="AW27" s="650"/>
      <c r="AX27" s="650"/>
      <c r="AY27" s="650"/>
      <c r="AZ27" s="650"/>
      <c r="BA27" s="650"/>
      <c r="BB27" s="650"/>
      <c r="BC27" s="650"/>
      <c r="BD27" s="650"/>
      <c r="BE27" s="650"/>
      <c r="BF27" s="651"/>
      <c r="BG27" s="652">
        <v>28476897</v>
      </c>
      <c r="BH27" s="653"/>
      <c r="BI27" s="653"/>
      <c r="BJ27" s="653"/>
      <c r="BK27" s="653"/>
      <c r="BL27" s="653"/>
      <c r="BM27" s="653"/>
      <c r="BN27" s="654"/>
      <c r="BO27" s="655">
        <v>100</v>
      </c>
      <c r="BP27" s="655"/>
      <c r="BQ27" s="655"/>
      <c r="BR27" s="655"/>
      <c r="BS27" s="656" t="s">
        <v>131</v>
      </c>
      <c r="BT27" s="656"/>
      <c r="BU27" s="656"/>
      <c r="BV27" s="656"/>
      <c r="BW27" s="656"/>
      <c r="BX27" s="656"/>
      <c r="BY27" s="656"/>
      <c r="BZ27" s="656"/>
      <c r="CA27" s="656"/>
      <c r="CB27" s="660"/>
      <c r="CD27" s="649" t="s">
        <v>302</v>
      </c>
      <c r="CE27" s="650"/>
      <c r="CF27" s="650"/>
      <c r="CG27" s="650"/>
      <c r="CH27" s="650"/>
      <c r="CI27" s="650"/>
      <c r="CJ27" s="650"/>
      <c r="CK27" s="650"/>
      <c r="CL27" s="650"/>
      <c r="CM27" s="650"/>
      <c r="CN27" s="650"/>
      <c r="CO27" s="650"/>
      <c r="CP27" s="650"/>
      <c r="CQ27" s="651"/>
      <c r="CR27" s="652">
        <v>12534523</v>
      </c>
      <c r="CS27" s="679"/>
      <c r="CT27" s="679"/>
      <c r="CU27" s="679"/>
      <c r="CV27" s="679"/>
      <c r="CW27" s="679"/>
      <c r="CX27" s="679"/>
      <c r="CY27" s="680"/>
      <c r="CZ27" s="657">
        <v>24.7</v>
      </c>
      <c r="DA27" s="681"/>
      <c r="DB27" s="681"/>
      <c r="DC27" s="687"/>
      <c r="DD27" s="661">
        <v>3643245</v>
      </c>
      <c r="DE27" s="679"/>
      <c r="DF27" s="679"/>
      <c r="DG27" s="679"/>
      <c r="DH27" s="679"/>
      <c r="DI27" s="679"/>
      <c r="DJ27" s="679"/>
      <c r="DK27" s="680"/>
      <c r="DL27" s="661">
        <v>3641607</v>
      </c>
      <c r="DM27" s="679"/>
      <c r="DN27" s="679"/>
      <c r="DO27" s="679"/>
      <c r="DP27" s="679"/>
      <c r="DQ27" s="679"/>
      <c r="DR27" s="679"/>
      <c r="DS27" s="679"/>
      <c r="DT27" s="679"/>
      <c r="DU27" s="679"/>
      <c r="DV27" s="680"/>
      <c r="DW27" s="657">
        <v>11.9</v>
      </c>
      <c r="DX27" s="681"/>
      <c r="DY27" s="681"/>
      <c r="DZ27" s="681"/>
      <c r="EA27" s="681"/>
      <c r="EB27" s="681"/>
      <c r="EC27" s="682"/>
    </row>
    <row r="28" spans="2:133" ht="11.25" customHeight="1">
      <c r="B28" s="649" t="s">
        <v>303</v>
      </c>
      <c r="C28" s="650"/>
      <c r="D28" s="650"/>
      <c r="E28" s="650"/>
      <c r="F28" s="650"/>
      <c r="G28" s="650"/>
      <c r="H28" s="650"/>
      <c r="I28" s="650"/>
      <c r="J28" s="650"/>
      <c r="K28" s="650"/>
      <c r="L28" s="650"/>
      <c r="M28" s="650"/>
      <c r="N28" s="650"/>
      <c r="O28" s="650"/>
      <c r="P28" s="650"/>
      <c r="Q28" s="651"/>
      <c r="R28" s="652">
        <v>17662</v>
      </c>
      <c r="S28" s="653"/>
      <c r="T28" s="653"/>
      <c r="U28" s="653"/>
      <c r="V28" s="653"/>
      <c r="W28" s="653"/>
      <c r="X28" s="653"/>
      <c r="Y28" s="654"/>
      <c r="Z28" s="655">
        <v>0</v>
      </c>
      <c r="AA28" s="655"/>
      <c r="AB28" s="655"/>
      <c r="AC28" s="655"/>
      <c r="AD28" s="656">
        <v>17662</v>
      </c>
      <c r="AE28" s="656"/>
      <c r="AF28" s="656"/>
      <c r="AG28" s="656"/>
      <c r="AH28" s="656"/>
      <c r="AI28" s="656"/>
      <c r="AJ28" s="656"/>
      <c r="AK28" s="656"/>
      <c r="AL28" s="657">
        <v>0.1</v>
      </c>
      <c r="AM28" s="658"/>
      <c r="AN28" s="658"/>
      <c r="AO28" s="659"/>
      <c r="AP28" s="649"/>
      <c r="AQ28" s="650"/>
      <c r="AR28" s="650"/>
      <c r="AS28" s="650"/>
      <c r="AT28" s="650"/>
      <c r="AU28" s="650"/>
      <c r="AV28" s="650"/>
      <c r="AW28" s="650"/>
      <c r="AX28" s="650"/>
      <c r="AY28" s="650"/>
      <c r="AZ28" s="650"/>
      <c r="BA28" s="650"/>
      <c r="BB28" s="650"/>
      <c r="BC28" s="650"/>
      <c r="BD28" s="650"/>
      <c r="BE28" s="650"/>
      <c r="BF28" s="651"/>
      <c r="BG28" s="652"/>
      <c r="BH28" s="653"/>
      <c r="BI28" s="653"/>
      <c r="BJ28" s="653"/>
      <c r="BK28" s="653"/>
      <c r="BL28" s="653"/>
      <c r="BM28" s="653"/>
      <c r="BN28" s="654"/>
      <c r="BO28" s="655"/>
      <c r="BP28" s="655"/>
      <c r="BQ28" s="655"/>
      <c r="BR28" s="655"/>
      <c r="BS28" s="661"/>
      <c r="BT28" s="653"/>
      <c r="BU28" s="653"/>
      <c r="BV28" s="653"/>
      <c r="BW28" s="653"/>
      <c r="BX28" s="653"/>
      <c r="BY28" s="653"/>
      <c r="BZ28" s="653"/>
      <c r="CA28" s="653"/>
      <c r="CB28" s="662"/>
      <c r="CD28" s="649" t="s">
        <v>304</v>
      </c>
      <c r="CE28" s="650"/>
      <c r="CF28" s="650"/>
      <c r="CG28" s="650"/>
      <c r="CH28" s="650"/>
      <c r="CI28" s="650"/>
      <c r="CJ28" s="650"/>
      <c r="CK28" s="650"/>
      <c r="CL28" s="650"/>
      <c r="CM28" s="650"/>
      <c r="CN28" s="650"/>
      <c r="CO28" s="650"/>
      <c r="CP28" s="650"/>
      <c r="CQ28" s="651"/>
      <c r="CR28" s="652">
        <v>2024262</v>
      </c>
      <c r="CS28" s="653"/>
      <c r="CT28" s="653"/>
      <c r="CU28" s="653"/>
      <c r="CV28" s="653"/>
      <c r="CW28" s="653"/>
      <c r="CX28" s="653"/>
      <c r="CY28" s="654"/>
      <c r="CZ28" s="657">
        <v>4</v>
      </c>
      <c r="DA28" s="681"/>
      <c r="DB28" s="681"/>
      <c r="DC28" s="687"/>
      <c r="DD28" s="661">
        <v>2024262</v>
      </c>
      <c r="DE28" s="653"/>
      <c r="DF28" s="653"/>
      <c r="DG28" s="653"/>
      <c r="DH28" s="653"/>
      <c r="DI28" s="653"/>
      <c r="DJ28" s="653"/>
      <c r="DK28" s="654"/>
      <c r="DL28" s="661">
        <v>2024262</v>
      </c>
      <c r="DM28" s="653"/>
      <c r="DN28" s="653"/>
      <c r="DO28" s="653"/>
      <c r="DP28" s="653"/>
      <c r="DQ28" s="653"/>
      <c r="DR28" s="653"/>
      <c r="DS28" s="653"/>
      <c r="DT28" s="653"/>
      <c r="DU28" s="653"/>
      <c r="DV28" s="654"/>
      <c r="DW28" s="657">
        <v>6.6</v>
      </c>
      <c r="DX28" s="681"/>
      <c r="DY28" s="681"/>
      <c r="DZ28" s="681"/>
      <c r="EA28" s="681"/>
      <c r="EB28" s="681"/>
      <c r="EC28" s="682"/>
    </row>
    <row r="29" spans="2:133" ht="11.25" customHeight="1">
      <c r="B29" s="649" t="s">
        <v>305</v>
      </c>
      <c r="C29" s="650"/>
      <c r="D29" s="650"/>
      <c r="E29" s="650"/>
      <c r="F29" s="650"/>
      <c r="G29" s="650"/>
      <c r="H29" s="650"/>
      <c r="I29" s="650"/>
      <c r="J29" s="650"/>
      <c r="K29" s="650"/>
      <c r="L29" s="650"/>
      <c r="M29" s="650"/>
      <c r="N29" s="650"/>
      <c r="O29" s="650"/>
      <c r="P29" s="650"/>
      <c r="Q29" s="651"/>
      <c r="R29" s="652">
        <v>278445</v>
      </c>
      <c r="S29" s="653"/>
      <c r="T29" s="653"/>
      <c r="U29" s="653"/>
      <c r="V29" s="653"/>
      <c r="W29" s="653"/>
      <c r="X29" s="653"/>
      <c r="Y29" s="654"/>
      <c r="Z29" s="655">
        <v>0.5</v>
      </c>
      <c r="AA29" s="655"/>
      <c r="AB29" s="655"/>
      <c r="AC29" s="655"/>
      <c r="AD29" s="656" t="s">
        <v>131</v>
      </c>
      <c r="AE29" s="656"/>
      <c r="AF29" s="656"/>
      <c r="AG29" s="656"/>
      <c r="AH29" s="656"/>
      <c r="AI29" s="656"/>
      <c r="AJ29" s="656"/>
      <c r="AK29" s="656"/>
      <c r="AL29" s="657" t="s">
        <v>131</v>
      </c>
      <c r="AM29" s="658"/>
      <c r="AN29" s="658"/>
      <c r="AO29" s="659"/>
      <c r="AP29" s="670"/>
      <c r="AQ29" s="671"/>
      <c r="AR29" s="671"/>
      <c r="AS29" s="671"/>
      <c r="AT29" s="671"/>
      <c r="AU29" s="671"/>
      <c r="AV29" s="671"/>
      <c r="AW29" s="671"/>
      <c r="AX29" s="671"/>
      <c r="AY29" s="671"/>
      <c r="AZ29" s="671"/>
      <c r="BA29" s="671"/>
      <c r="BB29" s="671"/>
      <c r="BC29" s="671"/>
      <c r="BD29" s="671"/>
      <c r="BE29" s="671"/>
      <c r="BF29" s="672"/>
      <c r="BG29" s="652"/>
      <c r="BH29" s="653"/>
      <c r="BI29" s="653"/>
      <c r="BJ29" s="653"/>
      <c r="BK29" s="653"/>
      <c r="BL29" s="653"/>
      <c r="BM29" s="653"/>
      <c r="BN29" s="654"/>
      <c r="BO29" s="655"/>
      <c r="BP29" s="655"/>
      <c r="BQ29" s="655"/>
      <c r="BR29" s="655"/>
      <c r="BS29" s="656"/>
      <c r="BT29" s="656"/>
      <c r="BU29" s="656"/>
      <c r="BV29" s="656"/>
      <c r="BW29" s="656"/>
      <c r="BX29" s="656"/>
      <c r="BY29" s="656"/>
      <c r="BZ29" s="656"/>
      <c r="CA29" s="656"/>
      <c r="CB29" s="660"/>
      <c r="CD29" s="690" t="s">
        <v>306</v>
      </c>
      <c r="CE29" s="691"/>
      <c r="CF29" s="649" t="s">
        <v>70</v>
      </c>
      <c r="CG29" s="650"/>
      <c r="CH29" s="650"/>
      <c r="CI29" s="650"/>
      <c r="CJ29" s="650"/>
      <c r="CK29" s="650"/>
      <c r="CL29" s="650"/>
      <c r="CM29" s="650"/>
      <c r="CN29" s="650"/>
      <c r="CO29" s="650"/>
      <c r="CP29" s="650"/>
      <c r="CQ29" s="651"/>
      <c r="CR29" s="652">
        <v>2024262</v>
      </c>
      <c r="CS29" s="679"/>
      <c r="CT29" s="679"/>
      <c r="CU29" s="679"/>
      <c r="CV29" s="679"/>
      <c r="CW29" s="679"/>
      <c r="CX29" s="679"/>
      <c r="CY29" s="680"/>
      <c r="CZ29" s="657">
        <v>4</v>
      </c>
      <c r="DA29" s="681"/>
      <c r="DB29" s="681"/>
      <c r="DC29" s="687"/>
      <c r="DD29" s="661">
        <v>2024262</v>
      </c>
      <c r="DE29" s="679"/>
      <c r="DF29" s="679"/>
      <c r="DG29" s="679"/>
      <c r="DH29" s="679"/>
      <c r="DI29" s="679"/>
      <c r="DJ29" s="679"/>
      <c r="DK29" s="680"/>
      <c r="DL29" s="661">
        <v>2024262</v>
      </c>
      <c r="DM29" s="679"/>
      <c r="DN29" s="679"/>
      <c r="DO29" s="679"/>
      <c r="DP29" s="679"/>
      <c r="DQ29" s="679"/>
      <c r="DR29" s="679"/>
      <c r="DS29" s="679"/>
      <c r="DT29" s="679"/>
      <c r="DU29" s="679"/>
      <c r="DV29" s="680"/>
      <c r="DW29" s="657">
        <v>6.6</v>
      </c>
      <c r="DX29" s="681"/>
      <c r="DY29" s="681"/>
      <c r="DZ29" s="681"/>
      <c r="EA29" s="681"/>
      <c r="EB29" s="681"/>
      <c r="EC29" s="682"/>
    </row>
    <row r="30" spans="2:133" ht="11.25" customHeight="1">
      <c r="B30" s="649" t="s">
        <v>307</v>
      </c>
      <c r="C30" s="650"/>
      <c r="D30" s="650"/>
      <c r="E30" s="650"/>
      <c r="F30" s="650"/>
      <c r="G30" s="650"/>
      <c r="H30" s="650"/>
      <c r="I30" s="650"/>
      <c r="J30" s="650"/>
      <c r="K30" s="650"/>
      <c r="L30" s="650"/>
      <c r="M30" s="650"/>
      <c r="N30" s="650"/>
      <c r="O30" s="650"/>
      <c r="P30" s="650"/>
      <c r="Q30" s="651"/>
      <c r="R30" s="652">
        <v>442517</v>
      </c>
      <c r="S30" s="653"/>
      <c r="T30" s="653"/>
      <c r="U30" s="653"/>
      <c r="V30" s="653"/>
      <c r="W30" s="653"/>
      <c r="X30" s="653"/>
      <c r="Y30" s="654"/>
      <c r="Z30" s="655">
        <v>0.8</v>
      </c>
      <c r="AA30" s="655"/>
      <c r="AB30" s="655"/>
      <c r="AC30" s="655"/>
      <c r="AD30" s="656">
        <v>86125</v>
      </c>
      <c r="AE30" s="656"/>
      <c r="AF30" s="656"/>
      <c r="AG30" s="656"/>
      <c r="AH30" s="656"/>
      <c r="AI30" s="656"/>
      <c r="AJ30" s="656"/>
      <c r="AK30" s="656"/>
      <c r="AL30" s="657">
        <v>0.3</v>
      </c>
      <c r="AM30" s="658"/>
      <c r="AN30" s="658"/>
      <c r="AO30" s="659"/>
      <c r="AP30" s="634" t="s">
        <v>225</v>
      </c>
      <c r="AQ30" s="635"/>
      <c r="AR30" s="635"/>
      <c r="AS30" s="635"/>
      <c r="AT30" s="635"/>
      <c r="AU30" s="635"/>
      <c r="AV30" s="635"/>
      <c r="AW30" s="635"/>
      <c r="AX30" s="635"/>
      <c r="AY30" s="635"/>
      <c r="AZ30" s="635"/>
      <c r="BA30" s="635"/>
      <c r="BB30" s="635"/>
      <c r="BC30" s="635"/>
      <c r="BD30" s="635"/>
      <c r="BE30" s="635"/>
      <c r="BF30" s="636"/>
      <c r="BG30" s="634" t="s">
        <v>308</v>
      </c>
      <c r="BH30" s="688"/>
      <c r="BI30" s="688"/>
      <c r="BJ30" s="688"/>
      <c r="BK30" s="688"/>
      <c r="BL30" s="688"/>
      <c r="BM30" s="688"/>
      <c r="BN30" s="688"/>
      <c r="BO30" s="688"/>
      <c r="BP30" s="688"/>
      <c r="BQ30" s="689"/>
      <c r="BR30" s="634" t="s">
        <v>309</v>
      </c>
      <c r="BS30" s="688"/>
      <c r="BT30" s="688"/>
      <c r="BU30" s="688"/>
      <c r="BV30" s="688"/>
      <c r="BW30" s="688"/>
      <c r="BX30" s="688"/>
      <c r="BY30" s="688"/>
      <c r="BZ30" s="688"/>
      <c r="CA30" s="688"/>
      <c r="CB30" s="689"/>
      <c r="CD30" s="692"/>
      <c r="CE30" s="693"/>
      <c r="CF30" s="649" t="s">
        <v>310</v>
      </c>
      <c r="CG30" s="650"/>
      <c r="CH30" s="650"/>
      <c r="CI30" s="650"/>
      <c r="CJ30" s="650"/>
      <c r="CK30" s="650"/>
      <c r="CL30" s="650"/>
      <c r="CM30" s="650"/>
      <c r="CN30" s="650"/>
      <c r="CO30" s="650"/>
      <c r="CP30" s="650"/>
      <c r="CQ30" s="651"/>
      <c r="CR30" s="652">
        <v>1874502</v>
      </c>
      <c r="CS30" s="653"/>
      <c r="CT30" s="653"/>
      <c r="CU30" s="653"/>
      <c r="CV30" s="653"/>
      <c r="CW30" s="653"/>
      <c r="CX30" s="653"/>
      <c r="CY30" s="654"/>
      <c r="CZ30" s="657">
        <v>3.7</v>
      </c>
      <c r="DA30" s="681"/>
      <c r="DB30" s="681"/>
      <c r="DC30" s="687"/>
      <c r="DD30" s="661">
        <v>1874502</v>
      </c>
      <c r="DE30" s="653"/>
      <c r="DF30" s="653"/>
      <c r="DG30" s="653"/>
      <c r="DH30" s="653"/>
      <c r="DI30" s="653"/>
      <c r="DJ30" s="653"/>
      <c r="DK30" s="654"/>
      <c r="DL30" s="661">
        <v>1874502</v>
      </c>
      <c r="DM30" s="653"/>
      <c r="DN30" s="653"/>
      <c r="DO30" s="653"/>
      <c r="DP30" s="653"/>
      <c r="DQ30" s="653"/>
      <c r="DR30" s="653"/>
      <c r="DS30" s="653"/>
      <c r="DT30" s="653"/>
      <c r="DU30" s="653"/>
      <c r="DV30" s="654"/>
      <c r="DW30" s="657">
        <v>6.1</v>
      </c>
      <c r="DX30" s="681"/>
      <c r="DY30" s="681"/>
      <c r="DZ30" s="681"/>
      <c r="EA30" s="681"/>
      <c r="EB30" s="681"/>
      <c r="EC30" s="682"/>
    </row>
    <row r="31" spans="2:133" ht="11.25" customHeight="1">
      <c r="B31" s="649" t="s">
        <v>311</v>
      </c>
      <c r="C31" s="650"/>
      <c r="D31" s="650"/>
      <c r="E31" s="650"/>
      <c r="F31" s="650"/>
      <c r="G31" s="650"/>
      <c r="H31" s="650"/>
      <c r="I31" s="650"/>
      <c r="J31" s="650"/>
      <c r="K31" s="650"/>
      <c r="L31" s="650"/>
      <c r="M31" s="650"/>
      <c r="N31" s="650"/>
      <c r="O31" s="650"/>
      <c r="P31" s="650"/>
      <c r="Q31" s="651"/>
      <c r="R31" s="652">
        <v>286532</v>
      </c>
      <c r="S31" s="653"/>
      <c r="T31" s="653"/>
      <c r="U31" s="653"/>
      <c r="V31" s="653"/>
      <c r="W31" s="653"/>
      <c r="X31" s="653"/>
      <c r="Y31" s="654"/>
      <c r="Z31" s="655">
        <v>0.5</v>
      </c>
      <c r="AA31" s="655"/>
      <c r="AB31" s="655"/>
      <c r="AC31" s="655"/>
      <c r="AD31" s="656">
        <v>463</v>
      </c>
      <c r="AE31" s="656"/>
      <c r="AF31" s="656"/>
      <c r="AG31" s="656"/>
      <c r="AH31" s="656"/>
      <c r="AI31" s="656"/>
      <c r="AJ31" s="656"/>
      <c r="AK31" s="656"/>
      <c r="AL31" s="657">
        <v>0</v>
      </c>
      <c r="AM31" s="658"/>
      <c r="AN31" s="658"/>
      <c r="AO31" s="659"/>
      <c r="AP31" s="700" t="s">
        <v>312</v>
      </c>
      <c r="AQ31" s="701"/>
      <c r="AR31" s="701"/>
      <c r="AS31" s="701"/>
      <c r="AT31" s="706" t="s">
        <v>313</v>
      </c>
      <c r="AU31" s="348"/>
      <c r="AV31" s="348"/>
      <c r="AW31" s="348"/>
      <c r="AX31" s="638" t="s">
        <v>190</v>
      </c>
      <c r="AY31" s="639"/>
      <c r="AZ31" s="639"/>
      <c r="BA31" s="639"/>
      <c r="BB31" s="639"/>
      <c r="BC31" s="639"/>
      <c r="BD31" s="639"/>
      <c r="BE31" s="639"/>
      <c r="BF31" s="640"/>
      <c r="BG31" s="699">
        <v>99.5</v>
      </c>
      <c r="BH31" s="696"/>
      <c r="BI31" s="696"/>
      <c r="BJ31" s="696"/>
      <c r="BK31" s="696"/>
      <c r="BL31" s="696"/>
      <c r="BM31" s="647">
        <v>98.2</v>
      </c>
      <c r="BN31" s="696"/>
      <c r="BO31" s="696"/>
      <c r="BP31" s="696"/>
      <c r="BQ31" s="697"/>
      <c r="BR31" s="699">
        <v>99.4</v>
      </c>
      <c r="BS31" s="696"/>
      <c r="BT31" s="696"/>
      <c r="BU31" s="696"/>
      <c r="BV31" s="696"/>
      <c r="BW31" s="696"/>
      <c r="BX31" s="647">
        <v>98</v>
      </c>
      <c r="BY31" s="696"/>
      <c r="BZ31" s="696"/>
      <c r="CA31" s="696"/>
      <c r="CB31" s="697"/>
      <c r="CD31" s="692"/>
      <c r="CE31" s="693"/>
      <c r="CF31" s="649" t="s">
        <v>314</v>
      </c>
      <c r="CG31" s="650"/>
      <c r="CH31" s="650"/>
      <c r="CI31" s="650"/>
      <c r="CJ31" s="650"/>
      <c r="CK31" s="650"/>
      <c r="CL31" s="650"/>
      <c r="CM31" s="650"/>
      <c r="CN31" s="650"/>
      <c r="CO31" s="650"/>
      <c r="CP31" s="650"/>
      <c r="CQ31" s="651"/>
      <c r="CR31" s="652">
        <v>149760</v>
      </c>
      <c r="CS31" s="679"/>
      <c r="CT31" s="679"/>
      <c r="CU31" s="679"/>
      <c r="CV31" s="679"/>
      <c r="CW31" s="679"/>
      <c r="CX31" s="679"/>
      <c r="CY31" s="680"/>
      <c r="CZ31" s="657">
        <v>0.3</v>
      </c>
      <c r="DA31" s="681"/>
      <c r="DB31" s="681"/>
      <c r="DC31" s="687"/>
      <c r="DD31" s="661">
        <v>149760</v>
      </c>
      <c r="DE31" s="679"/>
      <c r="DF31" s="679"/>
      <c r="DG31" s="679"/>
      <c r="DH31" s="679"/>
      <c r="DI31" s="679"/>
      <c r="DJ31" s="679"/>
      <c r="DK31" s="680"/>
      <c r="DL31" s="661">
        <v>149760</v>
      </c>
      <c r="DM31" s="679"/>
      <c r="DN31" s="679"/>
      <c r="DO31" s="679"/>
      <c r="DP31" s="679"/>
      <c r="DQ31" s="679"/>
      <c r="DR31" s="679"/>
      <c r="DS31" s="679"/>
      <c r="DT31" s="679"/>
      <c r="DU31" s="679"/>
      <c r="DV31" s="680"/>
      <c r="DW31" s="657">
        <v>0.5</v>
      </c>
      <c r="DX31" s="681"/>
      <c r="DY31" s="681"/>
      <c r="DZ31" s="681"/>
      <c r="EA31" s="681"/>
      <c r="EB31" s="681"/>
      <c r="EC31" s="682"/>
    </row>
    <row r="32" spans="2:133" ht="11.25" customHeight="1">
      <c r="B32" s="649" t="s">
        <v>315</v>
      </c>
      <c r="C32" s="650"/>
      <c r="D32" s="650"/>
      <c r="E32" s="650"/>
      <c r="F32" s="650"/>
      <c r="G32" s="650"/>
      <c r="H32" s="650"/>
      <c r="I32" s="650"/>
      <c r="J32" s="650"/>
      <c r="K32" s="650"/>
      <c r="L32" s="650"/>
      <c r="M32" s="650"/>
      <c r="N32" s="650"/>
      <c r="O32" s="650"/>
      <c r="P32" s="650"/>
      <c r="Q32" s="651"/>
      <c r="R32" s="652">
        <v>11318457</v>
      </c>
      <c r="S32" s="653"/>
      <c r="T32" s="653"/>
      <c r="U32" s="653"/>
      <c r="V32" s="653"/>
      <c r="W32" s="653"/>
      <c r="X32" s="653"/>
      <c r="Y32" s="654"/>
      <c r="Z32" s="655">
        <v>20.3</v>
      </c>
      <c r="AA32" s="655"/>
      <c r="AB32" s="655"/>
      <c r="AC32" s="655"/>
      <c r="AD32" s="656" t="s">
        <v>131</v>
      </c>
      <c r="AE32" s="656"/>
      <c r="AF32" s="656"/>
      <c r="AG32" s="656"/>
      <c r="AH32" s="656"/>
      <c r="AI32" s="656"/>
      <c r="AJ32" s="656"/>
      <c r="AK32" s="656"/>
      <c r="AL32" s="657" t="s">
        <v>131</v>
      </c>
      <c r="AM32" s="658"/>
      <c r="AN32" s="658"/>
      <c r="AO32" s="659"/>
      <c r="AP32" s="702"/>
      <c r="AQ32" s="703"/>
      <c r="AR32" s="703"/>
      <c r="AS32" s="703"/>
      <c r="AT32" s="707"/>
      <c r="AU32" s="344" t="s">
        <v>316</v>
      </c>
      <c r="AX32" s="649" t="s">
        <v>317</v>
      </c>
      <c r="AY32" s="650"/>
      <c r="AZ32" s="650"/>
      <c r="BA32" s="650"/>
      <c r="BB32" s="650"/>
      <c r="BC32" s="650"/>
      <c r="BD32" s="650"/>
      <c r="BE32" s="650"/>
      <c r="BF32" s="651"/>
      <c r="BG32" s="709">
        <v>99</v>
      </c>
      <c r="BH32" s="679"/>
      <c r="BI32" s="679"/>
      <c r="BJ32" s="679"/>
      <c r="BK32" s="679"/>
      <c r="BL32" s="679"/>
      <c r="BM32" s="658">
        <v>95.8</v>
      </c>
      <c r="BN32" s="679"/>
      <c r="BO32" s="679"/>
      <c r="BP32" s="679"/>
      <c r="BQ32" s="698"/>
      <c r="BR32" s="709">
        <v>98.8</v>
      </c>
      <c r="BS32" s="679"/>
      <c r="BT32" s="679"/>
      <c r="BU32" s="679"/>
      <c r="BV32" s="679"/>
      <c r="BW32" s="679"/>
      <c r="BX32" s="658">
        <v>95.6</v>
      </c>
      <c r="BY32" s="679"/>
      <c r="BZ32" s="679"/>
      <c r="CA32" s="679"/>
      <c r="CB32" s="698"/>
      <c r="CD32" s="694"/>
      <c r="CE32" s="695"/>
      <c r="CF32" s="649" t="s">
        <v>318</v>
      </c>
      <c r="CG32" s="650"/>
      <c r="CH32" s="650"/>
      <c r="CI32" s="650"/>
      <c r="CJ32" s="650"/>
      <c r="CK32" s="650"/>
      <c r="CL32" s="650"/>
      <c r="CM32" s="650"/>
      <c r="CN32" s="650"/>
      <c r="CO32" s="650"/>
      <c r="CP32" s="650"/>
      <c r="CQ32" s="651"/>
      <c r="CR32" s="652" t="s">
        <v>131</v>
      </c>
      <c r="CS32" s="653"/>
      <c r="CT32" s="653"/>
      <c r="CU32" s="653"/>
      <c r="CV32" s="653"/>
      <c r="CW32" s="653"/>
      <c r="CX32" s="653"/>
      <c r="CY32" s="654"/>
      <c r="CZ32" s="657" t="s">
        <v>131</v>
      </c>
      <c r="DA32" s="681"/>
      <c r="DB32" s="681"/>
      <c r="DC32" s="687"/>
      <c r="DD32" s="661" t="s">
        <v>131</v>
      </c>
      <c r="DE32" s="653"/>
      <c r="DF32" s="653"/>
      <c r="DG32" s="653"/>
      <c r="DH32" s="653"/>
      <c r="DI32" s="653"/>
      <c r="DJ32" s="653"/>
      <c r="DK32" s="654"/>
      <c r="DL32" s="661" t="s">
        <v>131</v>
      </c>
      <c r="DM32" s="653"/>
      <c r="DN32" s="653"/>
      <c r="DO32" s="653"/>
      <c r="DP32" s="653"/>
      <c r="DQ32" s="653"/>
      <c r="DR32" s="653"/>
      <c r="DS32" s="653"/>
      <c r="DT32" s="653"/>
      <c r="DU32" s="653"/>
      <c r="DV32" s="654"/>
      <c r="DW32" s="657" t="s">
        <v>131</v>
      </c>
      <c r="DX32" s="681"/>
      <c r="DY32" s="681"/>
      <c r="DZ32" s="681"/>
      <c r="EA32" s="681"/>
      <c r="EB32" s="681"/>
      <c r="EC32" s="682"/>
    </row>
    <row r="33" spans="2:133" ht="11.25" customHeight="1">
      <c r="B33" s="683" t="s">
        <v>319</v>
      </c>
      <c r="C33" s="684"/>
      <c r="D33" s="684"/>
      <c r="E33" s="684"/>
      <c r="F33" s="684"/>
      <c r="G33" s="684"/>
      <c r="H33" s="684"/>
      <c r="I33" s="684"/>
      <c r="J33" s="684"/>
      <c r="K33" s="684"/>
      <c r="L33" s="684"/>
      <c r="M33" s="684"/>
      <c r="N33" s="684"/>
      <c r="O33" s="684"/>
      <c r="P33" s="684"/>
      <c r="Q33" s="685"/>
      <c r="R33" s="652" t="s">
        <v>131</v>
      </c>
      <c r="S33" s="653"/>
      <c r="T33" s="653"/>
      <c r="U33" s="653"/>
      <c r="V33" s="653"/>
      <c r="W33" s="653"/>
      <c r="X33" s="653"/>
      <c r="Y33" s="654"/>
      <c r="Z33" s="655" t="s">
        <v>131</v>
      </c>
      <c r="AA33" s="655"/>
      <c r="AB33" s="655"/>
      <c r="AC33" s="655"/>
      <c r="AD33" s="656" t="s">
        <v>131</v>
      </c>
      <c r="AE33" s="656"/>
      <c r="AF33" s="656"/>
      <c r="AG33" s="656"/>
      <c r="AH33" s="656"/>
      <c r="AI33" s="656"/>
      <c r="AJ33" s="656"/>
      <c r="AK33" s="656"/>
      <c r="AL33" s="657" t="s">
        <v>131</v>
      </c>
      <c r="AM33" s="658"/>
      <c r="AN33" s="658"/>
      <c r="AO33" s="659"/>
      <c r="AP33" s="704"/>
      <c r="AQ33" s="705"/>
      <c r="AR33" s="705"/>
      <c r="AS33" s="705"/>
      <c r="AT33" s="708"/>
      <c r="AU33" s="349"/>
      <c r="AV33" s="349"/>
      <c r="AW33" s="349"/>
      <c r="AX33" s="670" t="s">
        <v>320</v>
      </c>
      <c r="AY33" s="671"/>
      <c r="AZ33" s="671"/>
      <c r="BA33" s="671"/>
      <c r="BB33" s="671"/>
      <c r="BC33" s="671"/>
      <c r="BD33" s="671"/>
      <c r="BE33" s="671"/>
      <c r="BF33" s="672"/>
      <c r="BG33" s="710">
        <v>99.8</v>
      </c>
      <c r="BH33" s="711"/>
      <c r="BI33" s="711"/>
      <c r="BJ33" s="711"/>
      <c r="BK33" s="711"/>
      <c r="BL33" s="711"/>
      <c r="BM33" s="712">
        <v>99.4</v>
      </c>
      <c r="BN33" s="711"/>
      <c r="BO33" s="711"/>
      <c r="BP33" s="711"/>
      <c r="BQ33" s="713"/>
      <c r="BR33" s="710">
        <v>99.8</v>
      </c>
      <c r="BS33" s="711"/>
      <c r="BT33" s="711"/>
      <c r="BU33" s="711"/>
      <c r="BV33" s="711"/>
      <c r="BW33" s="711"/>
      <c r="BX33" s="712">
        <v>99.3</v>
      </c>
      <c r="BY33" s="711"/>
      <c r="BZ33" s="711"/>
      <c r="CA33" s="711"/>
      <c r="CB33" s="713"/>
      <c r="CD33" s="649" t="s">
        <v>321</v>
      </c>
      <c r="CE33" s="650"/>
      <c r="CF33" s="650"/>
      <c r="CG33" s="650"/>
      <c r="CH33" s="650"/>
      <c r="CI33" s="650"/>
      <c r="CJ33" s="650"/>
      <c r="CK33" s="650"/>
      <c r="CL33" s="650"/>
      <c r="CM33" s="650"/>
      <c r="CN33" s="650"/>
      <c r="CO33" s="650"/>
      <c r="CP33" s="650"/>
      <c r="CQ33" s="651"/>
      <c r="CR33" s="652">
        <v>20958585</v>
      </c>
      <c r="CS33" s="679"/>
      <c r="CT33" s="679"/>
      <c r="CU33" s="679"/>
      <c r="CV33" s="679"/>
      <c r="CW33" s="679"/>
      <c r="CX33" s="679"/>
      <c r="CY33" s="680"/>
      <c r="CZ33" s="657">
        <v>41.3</v>
      </c>
      <c r="DA33" s="681"/>
      <c r="DB33" s="681"/>
      <c r="DC33" s="687"/>
      <c r="DD33" s="661">
        <v>17201889</v>
      </c>
      <c r="DE33" s="679"/>
      <c r="DF33" s="679"/>
      <c r="DG33" s="679"/>
      <c r="DH33" s="679"/>
      <c r="DI33" s="679"/>
      <c r="DJ33" s="679"/>
      <c r="DK33" s="680"/>
      <c r="DL33" s="661">
        <v>12937261</v>
      </c>
      <c r="DM33" s="679"/>
      <c r="DN33" s="679"/>
      <c r="DO33" s="679"/>
      <c r="DP33" s="679"/>
      <c r="DQ33" s="679"/>
      <c r="DR33" s="679"/>
      <c r="DS33" s="679"/>
      <c r="DT33" s="679"/>
      <c r="DU33" s="679"/>
      <c r="DV33" s="680"/>
      <c r="DW33" s="657">
        <v>42.1</v>
      </c>
      <c r="DX33" s="681"/>
      <c r="DY33" s="681"/>
      <c r="DZ33" s="681"/>
      <c r="EA33" s="681"/>
      <c r="EB33" s="681"/>
      <c r="EC33" s="682"/>
    </row>
    <row r="34" spans="2:133" ht="11.25" customHeight="1">
      <c r="B34" s="649" t="s">
        <v>322</v>
      </c>
      <c r="C34" s="650"/>
      <c r="D34" s="650"/>
      <c r="E34" s="650"/>
      <c r="F34" s="650"/>
      <c r="G34" s="650"/>
      <c r="H34" s="650"/>
      <c r="I34" s="650"/>
      <c r="J34" s="650"/>
      <c r="K34" s="650"/>
      <c r="L34" s="650"/>
      <c r="M34" s="650"/>
      <c r="N34" s="650"/>
      <c r="O34" s="650"/>
      <c r="P34" s="650"/>
      <c r="Q34" s="651"/>
      <c r="R34" s="652">
        <v>2447070</v>
      </c>
      <c r="S34" s="653"/>
      <c r="T34" s="653"/>
      <c r="U34" s="653"/>
      <c r="V34" s="653"/>
      <c r="W34" s="653"/>
      <c r="X34" s="653"/>
      <c r="Y34" s="654"/>
      <c r="Z34" s="655">
        <v>4.4000000000000004</v>
      </c>
      <c r="AA34" s="655"/>
      <c r="AB34" s="655"/>
      <c r="AC34" s="655"/>
      <c r="AD34" s="656" t="s">
        <v>131</v>
      </c>
      <c r="AE34" s="656"/>
      <c r="AF34" s="656"/>
      <c r="AG34" s="656"/>
      <c r="AH34" s="656"/>
      <c r="AI34" s="656"/>
      <c r="AJ34" s="656"/>
      <c r="AK34" s="656"/>
      <c r="AL34" s="657" t="s">
        <v>131</v>
      </c>
      <c r="AM34" s="658"/>
      <c r="AN34" s="658"/>
      <c r="AO34" s="659"/>
      <c r="AP34" s="350"/>
      <c r="AQ34" s="351"/>
      <c r="AS34" s="348"/>
      <c r="AT34" s="348"/>
      <c r="AU34" s="348"/>
      <c r="AV34" s="348"/>
      <c r="AW34" s="348"/>
      <c r="AX34" s="348"/>
      <c r="AY34" s="348"/>
      <c r="AZ34" s="348"/>
      <c r="BA34" s="348"/>
      <c r="BB34" s="348"/>
      <c r="BC34" s="348"/>
      <c r="BD34" s="348"/>
      <c r="BE34" s="348"/>
      <c r="BF34" s="348"/>
      <c r="BG34" s="351"/>
      <c r="BH34" s="351"/>
      <c r="BI34" s="351"/>
      <c r="BJ34" s="351"/>
      <c r="BK34" s="351"/>
      <c r="BL34" s="351"/>
      <c r="BM34" s="351"/>
      <c r="BN34" s="351"/>
      <c r="BO34" s="351"/>
      <c r="BP34" s="351"/>
      <c r="BQ34" s="351"/>
      <c r="BR34" s="351"/>
      <c r="BS34" s="351"/>
      <c r="BT34" s="351"/>
      <c r="BU34" s="351"/>
      <c r="BV34" s="351"/>
      <c r="BW34" s="351"/>
      <c r="BX34" s="351"/>
      <c r="BY34" s="351"/>
      <c r="BZ34" s="351"/>
      <c r="CA34" s="351"/>
      <c r="CB34" s="351"/>
      <c r="CD34" s="649" t="s">
        <v>323</v>
      </c>
      <c r="CE34" s="650"/>
      <c r="CF34" s="650"/>
      <c r="CG34" s="650"/>
      <c r="CH34" s="650"/>
      <c r="CI34" s="650"/>
      <c r="CJ34" s="650"/>
      <c r="CK34" s="650"/>
      <c r="CL34" s="650"/>
      <c r="CM34" s="650"/>
      <c r="CN34" s="650"/>
      <c r="CO34" s="650"/>
      <c r="CP34" s="650"/>
      <c r="CQ34" s="651"/>
      <c r="CR34" s="652">
        <v>8720443</v>
      </c>
      <c r="CS34" s="653"/>
      <c r="CT34" s="653"/>
      <c r="CU34" s="653"/>
      <c r="CV34" s="653"/>
      <c r="CW34" s="653"/>
      <c r="CX34" s="653"/>
      <c r="CY34" s="654"/>
      <c r="CZ34" s="657">
        <v>17.2</v>
      </c>
      <c r="DA34" s="681"/>
      <c r="DB34" s="681"/>
      <c r="DC34" s="687"/>
      <c r="DD34" s="661">
        <v>6455084</v>
      </c>
      <c r="DE34" s="653"/>
      <c r="DF34" s="653"/>
      <c r="DG34" s="653"/>
      <c r="DH34" s="653"/>
      <c r="DI34" s="653"/>
      <c r="DJ34" s="653"/>
      <c r="DK34" s="654"/>
      <c r="DL34" s="661">
        <v>5938928</v>
      </c>
      <c r="DM34" s="653"/>
      <c r="DN34" s="653"/>
      <c r="DO34" s="653"/>
      <c r="DP34" s="653"/>
      <c r="DQ34" s="653"/>
      <c r="DR34" s="653"/>
      <c r="DS34" s="653"/>
      <c r="DT34" s="653"/>
      <c r="DU34" s="653"/>
      <c r="DV34" s="654"/>
      <c r="DW34" s="657">
        <v>19.3</v>
      </c>
      <c r="DX34" s="681"/>
      <c r="DY34" s="681"/>
      <c r="DZ34" s="681"/>
      <c r="EA34" s="681"/>
      <c r="EB34" s="681"/>
      <c r="EC34" s="682"/>
    </row>
    <row r="35" spans="2:133" ht="11.25" customHeight="1">
      <c r="B35" s="649" t="s">
        <v>324</v>
      </c>
      <c r="C35" s="650"/>
      <c r="D35" s="650"/>
      <c r="E35" s="650"/>
      <c r="F35" s="650"/>
      <c r="G35" s="650"/>
      <c r="H35" s="650"/>
      <c r="I35" s="650"/>
      <c r="J35" s="650"/>
      <c r="K35" s="650"/>
      <c r="L35" s="650"/>
      <c r="M35" s="650"/>
      <c r="N35" s="650"/>
      <c r="O35" s="650"/>
      <c r="P35" s="650"/>
      <c r="Q35" s="651"/>
      <c r="R35" s="652">
        <v>685132</v>
      </c>
      <c r="S35" s="653"/>
      <c r="T35" s="653"/>
      <c r="U35" s="653"/>
      <c r="V35" s="653"/>
      <c r="W35" s="653"/>
      <c r="X35" s="653"/>
      <c r="Y35" s="654"/>
      <c r="Z35" s="655">
        <v>1.2</v>
      </c>
      <c r="AA35" s="655"/>
      <c r="AB35" s="655"/>
      <c r="AC35" s="655"/>
      <c r="AD35" s="656">
        <v>78980</v>
      </c>
      <c r="AE35" s="656"/>
      <c r="AF35" s="656"/>
      <c r="AG35" s="656"/>
      <c r="AH35" s="656"/>
      <c r="AI35" s="656"/>
      <c r="AJ35" s="656"/>
      <c r="AK35" s="656"/>
      <c r="AL35" s="657">
        <v>0.3</v>
      </c>
      <c r="AM35" s="658"/>
      <c r="AN35" s="658"/>
      <c r="AO35" s="659"/>
      <c r="AP35" s="352"/>
      <c r="AQ35" s="634" t="s">
        <v>325</v>
      </c>
      <c r="AR35" s="635"/>
      <c r="AS35" s="635"/>
      <c r="AT35" s="635"/>
      <c r="AU35" s="635"/>
      <c r="AV35" s="635"/>
      <c r="AW35" s="635"/>
      <c r="AX35" s="635"/>
      <c r="AY35" s="635"/>
      <c r="AZ35" s="635"/>
      <c r="BA35" s="635"/>
      <c r="BB35" s="635"/>
      <c r="BC35" s="635"/>
      <c r="BD35" s="635"/>
      <c r="BE35" s="635"/>
      <c r="BF35" s="636"/>
      <c r="BG35" s="634" t="s">
        <v>326</v>
      </c>
      <c r="BH35" s="635"/>
      <c r="BI35" s="635"/>
      <c r="BJ35" s="635"/>
      <c r="BK35" s="635"/>
      <c r="BL35" s="635"/>
      <c r="BM35" s="635"/>
      <c r="BN35" s="635"/>
      <c r="BO35" s="635"/>
      <c r="BP35" s="635"/>
      <c r="BQ35" s="635"/>
      <c r="BR35" s="635"/>
      <c r="BS35" s="635"/>
      <c r="BT35" s="635"/>
      <c r="BU35" s="635"/>
      <c r="BV35" s="635"/>
      <c r="BW35" s="635"/>
      <c r="BX35" s="635"/>
      <c r="BY35" s="635"/>
      <c r="BZ35" s="635"/>
      <c r="CA35" s="635"/>
      <c r="CB35" s="636"/>
      <c r="CD35" s="649" t="s">
        <v>327</v>
      </c>
      <c r="CE35" s="650"/>
      <c r="CF35" s="650"/>
      <c r="CG35" s="650"/>
      <c r="CH35" s="650"/>
      <c r="CI35" s="650"/>
      <c r="CJ35" s="650"/>
      <c r="CK35" s="650"/>
      <c r="CL35" s="650"/>
      <c r="CM35" s="650"/>
      <c r="CN35" s="650"/>
      <c r="CO35" s="650"/>
      <c r="CP35" s="650"/>
      <c r="CQ35" s="651"/>
      <c r="CR35" s="652">
        <v>992477</v>
      </c>
      <c r="CS35" s="679"/>
      <c r="CT35" s="679"/>
      <c r="CU35" s="679"/>
      <c r="CV35" s="679"/>
      <c r="CW35" s="679"/>
      <c r="CX35" s="679"/>
      <c r="CY35" s="680"/>
      <c r="CZ35" s="657">
        <v>2</v>
      </c>
      <c r="DA35" s="681"/>
      <c r="DB35" s="681"/>
      <c r="DC35" s="687"/>
      <c r="DD35" s="661">
        <v>974905</v>
      </c>
      <c r="DE35" s="679"/>
      <c r="DF35" s="679"/>
      <c r="DG35" s="679"/>
      <c r="DH35" s="679"/>
      <c r="DI35" s="679"/>
      <c r="DJ35" s="679"/>
      <c r="DK35" s="680"/>
      <c r="DL35" s="661">
        <v>974905</v>
      </c>
      <c r="DM35" s="679"/>
      <c r="DN35" s="679"/>
      <c r="DO35" s="679"/>
      <c r="DP35" s="679"/>
      <c r="DQ35" s="679"/>
      <c r="DR35" s="679"/>
      <c r="DS35" s="679"/>
      <c r="DT35" s="679"/>
      <c r="DU35" s="679"/>
      <c r="DV35" s="680"/>
      <c r="DW35" s="657">
        <v>3.2</v>
      </c>
      <c r="DX35" s="681"/>
      <c r="DY35" s="681"/>
      <c r="DZ35" s="681"/>
      <c r="EA35" s="681"/>
      <c r="EB35" s="681"/>
      <c r="EC35" s="682"/>
    </row>
    <row r="36" spans="2:133" ht="11.25" customHeight="1">
      <c r="B36" s="649" t="s">
        <v>328</v>
      </c>
      <c r="C36" s="650"/>
      <c r="D36" s="650"/>
      <c r="E36" s="650"/>
      <c r="F36" s="650"/>
      <c r="G36" s="650"/>
      <c r="H36" s="650"/>
      <c r="I36" s="650"/>
      <c r="J36" s="650"/>
      <c r="K36" s="650"/>
      <c r="L36" s="650"/>
      <c r="M36" s="650"/>
      <c r="N36" s="650"/>
      <c r="O36" s="650"/>
      <c r="P36" s="650"/>
      <c r="Q36" s="651"/>
      <c r="R36" s="652">
        <v>41324</v>
      </c>
      <c r="S36" s="653"/>
      <c r="T36" s="653"/>
      <c r="U36" s="653"/>
      <c r="V36" s="653"/>
      <c r="W36" s="653"/>
      <c r="X36" s="653"/>
      <c r="Y36" s="654"/>
      <c r="Z36" s="655">
        <v>0.1</v>
      </c>
      <c r="AA36" s="655"/>
      <c r="AB36" s="655"/>
      <c r="AC36" s="655"/>
      <c r="AD36" s="656" t="s">
        <v>131</v>
      </c>
      <c r="AE36" s="656"/>
      <c r="AF36" s="656"/>
      <c r="AG36" s="656"/>
      <c r="AH36" s="656"/>
      <c r="AI36" s="656"/>
      <c r="AJ36" s="656"/>
      <c r="AK36" s="656"/>
      <c r="AL36" s="657" t="s">
        <v>131</v>
      </c>
      <c r="AM36" s="658"/>
      <c r="AN36" s="658"/>
      <c r="AO36" s="659"/>
      <c r="AP36" s="352"/>
      <c r="AQ36" s="714" t="s">
        <v>329</v>
      </c>
      <c r="AR36" s="715"/>
      <c r="AS36" s="715"/>
      <c r="AT36" s="715"/>
      <c r="AU36" s="715"/>
      <c r="AV36" s="715"/>
      <c r="AW36" s="715"/>
      <c r="AX36" s="715"/>
      <c r="AY36" s="716"/>
      <c r="AZ36" s="641">
        <v>3971560</v>
      </c>
      <c r="BA36" s="642"/>
      <c r="BB36" s="642"/>
      <c r="BC36" s="642"/>
      <c r="BD36" s="642"/>
      <c r="BE36" s="642"/>
      <c r="BF36" s="717"/>
      <c r="BG36" s="638" t="s">
        <v>330</v>
      </c>
      <c r="BH36" s="639"/>
      <c r="BI36" s="639"/>
      <c r="BJ36" s="639"/>
      <c r="BK36" s="639"/>
      <c r="BL36" s="639"/>
      <c r="BM36" s="639"/>
      <c r="BN36" s="639"/>
      <c r="BO36" s="639"/>
      <c r="BP36" s="639"/>
      <c r="BQ36" s="639"/>
      <c r="BR36" s="639"/>
      <c r="BS36" s="639"/>
      <c r="BT36" s="639"/>
      <c r="BU36" s="640"/>
      <c r="BV36" s="641">
        <v>536069</v>
      </c>
      <c r="BW36" s="642"/>
      <c r="BX36" s="642"/>
      <c r="BY36" s="642"/>
      <c r="BZ36" s="642"/>
      <c r="CA36" s="642"/>
      <c r="CB36" s="717"/>
      <c r="CD36" s="649" t="s">
        <v>331</v>
      </c>
      <c r="CE36" s="650"/>
      <c r="CF36" s="650"/>
      <c r="CG36" s="650"/>
      <c r="CH36" s="650"/>
      <c r="CI36" s="650"/>
      <c r="CJ36" s="650"/>
      <c r="CK36" s="650"/>
      <c r="CL36" s="650"/>
      <c r="CM36" s="650"/>
      <c r="CN36" s="650"/>
      <c r="CO36" s="650"/>
      <c r="CP36" s="650"/>
      <c r="CQ36" s="651"/>
      <c r="CR36" s="652">
        <v>7112424</v>
      </c>
      <c r="CS36" s="653"/>
      <c r="CT36" s="653"/>
      <c r="CU36" s="653"/>
      <c r="CV36" s="653"/>
      <c r="CW36" s="653"/>
      <c r="CX36" s="653"/>
      <c r="CY36" s="654"/>
      <c r="CZ36" s="657">
        <v>14</v>
      </c>
      <c r="DA36" s="681"/>
      <c r="DB36" s="681"/>
      <c r="DC36" s="687"/>
      <c r="DD36" s="661">
        <v>6183947</v>
      </c>
      <c r="DE36" s="653"/>
      <c r="DF36" s="653"/>
      <c r="DG36" s="653"/>
      <c r="DH36" s="653"/>
      <c r="DI36" s="653"/>
      <c r="DJ36" s="653"/>
      <c r="DK36" s="654"/>
      <c r="DL36" s="661">
        <v>4741919</v>
      </c>
      <c r="DM36" s="653"/>
      <c r="DN36" s="653"/>
      <c r="DO36" s="653"/>
      <c r="DP36" s="653"/>
      <c r="DQ36" s="653"/>
      <c r="DR36" s="653"/>
      <c r="DS36" s="653"/>
      <c r="DT36" s="653"/>
      <c r="DU36" s="653"/>
      <c r="DV36" s="654"/>
      <c r="DW36" s="657">
        <v>15.4</v>
      </c>
      <c r="DX36" s="681"/>
      <c r="DY36" s="681"/>
      <c r="DZ36" s="681"/>
      <c r="EA36" s="681"/>
      <c r="EB36" s="681"/>
      <c r="EC36" s="682"/>
    </row>
    <row r="37" spans="2:133" ht="11.25" customHeight="1">
      <c r="B37" s="649" t="s">
        <v>332</v>
      </c>
      <c r="C37" s="650"/>
      <c r="D37" s="650"/>
      <c r="E37" s="650"/>
      <c r="F37" s="650"/>
      <c r="G37" s="650"/>
      <c r="H37" s="650"/>
      <c r="I37" s="650"/>
      <c r="J37" s="650"/>
      <c r="K37" s="650"/>
      <c r="L37" s="650"/>
      <c r="M37" s="650"/>
      <c r="N37" s="650"/>
      <c r="O37" s="650"/>
      <c r="P37" s="650"/>
      <c r="Q37" s="651"/>
      <c r="R37" s="652">
        <v>2351692</v>
      </c>
      <c r="S37" s="653"/>
      <c r="T37" s="653"/>
      <c r="U37" s="653"/>
      <c r="V37" s="653"/>
      <c r="W37" s="653"/>
      <c r="X37" s="653"/>
      <c r="Y37" s="654"/>
      <c r="Z37" s="655">
        <v>4.2</v>
      </c>
      <c r="AA37" s="655"/>
      <c r="AB37" s="655"/>
      <c r="AC37" s="655"/>
      <c r="AD37" s="656" t="s">
        <v>131</v>
      </c>
      <c r="AE37" s="656"/>
      <c r="AF37" s="656"/>
      <c r="AG37" s="656"/>
      <c r="AH37" s="656"/>
      <c r="AI37" s="656"/>
      <c r="AJ37" s="656"/>
      <c r="AK37" s="656"/>
      <c r="AL37" s="657" t="s">
        <v>131</v>
      </c>
      <c r="AM37" s="658"/>
      <c r="AN37" s="658"/>
      <c r="AO37" s="659"/>
      <c r="AQ37" s="718" t="s">
        <v>333</v>
      </c>
      <c r="AR37" s="719"/>
      <c r="AS37" s="719"/>
      <c r="AT37" s="719"/>
      <c r="AU37" s="719"/>
      <c r="AV37" s="719"/>
      <c r="AW37" s="719"/>
      <c r="AX37" s="719"/>
      <c r="AY37" s="720"/>
      <c r="AZ37" s="652">
        <v>1746127</v>
      </c>
      <c r="BA37" s="653"/>
      <c r="BB37" s="653"/>
      <c r="BC37" s="653"/>
      <c r="BD37" s="679"/>
      <c r="BE37" s="679"/>
      <c r="BF37" s="698"/>
      <c r="BG37" s="649" t="s">
        <v>334</v>
      </c>
      <c r="BH37" s="650"/>
      <c r="BI37" s="650"/>
      <c r="BJ37" s="650"/>
      <c r="BK37" s="650"/>
      <c r="BL37" s="650"/>
      <c r="BM37" s="650"/>
      <c r="BN37" s="650"/>
      <c r="BO37" s="650"/>
      <c r="BP37" s="650"/>
      <c r="BQ37" s="650"/>
      <c r="BR37" s="650"/>
      <c r="BS37" s="650"/>
      <c r="BT37" s="650"/>
      <c r="BU37" s="651"/>
      <c r="BV37" s="652">
        <v>300657</v>
      </c>
      <c r="BW37" s="653"/>
      <c r="BX37" s="653"/>
      <c r="BY37" s="653"/>
      <c r="BZ37" s="653"/>
      <c r="CA37" s="653"/>
      <c r="CB37" s="662"/>
      <c r="CD37" s="649" t="s">
        <v>335</v>
      </c>
      <c r="CE37" s="650"/>
      <c r="CF37" s="650"/>
      <c r="CG37" s="650"/>
      <c r="CH37" s="650"/>
      <c r="CI37" s="650"/>
      <c r="CJ37" s="650"/>
      <c r="CK37" s="650"/>
      <c r="CL37" s="650"/>
      <c r="CM37" s="650"/>
      <c r="CN37" s="650"/>
      <c r="CO37" s="650"/>
      <c r="CP37" s="650"/>
      <c r="CQ37" s="651"/>
      <c r="CR37" s="652">
        <v>3370158</v>
      </c>
      <c r="CS37" s="679"/>
      <c r="CT37" s="679"/>
      <c r="CU37" s="679"/>
      <c r="CV37" s="679"/>
      <c r="CW37" s="679"/>
      <c r="CX37" s="679"/>
      <c r="CY37" s="680"/>
      <c r="CZ37" s="657">
        <v>6.6</v>
      </c>
      <c r="DA37" s="681"/>
      <c r="DB37" s="681"/>
      <c r="DC37" s="687"/>
      <c r="DD37" s="661">
        <v>2755158</v>
      </c>
      <c r="DE37" s="679"/>
      <c r="DF37" s="679"/>
      <c r="DG37" s="679"/>
      <c r="DH37" s="679"/>
      <c r="DI37" s="679"/>
      <c r="DJ37" s="679"/>
      <c r="DK37" s="680"/>
      <c r="DL37" s="661">
        <v>2308013</v>
      </c>
      <c r="DM37" s="679"/>
      <c r="DN37" s="679"/>
      <c r="DO37" s="679"/>
      <c r="DP37" s="679"/>
      <c r="DQ37" s="679"/>
      <c r="DR37" s="679"/>
      <c r="DS37" s="679"/>
      <c r="DT37" s="679"/>
      <c r="DU37" s="679"/>
      <c r="DV37" s="680"/>
      <c r="DW37" s="657">
        <v>7.5</v>
      </c>
      <c r="DX37" s="681"/>
      <c r="DY37" s="681"/>
      <c r="DZ37" s="681"/>
      <c r="EA37" s="681"/>
      <c r="EB37" s="681"/>
      <c r="EC37" s="682"/>
    </row>
    <row r="38" spans="2:133" ht="11.25" customHeight="1">
      <c r="B38" s="649" t="s">
        <v>336</v>
      </c>
      <c r="C38" s="650"/>
      <c r="D38" s="650"/>
      <c r="E38" s="650"/>
      <c r="F38" s="650"/>
      <c r="G38" s="650"/>
      <c r="H38" s="650"/>
      <c r="I38" s="650"/>
      <c r="J38" s="650"/>
      <c r="K38" s="650"/>
      <c r="L38" s="650"/>
      <c r="M38" s="650"/>
      <c r="N38" s="650"/>
      <c r="O38" s="650"/>
      <c r="P38" s="650"/>
      <c r="Q38" s="651"/>
      <c r="R38" s="652">
        <v>2215041</v>
      </c>
      <c r="S38" s="653"/>
      <c r="T38" s="653"/>
      <c r="U38" s="653"/>
      <c r="V38" s="653"/>
      <c r="W38" s="653"/>
      <c r="X38" s="653"/>
      <c r="Y38" s="654"/>
      <c r="Z38" s="655">
        <v>4</v>
      </c>
      <c r="AA38" s="655"/>
      <c r="AB38" s="655"/>
      <c r="AC38" s="655"/>
      <c r="AD38" s="656" t="s">
        <v>131</v>
      </c>
      <c r="AE38" s="656"/>
      <c r="AF38" s="656"/>
      <c r="AG38" s="656"/>
      <c r="AH38" s="656"/>
      <c r="AI38" s="656"/>
      <c r="AJ38" s="656"/>
      <c r="AK38" s="656"/>
      <c r="AL38" s="657" t="s">
        <v>131</v>
      </c>
      <c r="AM38" s="658"/>
      <c r="AN38" s="658"/>
      <c r="AO38" s="659"/>
      <c r="AQ38" s="718" t="s">
        <v>337</v>
      </c>
      <c r="AR38" s="719"/>
      <c r="AS38" s="719"/>
      <c r="AT38" s="719"/>
      <c r="AU38" s="719"/>
      <c r="AV38" s="719"/>
      <c r="AW38" s="719"/>
      <c r="AX38" s="719"/>
      <c r="AY38" s="720"/>
      <c r="AZ38" s="652">
        <v>236828</v>
      </c>
      <c r="BA38" s="653"/>
      <c r="BB38" s="653"/>
      <c r="BC38" s="653"/>
      <c r="BD38" s="679"/>
      <c r="BE38" s="679"/>
      <c r="BF38" s="698"/>
      <c r="BG38" s="649" t="s">
        <v>338</v>
      </c>
      <c r="BH38" s="650"/>
      <c r="BI38" s="650"/>
      <c r="BJ38" s="650"/>
      <c r="BK38" s="650"/>
      <c r="BL38" s="650"/>
      <c r="BM38" s="650"/>
      <c r="BN38" s="650"/>
      <c r="BO38" s="650"/>
      <c r="BP38" s="650"/>
      <c r="BQ38" s="650"/>
      <c r="BR38" s="650"/>
      <c r="BS38" s="650"/>
      <c r="BT38" s="650"/>
      <c r="BU38" s="651"/>
      <c r="BV38" s="652">
        <v>12025</v>
      </c>
      <c r="BW38" s="653"/>
      <c r="BX38" s="653"/>
      <c r="BY38" s="653"/>
      <c r="BZ38" s="653"/>
      <c r="CA38" s="653"/>
      <c r="CB38" s="662"/>
      <c r="CD38" s="649" t="s">
        <v>339</v>
      </c>
      <c r="CE38" s="650"/>
      <c r="CF38" s="650"/>
      <c r="CG38" s="650"/>
      <c r="CH38" s="650"/>
      <c r="CI38" s="650"/>
      <c r="CJ38" s="650"/>
      <c r="CK38" s="650"/>
      <c r="CL38" s="650"/>
      <c r="CM38" s="650"/>
      <c r="CN38" s="650"/>
      <c r="CO38" s="650"/>
      <c r="CP38" s="650"/>
      <c r="CQ38" s="651"/>
      <c r="CR38" s="652">
        <v>2206478</v>
      </c>
      <c r="CS38" s="653"/>
      <c r="CT38" s="653"/>
      <c r="CU38" s="653"/>
      <c r="CV38" s="653"/>
      <c r="CW38" s="653"/>
      <c r="CX38" s="653"/>
      <c r="CY38" s="654"/>
      <c r="CZ38" s="657">
        <v>4.3</v>
      </c>
      <c r="DA38" s="681"/>
      <c r="DB38" s="681"/>
      <c r="DC38" s="687"/>
      <c r="DD38" s="661">
        <v>1770538</v>
      </c>
      <c r="DE38" s="653"/>
      <c r="DF38" s="653"/>
      <c r="DG38" s="653"/>
      <c r="DH38" s="653"/>
      <c r="DI38" s="653"/>
      <c r="DJ38" s="653"/>
      <c r="DK38" s="654"/>
      <c r="DL38" s="661">
        <v>1281509</v>
      </c>
      <c r="DM38" s="653"/>
      <c r="DN38" s="653"/>
      <c r="DO38" s="653"/>
      <c r="DP38" s="653"/>
      <c r="DQ38" s="653"/>
      <c r="DR38" s="653"/>
      <c r="DS38" s="653"/>
      <c r="DT38" s="653"/>
      <c r="DU38" s="653"/>
      <c r="DV38" s="654"/>
      <c r="DW38" s="657">
        <v>4.2</v>
      </c>
      <c r="DX38" s="681"/>
      <c r="DY38" s="681"/>
      <c r="DZ38" s="681"/>
      <c r="EA38" s="681"/>
      <c r="EB38" s="681"/>
      <c r="EC38" s="682"/>
    </row>
    <row r="39" spans="2:133" ht="11.25" customHeight="1">
      <c r="B39" s="649" t="s">
        <v>340</v>
      </c>
      <c r="C39" s="650"/>
      <c r="D39" s="650"/>
      <c r="E39" s="650"/>
      <c r="F39" s="650"/>
      <c r="G39" s="650"/>
      <c r="H39" s="650"/>
      <c r="I39" s="650"/>
      <c r="J39" s="650"/>
      <c r="K39" s="650"/>
      <c r="L39" s="650"/>
      <c r="M39" s="650"/>
      <c r="N39" s="650"/>
      <c r="O39" s="650"/>
      <c r="P39" s="650"/>
      <c r="Q39" s="651"/>
      <c r="R39" s="652">
        <v>1319298</v>
      </c>
      <c r="S39" s="653"/>
      <c r="T39" s="653"/>
      <c r="U39" s="653"/>
      <c r="V39" s="653"/>
      <c r="W39" s="653"/>
      <c r="X39" s="653"/>
      <c r="Y39" s="654"/>
      <c r="Z39" s="655">
        <v>2.4</v>
      </c>
      <c r="AA39" s="655"/>
      <c r="AB39" s="655"/>
      <c r="AC39" s="655"/>
      <c r="AD39" s="656">
        <v>3294</v>
      </c>
      <c r="AE39" s="656"/>
      <c r="AF39" s="656"/>
      <c r="AG39" s="656"/>
      <c r="AH39" s="656"/>
      <c r="AI39" s="656"/>
      <c r="AJ39" s="656"/>
      <c r="AK39" s="656"/>
      <c r="AL39" s="657">
        <v>0</v>
      </c>
      <c r="AM39" s="658"/>
      <c r="AN39" s="658"/>
      <c r="AO39" s="659"/>
      <c r="AQ39" s="718" t="s">
        <v>341</v>
      </c>
      <c r="AR39" s="719"/>
      <c r="AS39" s="719"/>
      <c r="AT39" s="719"/>
      <c r="AU39" s="719"/>
      <c r="AV39" s="719"/>
      <c r="AW39" s="719"/>
      <c r="AX39" s="719"/>
      <c r="AY39" s="720"/>
      <c r="AZ39" s="652">
        <v>18955</v>
      </c>
      <c r="BA39" s="653"/>
      <c r="BB39" s="653"/>
      <c r="BC39" s="653"/>
      <c r="BD39" s="679"/>
      <c r="BE39" s="679"/>
      <c r="BF39" s="698"/>
      <c r="BG39" s="649" t="s">
        <v>342</v>
      </c>
      <c r="BH39" s="650"/>
      <c r="BI39" s="650"/>
      <c r="BJ39" s="650"/>
      <c r="BK39" s="650"/>
      <c r="BL39" s="650"/>
      <c r="BM39" s="650"/>
      <c r="BN39" s="650"/>
      <c r="BO39" s="650"/>
      <c r="BP39" s="650"/>
      <c r="BQ39" s="650"/>
      <c r="BR39" s="650"/>
      <c r="BS39" s="650"/>
      <c r="BT39" s="650"/>
      <c r="BU39" s="651"/>
      <c r="BV39" s="652">
        <v>18449</v>
      </c>
      <c r="BW39" s="653"/>
      <c r="BX39" s="653"/>
      <c r="BY39" s="653"/>
      <c r="BZ39" s="653"/>
      <c r="CA39" s="653"/>
      <c r="CB39" s="662"/>
      <c r="CD39" s="649" t="s">
        <v>343</v>
      </c>
      <c r="CE39" s="650"/>
      <c r="CF39" s="650"/>
      <c r="CG39" s="650"/>
      <c r="CH39" s="650"/>
      <c r="CI39" s="650"/>
      <c r="CJ39" s="650"/>
      <c r="CK39" s="650"/>
      <c r="CL39" s="650"/>
      <c r="CM39" s="650"/>
      <c r="CN39" s="650"/>
      <c r="CO39" s="650"/>
      <c r="CP39" s="650"/>
      <c r="CQ39" s="651"/>
      <c r="CR39" s="652">
        <v>1440038</v>
      </c>
      <c r="CS39" s="679"/>
      <c r="CT39" s="679"/>
      <c r="CU39" s="679"/>
      <c r="CV39" s="679"/>
      <c r="CW39" s="679"/>
      <c r="CX39" s="679"/>
      <c r="CY39" s="680"/>
      <c r="CZ39" s="657">
        <v>2.8</v>
      </c>
      <c r="DA39" s="681"/>
      <c r="DB39" s="681"/>
      <c r="DC39" s="687"/>
      <c r="DD39" s="661">
        <v>1430000</v>
      </c>
      <c r="DE39" s="679"/>
      <c r="DF39" s="679"/>
      <c r="DG39" s="679"/>
      <c r="DH39" s="679"/>
      <c r="DI39" s="679"/>
      <c r="DJ39" s="679"/>
      <c r="DK39" s="680"/>
      <c r="DL39" s="661" t="s">
        <v>131</v>
      </c>
      <c r="DM39" s="679"/>
      <c r="DN39" s="679"/>
      <c r="DO39" s="679"/>
      <c r="DP39" s="679"/>
      <c r="DQ39" s="679"/>
      <c r="DR39" s="679"/>
      <c r="DS39" s="679"/>
      <c r="DT39" s="679"/>
      <c r="DU39" s="679"/>
      <c r="DV39" s="680"/>
      <c r="DW39" s="657" t="s">
        <v>131</v>
      </c>
      <c r="DX39" s="681"/>
      <c r="DY39" s="681"/>
      <c r="DZ39" s="681"/>
      <c r="EA39" s="681"/>
      <c r="EB39" s="681"/>
      <c r="EC39" s="682"/>
    </row>
    <row r="40" spans="2:133" ht="11.25" customHeight="1">
      <c r="B40" s="649" t="s">
        <v>344</v>
      </c>
      <c r="C40" s="650"/>
      <c r="D40" s="650"/>
      <c r="E40" s="650"/>
      <c r="F40" s="650"/>
      <c r="G40" s="650"/>
      <c r="H40" s="650"/>
      <c r="I40" s="650"/>
      <c r="J40" s="650"/>
      <c r="K40" s="650"/>
      <c r="L40" s="650"/>
      <c r="M40" s="650"/>
      <c r="N40" s="650"/>
      <c r="O40" s="650"/>
      <c r="P40" s="650"/>
      <c r="Q40" s="651"/>
      <c r="R40" s="652">
        <v>1722900</v>
      </c>
      <c r="S40" s="653"/>
      <c r="T40" s="653"/>
      <c r="U40" s="653"/>
      <c r="V40" s="653"/>
      <c r="W40" s="653"/>
      <c r="X40" s="653"/>
      <c r="Y40" s="654"/>
      <c r="Z40" s="655">
        <v>3.1</v>
      </c>
      <c r="AA40" s="655"/>
      <c r="AB40" s="655"/>
      <c r="AC40" s="655"/>
      <c r="AD40" s="656" t="s">
        <v>131</v>
      </c>
      <c r="AE40" s="656"/>
      <c r="AF40" s="656"/>
      <c r="AG40" s="656"/>
      <c r="AH40" s="656"/>
      <c r="AI40" s="656"/>
      <c r="AJ40" s="656"/>
      <c r="AK40" s="656"/>
      <c r="AL40" s="657" t="s">
        <v>131</v>
      </c>
      <c r="AM40" s="658"/>
      <c r="AN40" s="658"/>
      <c r="AO40" s="659"/>
      <c r="AQ40" s="718" t="s">
        <v>345</v>
      </c>
      <c r="AR40" s="719"/>
      <c r="AS40" s="719"/>
      <c r="AT40" s="719"/>
      <c r="AU40" s="719"/>
      <c r="AV40" s="719"/>
      <c r="AW40" s="719"/>
      <c r="AX40" s="719"/>
      <c r="AY40" s="720"/>
      <c r="AZ40" s="652" t="s">
        <v>131</v>
      </c>
      <c r="BA40" s="653"/>
      <c r="BB40" s="653"/>
      <c r="BC40" s="653"/>
      <c r="BD40" s="679"/>
      <c r="BE40" s="679"/>
      <c r="BF40" s="698"/>
      <c r="BG40" s="702" t="s">
        <v>346</v>
      </c>
      <c r="BH40" s="703"/>
      <c r="BI40" s="703"/>
      <c r="BJ40" s="703"/>
      <c r="BK40" s="703"/>
      <c r="BL40" s="353"/>
      <c r="BM40" s="650" t="s">
        <v>347</v>
      </c>
      <c r="BN40" s="650"/>
      <c r="BO40" s="650"/>
      <c r="BP40" s="650"/>
      <c r="BQ40" s="650"/>
      <c r="BR40" s="650"/>
      <c r="BS40" s="650"/>
      <c r="BT40" s="650"/>
      <c r="BU40" s="651"/>
      <c r="BV40" s="652">
        <v>108</v>
      </c>
      <c r="BW40" s="653"/>
      <c r="BX40" s="653"/>
      <c r="BY40" s="653"/>
      <c r="BZ40" s="653"/>
      <c r="CA40" s="653"/>
      <c r="CB40" s="662"/>
      <c r="CD40" s="649" t="s">
        <v>348</v>
      </c>
      <c r="CE40" s="650"/>
      <c r="CF40" s="650"/>
      <c r="CG40" s="650"/>
      <c r="CH40" s="650"/>
      <c r="CI40" s="650"/>
      <c r="CJ40" s="650"/>
      <c r="CK40" s="650"/>
      <c r="CL40" s="650"/>
      <c r="CM40" s="650"/>
      <c r="CN40" s="650"/>
      <c r="CO40" s="650"/>
      <c r="CP40" s="650"/>
      <c r="CQ40" s="651"/>
      <c r="CR40" s="652">
        <v>486725</v>
      </c>
      <c r="CS40" s="653"/>
      <c r="CT40" s="653"/>
      <c r="CU40" s="653"/>
      <c r="CV40" s="653"/>
      <c r="CW40" s="653"/>
      <c r="CX40" s="653"/>
      <c r="CY40" s="654"/>
      <c r="CZ40" s="657">
        <v>1</v>
      </c>
      <c r="DA40" s="681"/>
      <c r="DB40" s="681"/>
      <c r="DC40" s="687"/>
      <c r="DD40" s="661">
        <v>387415</v>
      </c>
      <c r="DE40" s="653"/>
      <c r="DF40" s="653"/>
      <c r="DG40" s="653"/>
      <c r="DH40" s="653"/>
      <c r="DI40" s="653"/>
      <c r="DJ40" s="653"/>
      <c r="DK40" s="654"/>
      <c r="DL40" s="661" t="s">
        <v>131</v>
      </c>
      <c r="DM40" s="653"/>
      <c r="DN40" s="653"/>
      <c r="DO40" s="653"/>
      <c r="DP40" s="653"/>
      <c r="DQ40" s="653"/>
      <c r="DR40" s="653"/>
      <c r="DS40" s="653"/>
      <c r="DT40" s="653"/>
      <c r="DU40" s="653"/>
      <c r="DV40" s="654"/>
      <c r="DW40" s="657" t="s">
        <v>131</v>
      </c>
      <c r="DX40" s="681"/>
      <c r="DY40" s="681"/>
      <c r="DZ40" s="681"/>
      <c r="EA40" s="681"/>
      <c r="EB40" s="681"/>
      <c r="EC40" s="682"/>
    </row>
    <row r="41" spans="2:133" ht="11.25" customHeight="1">
      <c r="B41" s="649" t="s">
        <v>349</v>
      </c>
      <c r="C41" s="650"/>
      <c r="D41" s="650"/>
      <c r="E41" s="650"/>
      <c r="F41" s="650"/>
      <c r="G41" s="650"/>
      <c r="H41" s="650"/>
      <c r="I41" s="650"/>
      <c r="J41" s="650"/>
      <c r="K41" s="650"/>
      <c r="L41" s="650"/>
      <c r="M41" s="650"/>
      <c r="N41" s="650"/>
      <c r="O41" s="650"/>
      <c r="P41" s="650"/>
      <c r="Q41" s="651"/>
      <c r="R41" s="652" t="s">
        <v>131</v>
      </c>
      <c r="S41" s="653"/>
      <c r="T41" s="653"/>
      <c r="U41" s="653"/>
      <c r="V41" s="653"/>
      <c r="W41" s="653"/>
      <c r="X41" s="653"/>
      <c r="Y41" s="654"/>
      <c r="Z41" s="655" t="s">
        <v>131</v>
      </c>
      <c r="AA41" s="655"/>
      <c r="AB41" s="655"/>
      <c r="AC41" s="655"/>
      <c r="AD41" s="656" t="s">
        <v>131</v>
      </c>
      <c r="AE41" s="656"/>
      <c r="AF41" s="656"/>
      <c r="AG41" s="656"/>
      <c r="AH41" s="656"/>
      <c r="AI41" s="656"/>
      <c r="AJ41" s="656"/>
      <c r="AK41" s="656"/>
      <c r="AL41" s="657" t="s">
        <v>131</v>
      </c>
      <c r="AM41" s="658"/>
      <c r="AN41" s="658"/>
      <c r="AO41" s="659"/>
      <c r="AQ41" s="718" t="s">
        <v>350</v>
      </c>
      <c r="AR41" s="719"/>
      <c r="AS41" s="719"/>
      <c r="AT41" s="719"/>
      <c r="AU41" s="719"/>
      <c r="AV41" s="719"/>
      <c r="AW41" s="719"/>
      <c r="AX41" s="719"/>
      <c r="AY41" s="720"/>
      <c r="AZ41" s="652">
        <v>746857</v>
      </c>
      <c r="BA41" s="653"/>
      <c r="BB41" s="653"/>
      <c r="BC41" s="653"/>
      <c r="BD41" s="679"/>
      <c r="BE41" s="679"/>
      <c r="BF41" s="698"/>
      <c r="BG41" s="702"/>
      <c r="BH41" s="703"/>
      <c r="BI41" s="703"/>
      <c r="BJ41" s="703"/>
      <c r="BK41" s="703"/>
      <c r="BL41" s="353"/>
      <c r="BM41" s="650" t="s">
        <v>351</v>
      </c>
      <c r="BN41" s="650"/>
      <c r="BO41" s="650"/>
      <c r="BP41" s="650"/>
      <c r="BQ41" s="650"/>
      <c r="BR41" s="650"/>
      <c r="BS41" s="650"/>
      <c r="BT41" s="650"/>
      <c r="BU41" s="651"/>
      <c r="BV41" s="652" t="s">
        <v>131</v>
      </c>
      <c r="BW41" s="653"/>
      <c r="BX41" s="653"/>
      <c r="BY41" s="653"/>
      <c r="BZ41" s="653"/>
      <c r="CA41" s="653"/>
      <c r="CB41" s="662"/>
      <c r="CD41" s="649" t="s">
        <v>352</v>
      </c>
      <c r="CE41" s="650"/>
      <c r="CF41" s="650"/>
      <c r="CG41" s="650"/>
      <c r="CH41" s="650"/>
      <c r="CI41" s="650"/>
      <c r="CJ41" s="650"/>
      <c r="CK41" s="650"/>
      <c r="CL41" s="650"/>
      <c r="CM41" s="650"/>
      <c r="CN41" s="650"/>
      <c r="CO41" s="650"/>
      <c r="CP41" s="650"/>
      <c r="CQ41" s="651"/>
      <c r="CR41" s="652" t="s">
        <v>131</v>
      </c>
      <c r="CS41" s="679"/>
      <c r="CT41" s="679"/>
      <c r="CU41" s="679"/>
      <c r="CV41" s="679"/>
      <c r="CW41" s="679"/>
      <c r="CX41" s="679"/>
      <c r="CY41" s="680"/>
      <c r="CZ41" s="657" t="s">
        <v>131</v>
      </c>
      <c r="DA41" s="681"/>
      <c r="DB41" s="681"/>
      <c r="DC41" s="687"/>
      <c r="DD41" s="661" t="s">
        <v>131</v>
      </c>
      <c r="DE41" s="679"/>
      <c r="DF41" s="679"/>
      <c r="DG41" s="679"/>
      <c r="DH41" s="679"/>
      <c r="DI41" s="679"/>
      <c r="DJ41" s="679"/>
      <c r="DK41" s="680"/>
      <c r="DL41" s="727"/>
      <c r="DM41" s="728"/>
      <c r="DN41" s="728"/>
      <c r="DO41" s="728"/>
      <c r="DP41" s="728"/>
      <c r="DQ41" s="728"/>
      <c r="DR41" s="728"/>
      <c r="DS41" s="728"/>
      <c r="DT41" s="728"/>
      <c r="DU41" s="728"/>
      <c r="DV41" s="729"/>
      <c r="DW41" s="721"/>
      <c r="DX41" s="722"/>
      <c r="DY41" s="722"/>
      <c r="DZ41" s="722"/>
      <c r="EA41" s="722"/>
      <c r="EB41" s="722"/>
      <c r="EC41" s="723"/>
    </row>
    <row r="42" spans="2:133" ht="11.25" customHeight="1">
      <c r="B42" s="649" t="s">
        <v>353</v>
      </c>
      <c r="C42" s="650"/>
      <c r="D42" s="650"/>
      <c r="E42" s="650"/>
      <c r="F42" s="650"/>
      <c r="G42" s="650"/>
      <c r="H42" s="650"/>
      <c r="I42" s="650"/>
      <c r="J42" s="650"/>
      <c r="K42" s="650"/>
      <c r="L42" s="650"/>
      <c r="M42" s="650"/>
      <c r="N42" s="650"/>
      <c r="O42" s="650"/>
      <c r="P42" s="650"/>
      <c r="Q42" s="651"/>
      <c r="R42" s="652" t="s">
        <v>131</v>
      </c>
      <c r="S42" s="653"/>
      <c r="T42" s="653"/>
      <c r="U42" s="653"/>
      <c r="V42" s="653"/>
      <c r="W42" s="653"/>
      <c r="X42" s="653"/>
      <c r="Y42" s="654"/>
      <c r="Z42" s="655" t="s">
        <v>131</v>
      </c>
      <c r="AA42" s="655"/>
      <c r="AB42" s="655"/>
      <c r="AC42" s="655"/>
      <c r="AD42" s="656" t="s">
        <v>131</v>
      </c>
      <c r="AE42" s="656"/>
      <c r="AF42" s="656"/>
      <c r="AG42" s="656"/>
      <c r="AH42" s="656"/>
      <c r="AI42" s="656"/>
      <c r="AJ42" s="656"/>
      <c r="AK42" s="656"/>
      <c r="AL42" s="657" t="s">
        <v>131</v>
      </c>
      <c r="AM42" s="658"/>
      <c r="AN42" s="658"/>
      <c r="AO42" s="659"/>
      <c r="AQ42" s="724" t="s">
        <v>354</v>
      </c>
      <c r="AR42" s="725"/>
      <c r="AS42" s="725"/>
      <c r="AT42" s="725"/>
      <c r="AU42" s="725"/>
      <c r="AV42" s="725"/>
      <c r="AW42" s="725"/>
      <c r="AX42" s="725"/>
      <c r="AY42" s="726"/>
      <c r="AZ42" s="730">
        <v>1222793</v>
      </c>
      <c r="BA42" s="731"/>
      <c r="BB42" s="731"/>
      <c r="BC42" s="731"/>
      <c r="BD42" s="711"/>
      <c r="BE42" s="711"/>
      <c r="BF42" s="713"/>
      <c r="BG42" s="704"/>
      <c r="BH42" s="705"/>
      <c r="BI42" s="705"/>
      <c r="BJ42" s="705"/>
      <c r="BK42" s="705"/>
      <c r="BL42" s="354"/>
      <c r="BM42" s="671" t="s">
        <v>355</v>
      </c>
      <c r="BN42" s="671"/>
      <c r="BO42" s="671"/>
      <c r="BP42" s="671"/>
      <c r="BQ42" s="671"/>
      <c r="BR42" s="671"/>
      <c r="BS42" s="671"/>
      <c r="BT42" s="671"/>
      <c r="BU42" s="672"/>
      <c r="BV42" s="730">
        <v>324</v>
      </c>
      <c r="BW42" s="731"/>
      <c r="BX42" s="731"/>
      <c r="BY42" s="731"/>
      <c r="BZ42" s="731"/>
      <c r="CA42" s="731"/>
      <c r="CB42" s="737"/>
      <c r="CD42" s="649" t="s">
        <v>356</v>
      </c>
      <c r="CE42" s="650"/>
      <c r="CF42" s="650"/>
      <c r="CG42" s="650"/>
      <c r="CH42" s="650"/>
      <c r="CI42" s="650"/>
      <c r="CJ42" s="650"/>
      <c r="CK42" s="650"/>
      <c r="CL42" s="650"/>
      <c r="CM42" s="650"/>
      <c r="CN42" s="650"/>
      <c r="CO42" s="650"/>
      <c r="CP42" s="650"/>
      <c r="CQ42" s="651"/>
      <c r="CR42" s="652">
        <v>6515276</v>
      </c>
      <c r="CS42" s="679"/>
      <c r="CT42" s="679"/>
      <c r="CU42" s="679"/>
      <c r="CV42" s="679"/>
      <c r="CW42" s="679"/>
      <c r="CX42" s="679"/>
      <c r="CY42" s="680"/>
      <c r="CZ42" s="657">
        <v>12.8</v>
      </c>
      <c r="DA42" s="681"/>
      <c r="DB42" s="681"/>
      <c r="DC42" s="687"/>
      <c r="DD42" s="661">
        <v>1566211</v>
      </c>
      <c r="DE42" s="679"/>
      <c r="DF42" s="679"/>
      <c r="DG42" s="679"/>
      <c r="DH42" s="679"/>
      <c r="DI42" s="679"/>
      <c r="DJ42" s="679"/>
      <c r="DK42" s="680"/>
      <c r="DL42" s="727"/>
      <c r="DM42" s="728"/>
      <c r="DN42" s="728"/>
      <c r="DO42" s="728"/>
      <c r="DP42" s="728"/>
      <c r="DQ42" s="728"/>
      <c r="DR42" s="728"/>
      <c r="DS42" s="728"/>
      <c r="DT42" s="728"/>
      <c r="DU42" s="728"/>
      <c r="DV42" s="729"/>
      <c r="DW42" s="721"/>
      <c r="DX42" s="722"/>
      <c r="DY42" s="722"/>
      <c r="DZ42" s="722"/>
      <c r="EA42" s="722"/>
      <c r="EB42" s="722"/>
      <c r="EC42" s="723"/>
    </row>
    <row r="43" spans="2:133" ht="11.25" customHeight="1">
      <c r="B43" s="649" t="s">
        <v>357</v>
      </c>
      <c r="C43" s="650"/>
      <c r="D43" s="650"/>
      <c r="E43" s="650"/>
      <c r="F43" s="650"/>
      <c r="G43" s="650"/>
      <c r="H43" s="650"/>
      <c r="I43" s="650"/>
      <c r="J43" s="650"/>
      <c r="K43" s="650"/>
      <c r="L43" s="650"/>
      <c r="M43" s="650"/>
      <c r="N43" s="650"/>
      <c r="O43" s="650"/>
      <c r="P43" s="650"/>
      <c r="Q43" s="651"/>
      <c r="R43" s="652" t="s">
        <v>131</v>
      </c>
      <c r="S43" s="653"/>
      <c r="T43" s="653"/>
      <c r="U43" s="653"/>
      <c r="V43" s="653"/>
      <c r="W43" s="653"/>
      <c r="X43" s="653"/>
      <c r="Y43" s="654"/>
      <c r="Z43" s="655" t="s">
        <v>131</v>
      </c>
      <c r="AA43" s="655"/>
      <c r="AB43" s="655"/>
      <c r="AC43" s="655"/>
      <c r="AD43" s="656" t="s">
        <v>131</v>
      </c>
      <c r="AE43" s="656"/>
      <c r="AF43" s="656"/>
      <c r="AG43" s="656"/>
      <c r="AH43" s="656"/>
      <c r="AI43" s="656"/>
      <c r="AJ43" s="656"/>
      <c r="AK43" s="656"/>
      <c r="AL43" s="657" t="s">
        <v>131</v>
      </c>
      <c r="AM43" s="658"/>
      <c r="AN43" s="658"/>
      <c r="AO43" s="659"/>
      <c r="CD43" s="649" t="s">
        <v>358</v>
      </c>
      <c r="CE43" s="650"/>
      <c r="CF43" s="650"/>
      <c r="CG43" s="650"/>
      <c r="CH43" s="650"/>
      <c r="CI43" s="650"/>
      <c r="CJ43" s="650"/>
      <c r="CK43" s="650"/>
      <c r="CL43" s="650"/>
      <c r="CM43" s="650"/>
      <c r="CN43" s="650"/>
      <c r="CO43" s="650"/>
      <c r="CP43" s="650"/>
      <c r="CQ43" s="651"/>
      <c r="CR43" s="652">
        <v>267728</v>
      </c>
      <c r="CS43" s="679"/>
      <c r="CT43" s="679"/>
      <c r="CU43" s="679"/>
      <c r="CV43" s="679"/>
      <c r="CW43" s="679"/>
      <c r="CX43" s="679"/>
      <c r="CY43" s="680"/>
      <c r="CZ43" s="657">
        <v>0.5</v>
      </c>
      <c r="DA43" s="681"/>
      <c r="DB43" s="681"/>
      <c r="DC43" s="687"/>
      <c r="DD43" s="661">
        <v>267530</v>
      </c>
      <c r="DE43" s="679"/>
      <c r="DF43" s="679"/>
      <c r="DG43" s="679"/>
      <c r="DH43" s="679"/>
      <c r="DI43" s="679"/>
      <c r="DJ43" s="679"/>
      <c r="DK43" s="680"/>
      <c r="DL43" s="727"/>
      <c r="DM43" s="728"/>
      <c r="DN43" s="728"/>
      <c r="DO43" s="728"/>
      <c r="DP43" s="728"/>
      <c r="DQ43" s="728"/>
      <c r="DR43" s="728"/>
      <c r="DS43" s="728"/>
      <c r="DT43" s="728"/>
      <c r="DU43" s="728"/>
      <c r="DV43" s="729"/>
      <c r="DW43" s="721"/>
      <c r="DX43" s="722"/>
      <c r="DY43" s="722"/>
      <c r="DZ43" s="722"/>
      <c r="EA43" s="722"/>
      <c r="EB43" s="722"/>
      <c r="EC43" s="723"/>
    </row>
    <row r="44" spans="2:133" ht="11.25" customHeight="1">
      <c r="B44" s="670" t="s">
        <v>359</v>
      </c>
      <c r="C44" s="671"/>
      <c r="D44" s="671"/>
      <c r="E44" s="671"/>
      <c r="F44" s="671"/>
      <c r="G44" s="671"/>
      <c r="H44" s="671"/>
      <c r="I44" s="671"/>
      <c r="J44" s="671"/>
      <c r="K44" s="671"/>
      <c r="L44" s="671"/>
      <c r="M44" s="671"/>
      <c r="N44" s="671"/>
      <c r="O44" s="671"/>
      <c r="P44" s="671"/>
      <c r="Q44" s="672"/>
      <c r="R44" s="730">
        <v>55888499</v>
      </c>
      <c r="S44" s="731"/>
      <c r="T44" s="731"/>
      <c r="U44" s="731"/>
      <c r="V44" s="731"/>
      <c r="W44" s="731"/>
      <c r="X44" s="731"/>
      <c r="Y44" s="732"/>
      <c r="Z44" s="733">
        <v>100</v>
      </c>
      <c r="AA44" s="733"/>
      <c r="AB44" s="733"/>
      <c r="AC44" s="733"/>
      <c r="AD44" s="734">
        <v>30728828</v>
      </c>
      <c r="AE44" s="734"/>
      <c r="AF44" s="734"/>
      <c r="AG44" s="734"/>
      <c r="AH44" s="734"/>
      <c r="AI44" s="734"/>
      <c r="AJ44" s="734"/>
      <c r="AK44" s="734"/>
      <c r="AL44" s="735">
        <v>100</v>
      </c>
      <c r="AM44" s="712"/>
      <c r="AN44" s="712"/>
      <c r="AO44" s="736"/>
      <c r="CD44" s="690" t="s">
        <v>306</v>
      </c>
      <c r="CE44" s="691"/>
      <c r="CF44" s="649" t="s">
        <v>360</v>
      </c>
      <c r="CG44" s="650"/>
      <c r="CH44" s="650"/>
      <c r="CI44" s="650"/>
      <c r="CJ44" s="650"/>
      <c r="CK44" s="650"/>
      <c r="CL44" s="650"/>
      <c r="CM44" s="650"/>
      <c r="CN44" s="650"/>
      <c r="CO44" s="650"/>
      <c r="CP44" s="650"/>
      <c r="CQ44" s="651"/>
      <c r="CR44" s="652">
        <v>6464810</v>
      </c>
      <c r="CS44" s="653"/>
      <c r="CT44" s="653"/>
      <c r="CU44" s="653"/>
      <c r="CV44" s="653"/>
      <c r="CW44" s="653"/>
      <c r="CX44" s="653"/>
      <c r="CY44" s="654"/>
      <c r="CZ44" s="657">
        <v>12.7</v>
      </c>
      <c r="DA44" s="658"/>
      <c r="DB44" s="658"/>
      <c r="DC44" s="664"/>
      <c r="DD44" s="661">
        <v>1561955</v>
      </c>
      <c r="DE44" s="653"/>
      <c r="DF44" s="653"/>
      <c r="DG44" s="653"/>
      <c r="DH44" s="653"/>
      <c r="DI44" s="653"/>
      <c r="DJ44" s="653"/>
      <c r="DK44" s="654"/>
      <c r="DL44" s="727"/>
      <c r="DM44" s="728"/>
      <c r="DN44" s="728"/>
      <c r="DO44" s="728"/>
      <c r="DP44" s="728"/>
      <c r="DQ44" s="728"/>
      <c r="DR44" s="728"/>
      <c r="DS44" s="728"/>
      <c r="DT44" s="728"/>
      <c r="DU44" s="728"/>
      <c r="DV44" s="729"/>
      <c r="DW44" s="721"/>
      <c r="DX44" s="722"/>
      <c r="DY44" s="722"/>
      <c r="DZ44" s="722"/>
      <c r="EA44" s="722"/>
      <c r="EB44" s="722"/>
      <c r="EC44" s="723"/>
    </row>
    <row r="45" spans="2:133" ht="11.25" customHeight="1">
      <c r="CD45" s="692"/>
      <c r="CE45" s="693"/>
      <c r="CF45" s="649" t="s">
        <v>361</v>
      </c>
      <c r="CG45" s="650"/>
      <c r="CH45" s="650"/>
      <c r="CI45" s="650"/>
      <c r="CJ45" s="650"/>
      <c r="CK45" s="650"/>
      <c r="CL45" s="650"/>
      <c r="CM45" s="650"/>
      <c r="CN45" s="650"/>
      <c r="CO45" s="650"/>
      <c r="CP45" s="650"/>
      <c r="CQ45" s="651"/>
      <c r="CR45" s="652">
        <v>3875684</v>
      </c>
      <c r="CS45" s="679"/>
      <c r="CT45" s="679"/>
      <c r="CU45" s="679"/>
      <c r="CV45" s="679"/>
      <c r="CW45" s="679"/>
      <c r="CX45" s="679"/>
      <c r="CY45" s="680"/>
      <c r="CZ45" s="657">
        <v>7.6</v>
      </c>
      <c r="DA45" s="681"/>
      <c r="DB45" s="681"/>
      <c r="DC45" s="687"/>
      <c r="DD45" s="661">
        <v>99377</v>
      </c>
      <c r="DE45" s="679"/>
      <c r="DF45" s="679"/>
      <c r="DG45" s="679"/>
      <c r="DH45" s="679"/>
      <c r="DI45" s="679"/>
      <c r="DJ45" s="679"/>
      <c r="DK45" s="680"/>
      <c r="DL45" s="727"/>
      <c r="DM45" s="728"/>
      <c r="DN45" s="728"/>
      <c r="DO45" s="728"/>
      <c r="DP45" s="728"/>
      <c r="DQ45" s="728"/>
      <c r="DR45" s="728"/>
      <c r="DS45" s="728"/>
      <c r="DT45" s="728"/>
      <c r="DU45" s="728"/>
      <c r="DV45" s="729"/>
      <c r="DW45" s="721"/>
      <c r="DX45" s="722"/>
      <c r="DY45" s="722"/>
      <c r="DZ45" s="722"/>
      <c r="EA45" s="722"/>
      <c r="EB45" s="722"/>
      <c r="EC45" s="723"/>
    </row>
    <row r="46" spans="2:133" ht="11.25" customHeight="1">
      <c r="B46" s="344" t="s">
        <v>362</v>
      </c>
      <c r="CD46" s="692"/>
      <c r="CE46" s="693"/>
      <c r="CF46" s="649" t="s">
        <v>363</v>
      </c>
      <c r="CG46" s="650"/>
      <c r="CH46" s="650"/>
      <c r="CI46" s="650"/>
      <c r="CJ46" s="650"/>
      <c r="CK46" s="650"/>
      <c r="CL46" s="650"/>
      <c r="CM46" s="650"/>
      <c r="CN46" s="650"/>
      <c r="CO46" s="650"/>
      <c r="CP46" s="650"/>
      <c r="CQ46" s="651"/>
      <c r="CR46" s="652">
        <v>2569458</v>
      </c>
      <c r="CS46" s="653"/>
      <c r="CT46" s="653"/>
      <c r="CU46" s="653"/>
      <c r="CV46" s="653"/>
      <c r="CW46" s="653"/>
      <c r="CX46" s="653"/>
      <c r="CY46" s="654"/>
      <c r="CZ46" s="657">
        <v>5.0999999999999996</v>
      </c>
      <c r="DA46" s="658"/>
      <c r="DB46" s="658"/>
      <c r="DC46" s="664"/>
      <c r="DD46" s="661">
        <v>1446848</v>
      </c>
      <c r="DE46" s="653"/>
      <c r="DF46" s="653"/>
      <c r="DG46" s="653"/>
      <c r="DH46" s="653"/>
      <c r="DI46" s="653"/>
      <c r="DJ46" s="653"/>
      <c r="DK46" s="654"/>
      <c r="DL46" s="727"/>
      <c r="DM46" s="728"/>
      <c r="DN46" s="728"/>
      <c r="DO46" s="728"/>
      <c r="DP46" s="728"/>
      <c r="DQ46" s="728"/>
      <c r="DR46" s="728"/>
      <c r="DS46" s="728"/>
      <c r="DT46" s="728"/>
      <c r="DU46" s="728"/>
      <c r="DV46" s="729"/>
      <c r="DW46" s="721"/>
      <c r="DX46" s="722"/>
      <c r="DY46" s="722"/>
      <c r="DZ46" s="722"/>
      <c r="EA46" s="722"/>
      <c r="EB46" s="722"/>
      <c r="EC46" s="723"/>
    </row>
    <row r="47" spans="2:133" ht="11.25" customHeight="1">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692"/>
      <c r="CE47" s="693"/>
      <c r="CF47" s="649" t="s">
        <v>365</v>
      </c>
      <c r="CG47" s="650"/>
      <c r="CH47" s="650"/>
      <c r="CI47" s="650"/>
      <c r="CJ47" s="650"/>
      <c r="CK47" s="650"/>
      <c r="CL47" s="650"/>
      <c r="CM47" s="650"/>
      <c r="CN47" s="650"/>
      <c r="CO47" s="650"/>
      <c r="CP47" s="650"/>
      <c r="CQ47" s="651"/>
      <c r="CR47" s="652">
        <v>50466</v>
      </c>
      <c r="CS47" s="679"/>
      <c r="CT47" s="679"/>
      <c r="CU47" s="679"/>
      <c r="CV47" s="679"/>
      <c r="CW47" s="679"/>
      <c r="CX47" s="679"/>
      <c r="CY47" s="680"/>
      <c r="CZ47" s="657">
        <v>0.1</v>
      </c>
      <c r="DA47" s="681"/>
      <c r="DB47" s="681"/>
      <c r="DC47" s="687"/>
      <c r="DD47" s="661">
        <v>4256</v>
      </c>
      <c r="DE47" s="679"/>
      <c r="DF47" s="679"/>
      <c r="DG47" s="679"/>
      <c r="DH47" s="679"/>
      <c r="DI47" s="679"/>
      <c r="DJ47" s="679"/>
      <c r="DK47" s="680"/>
      <c r="DL47" s="727"/>
      <c r="DM47" s="728"/>
      <c r="DN47" s="728"/>
      <c r="DO47" s="728"/>
      <c r="DP47" s="728"/>
      <c r="DQ47" s="728"/>
      <c r="DR47" s="728"/>
      <c r="DS47" s="728"/>
      <c r="DT47" s="728"/>
      <c r="DU47" s="728"/>
      <c r="DV47" s="729"/>
      <c r="DW47" s="721"/>
      <c r="DX47" s="722"/>
      <c r="DY47" s="722"/>
      <c r="DZ47" s="722"/>
      <c r="EA47" s="722"/>
      <c r="EB47" s="722"/>
      <c r="EC47" s="723"/>
    </row>
    <row r="48" spans="2:133">
      <c r="B48" s="748" t="s">
        <v>366</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694"/>
      <c r="CE48" s="695"/>
      <c r="CF48" s="649" t="s">
        <v>367</v>
      </c>
      <c r="CG48" s="650"/>
      <c r="CH48" s="650"/>
      <c r="CI48" s="650"/>
      <c r="CJ48" s="650"/>
      <c r="CK48" s="650"/>
      <c r="CL48" s="650"/>
      <c r="CM48" s="650"/>
      <c r="CN48" s="650"/>
      <c r="CO48" s="650"/>
      <c r="CP48" s="650"/>
      <c r="CQ48" s="651"/>
      <c r="CR48" s="652" t="s">
        <v>131</v>
      </c>
      <c r="CS48" s="653"/>
      <c r="CT48" s="653"/>
      <c r="CU48" s="653"/>
      <c r="CV48" s="653"/>
      <c r="CW48" s="653"/>
      <c r="CX48" s="653"/>
      <c r="CY48" s="654"/>
      <c r="CZ48" s="657" t="s">
        <v>131</v>
      </c>
      <c r="DA48" s="658"/>
      <c r="DB48" s="658"/>
      <c r="DC48" s="664"/>
      <c r="DD48" s="661" t="s">
        <v>131</v>
      </c>
      <c r="DE48" s="653"/>
      <c r="DF48" s="653"/>
      <c r="DG48" s="653"/>
      <c r="DH48" s="653"/>
      <c r="DI48" s="653"/>
      <c r="DJ48" s="653"/>
      <c r="DK48" s="654"/>
      <c r="DL48" s="727"/>
      <c r="DM48" s="728"/>
      <c r="DN48" s="728"/>
      <c r="DO48" s="728"/>
      <c r="DP48" s="728"/>
      <c r="DQ48" s="728"/>
      <c r="DR48" s="728"/>
      <c r="DS48" s="728"/>
      <c r="DT48" s="728"/>
      <c r="DU48" s="728"/>
      <c r="DV48" s="729"/>
      <c r="DW48" s="721"/>
      <c r="DX48" s="722"/>
      <c r="DY48" s="722"/>
      <c r="DZ48" s="722"/>
      <c r="EA48" s="722"/>
      <c r="EB48" s="722"/>
      <c r="EC48" s="723"/>
    </row>
    <row r="49" spans="2:133" ht="11.25" customHeight="1">
      <c r="B49" s="355"/>
      <c r="CD49" s="670" t="s">
        <v>368</v>
      </c>
      <c r="CE49" s="671"/>
      <c r="CF49" s="671"/>
      <c r="CG49" s="671"/>
      <c r="CH49" s="671"/>
      <c r="CI49" s="671"/>
      <c r="CJ49" s="671"/>
      <c r="CK49" s="671"/>
      <c r="CL49" s="671"/>
      <c r="CM49" s="671"/>
      <c r="CN49" s="671"/>
      <c r="CO49" s="671"/>
      <c r="CP49" s="671"/>
      <c r="CQ49" s="672"/>
      <c r="CR49" s="730">
        <v>50729623</v>
      </c>
      <c r="CS49" s="711"/>
      <c r="CT49" s="711"/>
      <c r="CU49" s="711"/>
      <c r="CV49" s="711"/>
      <c r="CW49" s="711"/>
      <c r="CX49" s="711"/>
      <c r="CY49" s="738"/>
      <c r="CZ49" s="735">
        <v>100</v>
      </c>
      <c r="DA49" s="739"/>
      <c r="DB49" s="739"/>
      <c r="DC49" s="740"/>
      <c r="DD49" s="741">
        <v>32360629</v>
      </c>
      <c r="DE49" s="711"/>
      <c r="DF49" s="711"/>
      <c r="DG49" s="711"/>
      <c r="DH49" s="711"/>
      <c r="DI49" s="711"/>
      <c r="DJ49" s="71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35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08" customWidth="1"/>
    <col min="131" max="131" width="1.625" style="208" customWidth="1"/>
    <col min="132" max="16384" width="9" style="208" hidden="1"/>
  </cols>
  <sheetData>
    <row r="1" spans="1:131" ht="11.25" customHeight="1" thickBot="1">
      <c r="A1" s="204"/>
      <c r="B1" s="204"/>
      <c r="C1" s="204"/>
      <c r="D1" s="204"/>
      <c r="E1" s="204"/>
      <c r="F1" s="204"/>
      <c r="G1" s="204"/>
      <c r="H1" s="204"/>
      <c r="I1" s="204"/>
      <c r="J1" s="204"/>
      <c r="K1" s="204"/>
      <c r="L1" s="204"/>
      <c r="M1" s="204"/>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c r="DM1" s="205"/>
      <c r="DN1" s="205"/>
      <c r="DO1" s="205"/>
      <c r="DP1" s="205"/>
      <c r="DQ1" s="206"/>
      <c r="DR1" s="206"/>
      <c r="DS1" s="206"/>
      <c r="DT1" s="206"/>
      <c r="DU1" s="206"/>
      <c r="DV1" s="206"/>
      <c r="DW1" s="206"/>
      <c r="DX1" s="206"/>
      <c r="DY1" s="206"/>
      <c r="DZ1" s="206"/>
      <c r="EA1" s="207"/>
    </row>
    <row r="2" spans="1:131" ht="26.25" customHeight="1" thickBot="1">
      <c r="A2" s="1120" t="s">
        <v>369</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1121" t="s">
        <v>370</v>
      </c>
      <c r="DK2" s="1122"/>
      <c r="DL2" s="1122"/>
      <c r="DM2" s="1122"/>
      <c r="DN2" s="1122"/>
      <c r="DO2" s="1123"/>
      <c r="DP2" s="205"/>
      <c r="DQ2" s="1121" t="s">
        <v>371</v>
      </c>
      <c r="DR2" s="1122"/>
      <c r="DS2" s="1122"/>
      <c r="DT2" s="1122"/>
      <c r="DU2" s="1122"/>
      <c r="DV2" s="1122"/>
      <c r="DW2" s="1122"/>
      <c r="DX2" s="1122"/>
      <c r="DY2" s="1122"/>
      <c r="DZ2" s="1123"/>
      <c r="EA2" s="207"/>
    </row>
    <row r="3" spans="1:131" ht="11.2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7"/>
    </row>
    <row r="4" spans="1:131" s="212" customFormat="1" ht="26.25" customHeight="1" thickBot="1">
      <c r="A4" s="1089" t="s">
        <v>372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9"/>
      <c r="BA4" s="209"/>
      <c r="BB4" s="209"/>
      <c r="BC4" s="209"/>
      <c r="BD4" s="209"/>
      <c r="BE4" s="210"/>
      <c r="BF4" s="210"/>
      <c r="BG4" s="210"/>
      <c r="BH4" s="210"/>
      <c r="BI4" s="210"/>
      <c r="BJ4" s="210"/>
      <c r="BK4" s="210"/>
      <c r="BL4" s="210"/>
      <c r="BM4" s="210"/>
      <c r="BN4" s="210"/>
      <c r="BO4" s="210"/>
      <c r="BP4" s="210"/>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11"/>
    </row>
    <row r="5" spans="1:131" s="212" customFormat="1" ht="26.25" customHeight="1">
      <c r="A5" s="1025" t="s">
        <v>374</v>
      </c>
      <c r="B5" s="1026"/>
      <c r="C5" s="1026"/>
      <c r="D5" s="1026"/>
      <c r="E5" s="1026"/>
      <c r="F5" s="1026"/>
      <c r="G5" s="1026"/>
      <c r="H5" s="1026"/>
      <c r="I5" s="1026"/>
      <c r="J5" s="1026"/>
      <c r="K5" s="1026"/>
      <c r="L5" s="1026"/>
      <c r="M5" s="1026"/>
      <c r="N5" s="1026"/>
      <c r="O5" s="1026"/>
      <c r="P5" s="1027"/>
      <c r="Q5" s="1031" t="s">
        <v>375</v>
      </c>
      <c r="R5" s="1032"/>
      <c r="S5" s="1032"/>
      <c r="T5" s="1032"/>
      <c r="U5" s="1033"/>
      <c r="V5" s="1031" t="s">
        <v>376</v>
      </c>
      <c r="W5" s="1032"/>
      <c r="X5" s="1032"/>
      <c r="Y5" s="1032"/>
      <c r="Z5" s="1033"/>
      <c r="AA5" s="1031" t="s">
        <v>377</v>
      </c>
      <c r="AB5" s="1032"/>
      <c r="AC5" s="1032"/>
      <c r="AD5" s="1032"/>
      <c r="AE5" s="1032"/>
      <c r="AF5" s="1124" t="s">
        <v>378</v>
      </c>
      <c r="AG5" s="1032"/>
      <c r="AH5" s="1032"/>
      <c r="AI5" s="1032"/>
      <c r="AJ5" s="1045"/>
      <c r="AK5" s="1032" t="s">
        <v>379</v>
      </c>
      <c r="AL5" s="1032"/>
      <c r="AM5" s="1032"/>
      <c r="AN5" s="1032"/>
      <c r="AO5" s="1033"/>
      <c r="AP5" s="1031" t="s">
        <v>380</v>
      </c>
      <c r="AQ5" s="1032"/>
      <c r="AR5" s="1032"/>
      <c r="AS5" s="1032"/>
      <c r="AT5" s="1033"/>
      <c r="AU5" s="1031" t="s">
        <v>381</v>
      </c>
      <c r="AV5" s="1032"/>
      <c r="AW5" s="1032"/>
      <c r="AX5" s="1032"/>
      <c r="AY5" s="1045"/>
      <c r="AZ5" s="209"/>
      <c r="BA5" s="209"/>
      <c r="BB5" s="209"/>
      <c r="BC5" s="209"/>
      <c r="BD5" s="209"/>
      <c r="BE5" s="210"/>
      <c r="BF5" s="210"/>
      <c r="BG5" s="210"/>
      <c r="BH5" s="210"/>
      <c r="BI5" s="210"/>
      <c r="BJ5" s="210"/>
      <c r="BK5" s="210"/>
      <c r="BL5" s="210"/>
      <c r="BM5" s="210"/>
      <c r="BN5" s="210"/>
      <c r="BO5" s="210"/>
      <c r="BP5" s="210"/>
      <c r="BQ5" s="1025" t="s">
        <v>382</v>
      </c>
      <c r="BR5" s="1026"/>
      <c r="BS5" s="1026"/>
      <c r="BT5" s="1026"/>
      <c r="BU5" s="1026"/>
      <c r="BV5" s="1026"/>
      <c r="BW5" s="1026"/>
      <c r="BX5" s="1026"/>
      <c r="BY5" s="1026"/>
      <c r="BZ5" s="1026"/>
      <c r="CA5" s="1026"/>
      <c r="CB5" s="1026"/>
      <c r="CC5" s="1026"/>
      <c r="CD5" s="1026"/>
      <c r="CE5" s="1026"/>
      <c r="CF5" s="1026"/>
      <c r="CG5" s="1027"/>
      <c r="CH5" s="1031" t="s">
        <v>383</v>
      </c>
      <c r="CI5" s="1032"/>
      <c r="CJ5" s="1032"/>
      <c r="CK5" s="1032"/>
      <c r="CL5" s="1033"/>
      <c r="CM5" s="1031" t="s">
        <v>384</v>
      </c>
      <c r="CN5" s="1032"/>
      <c r="CO5" s="1032"/>
      <c r="CP5" s="1032"/>
      <c r="CQ5" s="1033"/>
      <c r="CR5" s="1031" t="s">
        <v>385</v>
      </c>
      <c r="CS5" s="1032"/>
      <c r="CT5" s="1032"/>
      <c r="CU5" s="1032"/>
      <c r="CV5" s="1033"/>
      <c r="CW5" s="1031" t="s">
        <v>386</v>
      </c>
      <c r="CX5" s="1032"/>
      <c r="CY5" s="1032"/>
      <c r="CZ5" s="1032"/>
      <c r="DA5" s="1033"/>
      <c r="DB5" s="1031" t="s">
        <v>387</v>
      </c>
      <c r="DC5" s="1032"/>
      <c r="DD5" s="1032"/>
      <c r="DE5" s="1032"/>
      <c r="DF5" s="1033"/>
      <c r="DG5" s="1114" t="s">
        <v>388</v>
      </c>
      <c r="DH5" s="1115"/>
      <c r="DI5" s="1115"/>
      <c r="DJ5" s="1115"/>
      <c r="DK5" s="1116"/>
      <c r="DL5" s="1114" t="s">
        <v>389</v>
      </c>
      <c r="DM5" s="1115"/>
      <c r="DN5" s="1115"/>
      <c r="DO5" s="1115"/>
      <c r="DP5" s="1116"/>
      <c r="DQ5" s="1031" t="s">
        <v>390</v>
      </c>
      <c r="DR5" s="1032"/>
      <c r="DS5" s="1032"/>
      <c r="DT5" s="1032"/>
      <c r="DU5" s="1033"/>
      <c r="DV5" s="1031" t="s">
        <v>381</v>
      </c>
      <c r="DW5" s="1032"/>
      <c r="DX5" s="1032"/>
      <c r="DY5" s="1032"/>
      <c r="DZ5" s="1045"/>
      <c r="EA5" s="211"/>
    </row>
    <row r="6" spans="1:131" s="212"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09"/>
      <c r="BA6" s="209"/>
      <c r="BB6" s="209"/>
      <c r="BC6" s="209"/>
      <c r="BD6" s="209"/>
      <c r="BE6" s="210"/>
      <c r="BF6" s="210"/>
      <c r="BG6" s="210"/>
      <c r="BH6" s="210"/>
      <c r="BI6" s="210"/>
      <c r="BJ6" s="210"/>
      <c r="BK6" s="210"/>
      <c r="BL6" s="210"/>
      <c r="BM6" s="210"/>
      <c r="BN6" s="210"/>
      <c r="BO6" s="210"/>
      <c r="BP6" s="210"/>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11"/>
    </row>
    <row r="7" spans="1:131" s="212" customFormat="1" ht="26.25" customHeight="1" thickTop="1">
      <c r="A7" s="213">
        <v>1</v>
      </c>
      <c r="B7" s="1077" t="s">
        <v>391</v>
      </c>
      <c r="C7" s="1078"/>
      <c r="D7" s="1078"/>
      <c r="E7" s="1078"/>
      <c r="F7" s="1078"/>
      <c r="G7" s="1078"/>
      <c r="H7" s="1078"/>
      <c r="I7" s="1078"/>
      <c r="J7" s="1078"/>
      <c r="K7" s="1078"/>
      <c r="L7" s="1078"/>
      <c r="M7" s="1078"/>
      <c r="N7" s="1078"/>
      <c r="O7" s="1078"/>
      <c r="P7" s="1079"/>
      <c r="Q7" s="1132">
        <v>55822</v>
      </c>
      <c r="R7" s="1133"/>
      <c r="S7" s="1133"/>
      <c r="T7" s="1133"/>
      <c r="U7" s="1133"/>
      <c r="V7" s="1133">
        <v>50663</v>
      </c>
      <c r="W7" s="1133"/>
      <c r="X7" s="1133"/>
      <c r="Y7" s="1133"/>
      <c r="Z7" s="1133"/>
      <c r="AA7" s="1133">
        <v>5159</v>
      </c>
      <c r="AB7" s="1133"/>
      <c r="AC7" s="1133"/>
      <c r="AD7" s="1133"/>
      <c r="AE7" s="1134"/>
      <c r="AF7" s="1135">
        <v>4345</v>
      </c>
      <c r="AG7" s="1136"/>
      <c r="AH7" s="1136"/>
      <c r="AI7" s="1136"/>
      <c r="AJ7" s="1137"/>
      <c r="AK7" s="1138">
        <v>2361</v>
      </c>
      <c r="AL7" s="1139"/>
      <c r="AM7" s="1139"/>
      <c r="AN7" s="1139"/>
      <c r="AO7" s="1139"/>
      <c r="AP7" s="1139">
        <v>18358</v>
      </c>
      <c r="AQ7" s="1139"/>
      <c r="AR7" s="1139"/>
      <c r="AS7" s="1139"/>
      <c r="AT7" s="1139"/>
      <c r="AU7" s="1140"/>
      <c r="AV7" s="1140"/>
      <c r="AW7" s="1140"/>
      <c r="AX7" s="1140"/>
      <c r="AY7" s="1141"/>
      <c r="AZ7" s="209"/>
      <c r="BA7" s="209"/>
      <c r="BB7" s="209"/>
      <c r="BC7" s="209"/>
      <c r="BD7" s="209"/>
      <c r="BE7" s="210"/>
      <c r="BF7" s="210"/>
      <c r="BG7" s="210"/>
      <c r="BH7" s="210"/>
      <c r="BI7" s="210"/>
      <c r="BJ7" s="210"/>
      <c r="BK7" s="210"/>
      <c r="BL7" s="210"/>
      <c r="BM7" s="210"/>
      <c r="BN7" s="210"/>
      <c r="BO7" s="210"/>
      <c r="BP7" s="210"/>
      <c r="BQ7" s="213">
        <v>1</v>
      </c>
      <c r="BR7" s="214"/>
      <c r="BS7" s="1129" t="s">
        <v>581</v>
      </c>
      <c r="BT7" s="1130"/>
      <c r="BU7" s="1130"/>
      <c r="BV7" s="1130"/>
      <c r="BW7" s="1130"/>
      <c r="BX7" s="1130"/>
      <c r="BY7" s="1130"/>
      <c r="BZ7" s="1130"/>
      <c r="CA7" s="1130"/>
      <c r="CB7" s="1130"/>
      <c r="CC7" s="1130"/>
      <c r="CD7" s="1130"/>
      <c r="CE7" s="1130"/>
      <c r="CF7" s="1130"/>
      <c r="CG7" s="1142"/>
      <c r="CH7" s="1126">
        <v>3</v>
      </c>
      <c r="CI7" s="1127"/>
      <c r="CJ7" s="1127"/>
      <c r="CK7" s="1127"/>
      <c r="CL7" s="1128"/>
      <c r="CM7" s="1126">
        <v>1925</v>
      </c>
      <c r="CN7" s="1127"/>
      <c r="CO7" s="1127"/>
      <c r="CP7" s="1127"/>
      <c r="CQ7" s="1128"/>
      <c r="CR7" s="1126">
        <v>15</v>
      </c>
      <c r="CS7" s="1127"/>
      <c r="CT7" s="1127"/>
      <c r="CU7" s="1127"/>
      <c r="CV7" s="1128"/>
      <c r="CW7" s="1126" t="s">
        <v>531</v>
      </c>
      <c r="CX7" s="1127"/>
      <c r="CY7" s="1127"/>
      <c r="CZ7" s="1127"/>
      <c r="DA7" s="1128"/>
      <c r="DB7" s="1126">
        <v>300</v>
      </c>
      <c r="DC7" s="1127"/>
      <c r="DD7" s="1127"/>
      <c r="DE7" s="1127"/>
      <c r="DF7" s="1128"/>
      <c r="DG7" s="1126">
        <v>1494</v>
      </c>
      <c r="DH7" s="1127"/>
      <c r="DI7" s="1127"/>
      <c r="DJ7" s="1127"/>
      <c r="DK7" s="1128"/>
      <c r="DL7" s="1126" t="s">
        <v>531</v>
      </c>
      <c r="DM7" s="1127"/>
      <c r="DN7" s="1127"/>
      <c r="DO7" s="1127"/>
      <c r="DP7" s="1128"/>
      <c r="DQ7" s="1126">
        <v>154</v>
      </c>
      <c r="DR7" s="1127"/>
      <c r="DS7" s="1127"/>
      <c r="DT7" s="1127"/>
      <c r="DU7" s="1128"/>
      <c r="DV7" s="1129"/>
      <c r="DW7" s="1130"/>
      <c r="DX7" s="1130"/>
      <c r="DY7" s="1130"/>
      <c r="DZ7" s="1131"/>
      <c r="EA7" s="211"/>
    </row>
    <row r="8" spans="1:131" s="212" customFormat="1" ht="26.25" customHeight="1">
      <c r="A8" s="215">
        <v>2</v>
      </c>
      <c r="B8" s="1060" t="s">
        <v>392</v>
      </c>
      <c r="C8" s="1061"/>
      <c r="D8" s="1061"/>
      <c r="E8" s="1061"/>
      <c r="F8" s="1061"/>
      <c r="G8" s="1061"/>
      <c r="H8" s="1061"/>
      <c r="I8" s="1061"/>
      <c r="J8" s="1061"/>
      <c r="K8" s="1061"/>
      <c r="L8" s="1061"/>
      <c r="M8" s="1061"/>
      <c r="N8" s="1061"/>
      <c r="O8" s="1061"/>
      <c r="P8" s="1062"/>
      <c r="Q8" s="1068">
        <v>629</v>
      </c>
      <c r="R8" s="1069"/>
      <c r="S8" s="1069"/>
      <c r="T8" s="1069"/>
      <c r="U8" s="1069"/>
      <c r="V8" s="1069">
        <v>629</v>
      </c>
      <c r="W8" s="1069"/>
      <c r="X8" s="1069"/>
      <c r="Y8" s="1069"/>
      <c r="Z8" s="1069"/>
      <c r="AA8" s="1069">
        <v>0</v>
      </c>
      <c r="AB8" s="1069"/>
      <c r="AC8" s="1069"/>
      <c r="AD8" s="1069"/>
      <c r="AE8" s="1070"/>
      <c r="AF8" s="1065" t="s">
        <v>132</v>
      </c>
      <c r="AG8" s="1066"/>
      <c r="AH8" s="1066"/>
      <c r="AI8" s="1066"/>
      <c r="AJ8" s="1067"/>
      <c r="AK8" s="1110">
        <v>0</v>
      </c>
      <c r="AL8" s="1111"/>
      <c r="AM8" s="1111"/>
      <c r="AN8" s="1111"/>
      <c r="AO8" s="1111"/>
      <c r="AP8" s="1111">
        <v>4266</v>
      </c>
      <c r="AQ8" s="1111"/>
      <c r="AR8" s="1111"/>
      <c r="AS8" s="1111"/>
      <c r="AT8" s="1111"/>
      <c r="AU8" s="1112"/>
      <c r="AV8" s="1112"/>
      <c r="AW8" s="1112"/>
      <c r="AX8" s="1112"/>
      <c r="AY8" s="1113"/>
      <c r="AZ8" s="209"/>
      <c r="BA8" s="209"/>
      <c r="BB8" s="209"/>
      <c r="BC8" s="209"/>
      <c r="BD8" s="209"/>
      <c r="BE8" s="210"/>
      <c r="BF8" s="210"/>
      <c r="BG8" s="210"/>
      <c r="BH8" s="210"/>
      <c r="BI8" s="210"/>
      <c r="BJ8" s="210"/>
      <c r="BK8" s="210"/>
      <c r="BL8" s="210"/>
      <c r="BM8" s="210"/>
      <c r="BN8" s="210"/>
      <c r="BO8" s="210"/>
      <c r="BP8" s="210"/>
      <c r="BQ8" s="215">
        <v>2</v>
      </c>
      <c r="BR8" s="216"/>
      <c r="BS8" s="1022" t="s">
        <v>582</v>
      </c>
      <c r="BT8" s="1023"/>
      <c r="BU8" s="1023"/>
      <c r="BV8" s="1023"/>
      <c r="BW8" s="1023"/>
      <c r="BX8" s="1023"/>
      <c r="BY8" s="1023"/>
      <c r="BZ8" s="1023"/>
      <c r="CA8" s="1023"/>
      <c r="CB8" s="1023"/>
      <c r="CC8" s="1023"/>
      <c r="CD8" s="1023"/>
      <c r="CE8" s="1023"/>
      <c r="CF8" s="1023"/>
      <c r="CG8" s="1044"/>
      <c r="CH8" s="1019">
        <v>2</v>
      </c>
      <c r="CI8" s="1020"/>
      <c r="CJ8" s="1020"/>
      <c r="CK8" s="1020"/>
      <c r="CL8" s="1021"/>
      <c r="CM8" s="1019">
        <v>94</v>
      </c>
      <c r="CN8" s="1020"/>
      <c r="CO8" s="1020"/>
      <c r="CP8" s="1020"/>
      <c r="CQ8" s="1021"/>
      <c r="CR8" s="1019">
        <v>27</v>
      </c>
      <c r="CS8" s="1020"/>
      <c r="CT8" s="1020"/>
      <c r="CU8" s="1020"/>
      <c r="CV8" s="1021"/>
      <c r="CW8" s="1019" t="s">
        <v>531</v>
      </c>
      <c r="CX8" s="1020"/>
      <c r="CY8" s="1020"/>
      <c r="CZ8" s="1020"/>
      <c r="DA8" s="1021"/>
      <c r="DB8" s="1019" t="s">
        <v>531</v>
      </c>
      <c r="DC8" s="1020"/>
      <c r="DD8" s="1020"/>
      <c r="DE8" s="1020"/>
      <c r="DF8" s="1021"/>
      <c r="DG8" s="1019" t="s">
        <v>531</v>
      </c>
      <c r="DH8" s="1020"/>
      <c r="DI8" s="1020"/>
      <c r="DJ8" s="1020"/>
      <c r="DK8" s="1021"/>
      <c r="DL8" s="1019" t="s">
        <v>531</v>
      </c>
      <c r="DM8" s="1020"/>
      <c r="DN8" s="1020"/>
      <c r="DO8" s="1020"/>
      <c r="DP8" s="1021"/>
      <c r="DQ8" s="1019" t="s">
        <v>531</v>
      </c>
      <c r="DR8" s="1020"/>
      <c r="DS8" s="1020"/>
      <c r="DT8" s="1020"/>
      <c r="DU8" s="1021"/>
      <c r="DV8" s="1022"/>
      <c r="DW8" s="1023"/>
      <c r="DX8" s="1023"/>
      <c r="DY8" s="1023"/>
      <c r="DZ8" s="1024"/>
      <c r="EA8" s="211"/>
    </row>
    <row r="9" spans="1:131" s="212" customFormat="1" ht="26.25" customHeight="1">
      <c r="A9" s="215">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09"/>
      <c r="BA9" s="209"/>
      <c r="BB9" s="209"/>
      <c r="BC9" s="209"/>
      <c r="BD9" s="209"/>
      <c r="BE9" s="210"/>
      <c r="BF9" s="210"/>
      <c r="BG9" s="210"/>
      <c r="BH9" s="210"/>
      <c r="BI9" s="210"/>
      <c r="BJ9" s="210"/>
      <c r="BK9" s="210"/>
      <c r="BL9" s="210"/>
      <c r="BM9" s="210"/>
      <c r="BN9" s="210"/>
      <c r="BO9" s="210"/>
      <c r="BP9" s="210"/>
      <c r="BQ9" s="215">
        <v>3</v>
      </c>
      <c r="BR9" s="216"/>
      <c r="BS9" s="1022" t="s">
        <v>583</v>
      </c>
      <c r="BT9" s="1023"/>
      <c r="BU9" s="1023"/>
      <c r="BV9" s="1023"/>
      <c r="BW9" s="1023"/>
      <c r="BX9" s="1023"/>
      <c r="BY9" s="1023"/>
      <c r="BZ9" s="1023"/>
      <c r="CA9" s="1023"/>
      <c r="CB9" s="1023"/>
      <c r="CC9" s="1023"/>
      <c r="CD9" s="1023"/>
      <c r="CE9" s="1023"/>
      <c r="CF9" s="1023"/>
      <c r="CG9" s="1044"/>
      <c r="CH9" s="1019">
        <v>-3</v>
      </c>
      <c r="CI9" s="1020"/>
      <c r="CJ9" s="1020"/>
      <c r="CK9" s="1020"/>
      <c r="CL9" s="1021"/>
      <c r="CM9" s="1019">
        <v>113</v>
      </c>
      <c r="CN9" s="1020"/>
      <c r="CO9" s="1020"/>
      <c r="CP9" s="1020"/>
      <c r="CQ9" s="1021"/>
      <c r="CR9" s="1019">
        <v>6</v>
      </c>
      <c r="CS9" s="1020"/>
      <c r="CT9" s="1020"/>
      <c r="CU9" s="1020"/>
      <c r="CV9" s="1021"/>
      <c r="CW9" s="1019">
        <v>7</v>
      </c>
      <c r="CX9" s="1020"/>
      <c r="CY9" s="1020"/>
      <c r="CZ9" s="1020"/>
      <c r="DA9" s="1021"/>
      <c r="DB9" s="1019" t="s">
        <v>531</v>
      </c>
      <c r="DC9" s="1020"/>
      <c r="DD9" s="1020"/>
      <c r="DE9" s="1020"/>
      <c r="DF9" s="1021"/>
      <c r="DG9" s="1019" t="s">
        <v>531</v>
      </c>
      <c r="DH9" s="1020"/>
      <c r="DI9" s="1020"/>
      <c r="DJ9" s="1020"/>
      <c r="DK9" s="1021"/>
      <c r="DL9" s="1019" t="s">
        <v>531</v>
      </c>
      <c r="DM9" s="1020"/>
      <c r="DN9" s="1020"/>
      <c r="DO9" s="1020"/>
      <c r="DP9" s="1021"/>
      <c r="DQ9" s="1019" t="s">
        <v>531</v>
      </c>
      <c r="DR9" s="1020"/>
      <c r="DS9" s="1020"/>
      <c r="DT9" s="1020"/>
      <c r="DU9" s="1021"/>
      <c r="DV9" s="1022"/>
      <c r="DW9" s="1023"/>
      <c r="DX9" s="1023"/>
      <c r="DY9" s="1023"/>
      <c r="DZ9" s="1024"/>
      <c r="EA9" s="211"/>
    </row>
    <row r="10" spans="1:131" s="212" customFormat="1" ht="26.25" customHeight="1">
      <c r="A10" s="215">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09"/>
      <c r="BA10" s="209"/>
      <c r="BB10" s="209"/>
      <c r="BC10" s="209"/>
      <c r="BD10" s="209"/>
      <c r="BE10" s="210"/>
      <c r="BF10" s="210"/>
      <c r="BG10" s="210"/>
      <c r="BH10" s="210"/>
      <c r="BI10" s="210"/>
      <c r="BJ10" s="210"/>
      <c r="BK10" s="210"/>
      <c r="BL10" s="210"/>
      <c r="BM10" s="210"/>
      <c r="BN10" s="210"/>
      <c r="BO10" s="210"/>
      <c r="BP10" s="210"/>
      <c r="BQ10" s="215">
        <v>4</v>
      </c>
      <c r="BR10" s="216"/>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11"/>
    </row>
    <row r="11" spans="1:131" s="212" customFormat="1" ht="26.25" customHeight="1">
      <c r="A11" s="215">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09"/>
      <c r="BA11" s="209"/>
      <c r="BB11" s="209"/>
      <c r="BC11" s="209"/>
      <c r="BD11" s="209"/>
      <c r="BE11" s="210"/>
      <c r="BF11" s="210"/>
      <c r="BG11" s="210"/>
      <c r="BH11" s="210"/>
      <c r="BI11" s="210"/>
      <c r="BJ11" s="210"/>
      <c r="BK11" s="210"/>
      <c r="BL11" s="210"/>
      <c r="BM11" s="210"/>
      <c r="BN11" s="210"/>
      <c r="BO11" s="210"/>
      <c r="BP11" s="210"/>
      <c r="BQ11" s="215">
        <v>5</v>
      </c>
      <c r="BR11" s="216"/>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11"/>
    </row>
    <row r="12" spans="1:131" s="212" customFormat="1" ht="26.25" customHeight="1">
      <c r="A12" s="215">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09"/>
      <c r="BA12" s="209"/>
      <c r="BB12" s="209"/>
      <c r="BC12" s="209"/>
      <c r="BD12" s="209"/>
      <c r="BE12" s="210"/>
      <c r="BF12" s="210"/>
      <c r="BG12" s="210"/>
      <c r="BH12" s="210"/>
      <c r="BI12" s="210"/>
      <c r="BJ12" s="210"/>
      <c r="BK12" s="210"/>
      <c r="BL12" s="210"/>
      <c r="BM12" s="210"/>
      <c r="BN12" s="210"/>
      <c r="BO12" s="210"/>
      <c r="BP12" s="210"/>
      <c r="BQ12" s="215">
        <v>6</v>
      </c>
      <c r="BR12" s="216"/>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11"/>
    </row>
    <row r="13" spans="1:131" s="212" customFormat="1" ht="26.25" customHeight="1">
      <c r="A13" s="215">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09"/>
      <c r="BA13" s="209"/>
      <c r="BB13" s="209"/>
      <c r="BC13" s="209"/>
      <c r="BD13" s="209"/>
      <c r="BE13" s="210"/>
      <c r="BF13" s="210"/>
      <c r="BG13" s="210"/>
      <c r="BH13" s="210"/>
      <c r="BI13" s="210"/>
      <c r="BJ13" s="210"/>
      <c r="BK13" s="210"/>
      <c r="BL13" s="210"/>
      <c r="BM13" s="210"/>
      <c r="BN13" s="210"/>
      <c r="BO13" s="210"/>
      <c r="BP13" s="210"/>
      <c r="BQ13" s="215">
        <v>7</v>
      </c>
      <c r="BR13" s="216"/>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11"/>
    </row>
    <row r="14" spans="1:131" s="212" customFormat="1" ht="26.25" customHeight="1">
      <c r="A14" s="215">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09"/>
      <c r="BA14" s="209"/>
      <c r="BB14" s="209"/>
      <c r="BC14" s="209"/>
      <c r="BD14" s="209"/>
      <c r="BE14" s="210"/>
      <c r="BF14" s="210"/>
      <c r="BG14" s="210"/>
      <c r="BH14" s="210"/>
      <c r="BI14" s="210"/>
      <c r="BJ14" s="210"/>
      <c r="BK14" s="210"/>
      <c r="BL14" s="210"/>
      <c r="BM14" s="210"/>
      <c r="BN14" s="210"/>
      <c r="BO14" s="210"/>
      <c r="BP14" s="210"/>
      <c r="BQ14" s="215">
        <v>8</v>
      </c>
      <c r="BR14" s="216"/>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11"/>
    </row>
    <row r="15" spans="1:131" s="212" customFormat="1" ht="26.25" customHeight="1">
      <c r="A15" s="215">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09"/>
      <c r="BA15" s="209"/>
      <c r="BB15" s="209"/>
      <c r="BC15" s="209"/>
      <c r="BD15" s="209"/>
      <c r="BE15" s="210"/>
      <c r="BF15" s="210"/>
      <c r="BG15" s="210"/>
      <c r="BH15" s="210"/>
      <c r="BI15" s="210"/>
      <c r="BJ15" s="210"/>
      <c r="BK15" s="210"/>
      <c r="BL15" s="210"/>
      <c r="BM15" s="210"/>
      <c r="BN15" s="210"/>
      <c r="BO15" s="210"/>
      <c r="BP15" s="210"/>
      <c r="BQ15" s="215">
        <v>9</v>
      </c>
      <c r="BR15" s="216"/>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11"/>
    </row>
    <row r="16" spans="1:131" s="212" customFormat="1" ht="26.25" customHeight="1">
      <c r="A16" s="215">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09"/>
      <c r="BA16" s="209"/>
      <c r="BB16" s="209"/>
      <c r="BC16" s="209"/>
      <c r="BD16" s="209"/>
      <c r="BE16" s="210"/>
      <c r="BF16" s="210"/>
      <c r="BG16" s="210"/>
      <c r="BH16" s="210"/>
      <c r="BI16" s="210"/>
      <c r="BJ16" s="210"/>
      <c r="BK16" s="210"/>
      <c r="BL16" s="210"/>
      <c r="BM16" s="210"/>
      <c r="BN16" s="210"/>
      <c r="BO16" s="210"/>
      <c r="BP16" s="210"/>
      <c r="BQ16" s="215">
        <v>10</v>
      </c>
      <c r="BR16" s="216"/>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11"/>
    </row>
    <row r="17" spans="1:131" s="212" customFormat="1" ht="26.25" customHeight="1">
      <c r="A17" s="215">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09"/>
      <c r="BA17" s="209"/>
      <c r="BB17" s="209"/>
      <c r="BC17" s="209"/>
      <c r="BD17" s="209"/>
      <c r="BE17" s="210"/>
      <c r="BF17" s="210"/>
      <c r="BG17" s="210"/>
      <c r="BH17" s="210"/>
      <c r="BI17" s="210"/>
      <c r="BJ17" s="210"/>
      <c r="BK17" s="210"/>
      <c r="BL17" s="210"/>
      <c r="BM17" s="210"/>
      <c r="BN17" s="210"/>
      <c r="BO17" s="210"/>
      <c r="BP17" s="210"/>
      <c r="BQ17" s="215">
        <v>11</v>
      </c>
      <c r="BR17" s="216"/>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11"/>
    </row>
    <row r="18" spans="1:131" s="212" customFormat="1" ht="26.25" customHeight="1">
      <c r="A18" s="215">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09"/>
      <c r="BA18" s="209"/>
      <c r="BB18" s="209"/>
      <c r="BC18" s="209"/>
      <c r="BD18" s="209"/>
      <c r="BE18" s="210"/>
      <c r="BF18" s="210"/>
      <c r="BG18" s="210"/>
      <c r="BH18" s="210"/>
      <c r="BI18" s="210"/>
      <c r="BJ18" s="210"/>
      <c r="BK18" s="210"/>
      <c r="BL18" s="210"/>
      <c r="BM18" s="210"/>
      <c r="BN18" s="210"/>
      <c r="BO18" s="210"/>
      <c r="BP18" s="210"/>
      <c r="BQ18" s="215">
        <v>12</v>
      </c>
      <c r="BR18" s="216"/>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11"/>
    </row>
    <row r="19" spans="1:131" s="212" customFormat="1" ht="26.25" customHeight="1">
      <c r="A19" s="215">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09"/>
      <c r="BA19" s="209"/>
      <c r="BB19" s="209"/>
      <c r="BC19" s="209"/>
      <c r="BD19" s="209"/>
      <c r="BE19" s="210"/>
      <c r="BF19" s="210"/>
      <c r="BG19" s="210"/>
      <c r="BH19" s="210"/>
      <c r="BI19" s="210"/>
      <c r="BJ19" s="210"/>
      <c r="BK19" s="210"/>
      <c r="BL19" s="210"/>
      <c r="BM19" s="210"/>
      <c r="BN19" s="210"/>
      <c r="BO19" s="210"/>
      <c r="BP19" s="210"/>
      <c r="BQ19" s="215">
        <v>13</v>
      </c>
      <c r="BR19" s="216"/>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11"/>
    </row>
    <row r="20" spans="1:131" s="212" customFormat="1" ht="26.25" customHeight="1">
      <c r="A20" s="215">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09"/>
      <c r="BA20" s="209"/>
      <c r="BB20" s="209"/>
      <c r="BC20" s="209"/>
      <c r="BD20" s="209"/>
      <c r="BE20" s="210"/>
      <c r="BF20" s="210"/>
      <c r="BG20" s="210"/>
      <c r="BH20" s="210"/>
      <c r="BI20" s="210"/>
      <c r="BJ20" s="210"/>
      <c r="BK20" s="210"/>
      <c r="BL20" s="210"/>
      <c r="BM20" s="210"/>
      <c r="BN20" s="210"/>
      <c r="BO20" s="210"/>
      <c r="BP20" s="210"/>
      <c r="BQ20" s="215">
        <v>14</v>
      </c>
      <c r="BR20" s="216"/>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11"/>
    </row>
    <row r="21" spans="1:131" s="212" customFormat="1" ht="26.25" customHeight="1" thickBot="1">
      <c r="A21" s="215">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09"/>
      <c r="BA21" s="209"/>
      <c r="BB21" s="209"/>
      <c r="BC21" s="209"/>
      <c r="BD21" s="209"/>
      <c r="BE21" s="210"/>
      <c r="BF21" s="210"/>
      <c r="BG21" s="210"/>
      <c r="BH21" s="210"/>
      <c r="BI21" s="210"/>
      <c r="BJ21" s="210"/>
      <c r="BK21" s="210"/>
      <c r="BL21" s="210"/>
      <c r="BM21" s="210"/>
      <c r="BN21" s="210"/>
      <c r="BO21" s="210"/>
      <c r="BP21" s="210"/>
      <c r="BQ21" s="215">
        <v>15</v>
      </c>
      <c r="BR21" s="216"/>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11"/>
    </row>
    <row r="22" spans="1:131" s="212" customFormat="1" ht="26.25" customHeight="1">
      <c r="A22" s="215">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393</v>
      </c>
      <c r="BA22" s="1058"/>
      <c r="BB22" s="1058"/>
      <c r="BC22" s="1058"/>
      <c r="BD22" s="1059"/>
      <c r="BE22" s="210"/>
      <c r="BF22" s="210"/>
      <c r="BG22" s="210"/>
      <c r="BH22" s="210"/>
      <c r="BI22" s="210"/>
      <c r="BJ22" s="210"/>
      <c r="BK22" s="210"/>
      <c r="BL22" s="210"/>
      <c r="BM22" s="210"/>
      <c r="BN22" s="210"/>
      <c r="BO22" s="210"/>
      <c r="BP22" s="210"/>
      <c r="BQ22" s="215">
        <v>16</v>
      </c>
      <c r="BR22" s="216"/>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11"/>
    </row>
    <row r="23" spans="1:131" s="212" customFormat="1" ht="26.25" customHeight="1" thickBot="1">
      <c r="A23" s="217" t="s">
        <v>394</v>
      </c>
      <c r="B23" s="965" t="s">
        <v>395</v>
      </c>
      <c r="C23" s="966"/>
      <c r="D23" s="966"/>
      <c r="E23" s="966"/>
      <c r="F23" s="966"/>
      <c r="G23" s="966"/>
      <c r="H23" s="966"/>
      <c r="I23" s="966"/>
      <c r="J23" s="966"/>
      <c r="K23" s="966"/>
      <c r="L23" s="966"/>
      <c r="M23" s="966"/>
      <c r="N23" s="966"/>
      <c r="O23" s="966"/>
      <c r="P23" s="976"/>
      <c r="Q23" s="1097">
        <v>56451</v>
      </c>
      <c r="R23" s="1091"/>
      <c r="S23" s="1091"/>
      <c r="T23" s="1091"/>
      <c r="U23" s="1091"/>
      <c r="V23" s="1091">
        <v>51292</v>
      </c>
      <c r="W23" s="1091"/>
      <c r="X23" s="1091"/>
      <c r="Y23" s="1091"/>
      <c r="Z23" s="1091"/>
      <c r="AA23" s="1091">
        <v>5159</v>
      </c>
      <c r="AB23" s="1091"/>
      <c r="AC23" s="1091"/>
      <c r="AD23" s="1091"/>
      <c r="AE23" s="1098"/>
      <c r="AF23" s="1099">
        <v>4345</v>
      </c>
      <c r="AG23" s="1091"/>
      <c r="AH23" s="1091"/>
      <c r="AI23" s="1091"/>
      <c r="AJ23" s="1100"/>
      <c r="AK23" s="1101"/>
      <c r="AL23" s="1102"/>
      <c r="AM23" s="1102"/>
      <c r="AN23" s="1102"/>
      <c r="AO23" s="1102"/>
      <c r="AP23" s="1091">
        <v>22624</v>
      </c>
      <c r="AQ23" s="1091"/>
      <c r="AR23" s="1091"/>
      <c r="AS23" s="1091"/>
      <c r="AT23" s="1091"/>
      <c r="AU23" s="1092"/>
      <c r="AV23" s="1092"/>
      <c r="AW23" s="1092"/>
      <c r="AX23" s="1092"/>
      <c r="AY23" s="1093"/>
      <c r="AZ23" s="1094" t="s">
        <v>396</v>
      </c>
      <c r="BA23" s="1095"/>
      <c r="BB23" s="1095"/>
      <c r="BC23" s="1095"/>
      <c r="BD23" s="1096"/>
      <c r="BE23" s="210"/>
      <c r="BF23" s="210"/>
      <c r="BG23" s="210"/>
      <c r="BH23" s="210"/>
      <c r="BI23" s="210"/>
      <c r="BJ23" s="210"/>
      <c r="BK23" s="210"/>
      <c r="BL23" s="210"/>
      <c r="BM23" s="210"/>
      <c r="BN23" s="210"/>
      <c r="BO23" s="210"/>
      <c r="BP23" s="210"/>
      <c r="BQ23" s="215">
        <v>17</v>
      </c>
      <c r="BR23" s="216"/>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11"/>
    </row>
    <row r="24" spans="1:131" s="212" customFormat="1" ht="26.25" customHeight="1">
      <c r="A24" s="1090" t="s">
        <v>397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9"/>
      <c r="BA24" s="209"/>
      <c r="BB24" s="209"/>
      <c r="BC24" s="209"/>
      <c r="BD24" s="209"/>
      <c r="BE24" s="210"/>
      <c r="BF24" s="210"/>
      <c r="BG24" s="210"/>
      <c r="BH24" s="210"/>
      <c r="BI24" s="210"/>
      <c r="BJ24" s="210"/>
      <c r="BK24" s="210"/>
      <c r="BL24" s="210"/>
      <c r="BM24" s="210"/>
      <c r="BN24" s="210"/>
      <c r="BO24" s="210"/>
      <c r="BP24" s="210"/>
      <c r="BQ24" s="215">
        <v>18</v>
      </c>
      <c r="BR24" s="216"/>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11"/>
    </row>
    <row r="25" spans="1:131" ht="26.25" customHeight="1" thickBot="1">
      <c r="A25" s="1089" t="s">
        <v>398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9"/>
      <c r="BK25" s="209"/>
      <c r="BL25" s="209"/>
      <c r="BM25" s="209"/>
      <c r="BN25" s="209"/>
      <c r="BO25" s="218"/>
      <c r="BP25" s="218"/>
      <c r="BQ25" s="215">
        <v>19</v>
      </c>
      <c r="BR25" s="216"/>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07"/>
    </row>
    <row r="26" spans="1:131" ht="26.25" customHeight="1">
      <c r="A26" s="1025" t="s">
        <v>374</v>
      </c>
      <c r="B26" s="1026"/>
      <c r="C26" s="1026"/>
      <c r="D26" s="1026"/>
      <c r="E26" s="1026"/>
      <c r="F26" s="1026"/>
      <c r="G26" s="1026"/>
      <c r="H26" s="1026"/>
      <c r="I26" s="1026"/>
      <c r="J26" s="1026"/>
      <c r="K26" s="1026"/>
      <c r="L26" s="1026"/>
      <c r="M26" s="1026"/>
      <c r="N26" s="1026"/>
      <c r="O26" s="1026"/>
      <c r="P26" s="1027"/>
      <c r="Q26" s="1031" t="s">
        <v>399</v>
      </c>
      <c r="R26" s="1032"/>
      <c r="S26" s="1032"/>
      <c r="T26" s="1032"/>
      <c r="U26" s="1033"/>
      <c r="V26" s="1031" t="s">
        <v>400</v>
      </c>
      <c r="W26" s="1032"/>
      <c r="X26" s="1032"/>
      <c r="Y26" s="1032"/>
      <c r="Z26" s="1033"/>
      <c r="AA26" s="1031" t="s">
        <v>401</v>
      </c>
      <c r="AB26" s="1032"/>
      <c r="AC26" s="1032"/>
      <c r="AD26" s="1032"/>
      <c r="AE26" s="1032"/>
      <c r="AF26" s="1085" t="s">
        <v>402</v>
      </c>
      <c r="AG26" s="1038"/>
      <c r="AH26" s="1038"/>
      <c r="AI26" s="1038"/>
      <c r="AJ26" s="1086"/>
      <c r="AK26" s="1032" t="s">
        <v>403</v>
      </c>
      <c r="AL26" s="1032"/>
      <c r="AM26" s="1032"/>
      <c r="AN26" s="1032"/>
      <c r="AO26" s="1033"/>
      <c r="AP26" s="1031" t="s">
        <v>404</v>
      </c>
      <c r="AQ26" s="1032"/>
      <c r="AR26" s="1032"/>
      <c r="AS26" s="1032"/>
      <c r="AT26" s="1033"/>
      <c r="AU26" s="1031" t="s">
        <v>405</v>
      </c>
      <c r="AV26" s="1032"/>
      <c r="AW26" s="1032"/>
      <c r="AX26" s="1032"/>
      <c r="AY26" s="1033"/>
      <c r="AZ26" s="1031" t="s">
        <v>406</v>
      </c>
      <c r="BA26" s="1032"/>
      <c r="BB26" s="1032"/>
      <c r="BC26" s="1032"/>
      <c r="BD26" s="1033"/>
      <c r="BE26" s="1031" t="s">
        <v>381</v>
      </c>
      <c r="BF26" s="1032"/>
      <c r="BG26" s="1032"/>
      <c r="BH26" s="1032"/>
      <c r="BI26" s="1045"/>
      <c r="BJ26" s="209"/>
      <c r="BK26" s="209"/>
      <c r="BL26" s="209"/>
      <c r="BM26" s="209"/>
      <c r="BN26" s="209"/>
      <c r="BO26" s="218"/>
      <c r="BP26" s="218"/>
      <c r="BQ26" s="215">
        <v>20</v>
      </c>
      <c r="BR26" s="216"/>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07"/>
    </row>
    <row r="27" spans="1:13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09"/>
      <c r="BK27" s="209"/>
      <c r="BL27" s="209"/>
      <c r="BM27" s="209"/>
      <c r="BN27" s="209"/>
      <c r="BO27" s="218"/>
      <c r="BP27" s="218"/>
      <c r="BQ27" s="215">
        <v>21</v>
      </c>
      <c r="BR27" s="216"/>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07"/>
    </row>
    <row r="28" spans="1:131" ht="26.25" customHeight="1" thickTop="1">
      <c r="A28" s="219">
        <v>1</v>
      </c>
      <c r="B28" s="1077" t="s">
        <v>407</v>
      </c>
      <c r="C28" s="1078"/>
      <c r="D28" s="1078"/>
      <c r="E28" s="1078"/>
      <c r="F28" s="1078"/>
      <c r="G28" s="1078"/>
      <c r="H28" s="1078"/>
      <c r="I28" s="1078"/>
      <c r="J28" s="1078"/>
      <c r="K28" s="1078"/>
      <c r="L28" s="1078"/>
      <c r="M28" s="1078"/>
      <c r="N28" s="1078"/>
      <c r="O28" s="1078"/>
      <c r="P28" s="1079"/>
      <c r="Q28" s="1080">
        <v>9448</v>
      </c>
      <c r="R28" s="1081"/>
      <c r="S28" s="1081"/>
      <c r="T28" s="1081"/>
      <c r="U28" s="1081"/>
      <c r="V28" s="1081">
        <v>8912</v>
      </c>
      <c r="W28" s="1081"/>
      <c r="X28" s="1081"/>
      <c r="Y28" s="1081"/>
      <c r="Z28" s="1081"/>
      <c r="AA28" s="1081">
        <v>536</v>
      </c>
      <c r="AB28" s="1081"/>
      <c r="AC28" s="1081"/>
      <c r="AD28" s="1081"/>
      <c r="AE28" s="1082"/>
      <c r="AF28" s="1083">
        <v>536</v>
      </c>
      <c r="AG28" s="1081"/>
      <c r="AH28" s="1081"/>
      <c r="AI28" s="1081"/>
      <c r="AJ28" s="1084"/>
      <c r="AK28" s="1072">
        <v>747</v>
      </c>
      <c r="AL28" s="1073"/>
      <c r="AM28" s="1073"/>
      <c r="AN28" s="1073"/>
      <c r="AO28" s="1073"/>
      <c r="AP28" s="1073" t="s">
        <v>531</v>
      </c>
      <c r="AQ28" s="1073"/>
      <c r="AR28" s="1073"/>
      <c r="AS28" s="1073"/>
      <c r="AT28" s="1073"/>
      <c r="AU28" s="1073" t="s">
        <v>531</v>
      </c>
      <c r="AV28" s="1073"/>
      <c r="AW28" s="1073"/>
      <c r="AX28" s="1073"/>
      <c r="AY28" s="1073"/>
      <c r="AZ28" s="1074" t="s">
        <v>531</v>
      </c>
      <c r="BA28" s="1074"/>
      <c r="BB28" s="1074"/>
      <c r="BC28" s="1074"/>
      <c r="BD28" s="1074"/>
      <c r="BE28" s="1075"/>
      <c r="BF28" s="1075"/>
      <c r="BG28" s="1075"/>
      <c r="BH28" s="1075"/>
      <c r="BI28" s="1076"/>
      <c r="BJ28" s="209"/>
      <c r="BK28" s="209"/>
      <c r="BL28" s="209"/>
      <c r="BM28" s="209"/>
      <c r="BN28" s="209"/>
      <c r="BO28" s="218"/>
      <c r="BP28" s="218"/>
      <c r="BQ28" s="215">
        <v>22</v>
      </c>
      <c r="BR28" s="216"/>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07"/>
    </row>
    <row r="29" spans="1:131" ht="26.25" customHeight="1">
      <c r="A29" s="219">
        <v>2</v>
      </c>
      <c r="B29" s="1060" t="s">
        <v>408</v>
      </c>
      <c r="C29" s="1061"/>
      <c r="D29" s="1061"/>
      <c r="E29" s="1061"/>
      <c r="F29" s="1061"/>
      <c r="G29" s="1061"/>
      <c r="H29" s="1061"/>
      <c r="I29" s="1061"/>
      <c r="J29" s="1061"/>
      <c r="K29" s="1061"/>
      <c r="L29" s="1061"/>
      <c r="M29" s="1061"/>
      <c r="N29" s="1061"/>
      <c r="O29" s="1061"/>
      <c r="P29" s="1062"/>
      <c r="Q29" s="1068">
        <v>1572</v>
      </c>
      <c r="R29" s="1069"/>
      <c r="S29" s="1069"/>
      <c r="T29" s="1069"/>
      <c r="U29" s="1069"/>
      <c r="V29" s="1069">
        <v>1569</v>
      </c>
      <c r="W29" s="1069"/>
      <c r="X29" s="1069"/>
      <c r="Y29" s="1069"/>
      <c r="Z29" s="1069"/>
      <c r="AA29" s="1069">
        <v>3</v>
      </c>
      <c r="AB29" s="1069"/>
      <c r="AC29" s="1069"/>
      <c r="AD29" s="1069"/>
      <c r="AE29" s="1070"/>
      <c r="AF29" s="1065">
        <v>3</v>
      </c>
      <c r="AG29" s="1066"/>
      <c r="AH29" s="1066"/>
      <c r="AI29" s="1066"/>
      <c r="AJ29" s="1067"/>
      <c r="AK29" s="1008">
        <v>267</v>
      </c>
      <c r="AL29" s="999"/>
      <c r="AM29" s="999"/>
      <c r="AN29" s="999"/>
      <c r="AO29" s="999"/>
      <c r="AP29" s="999" t="s">
        <v>531</v>
      </c>
      <c r="AQ29" s="999"/>
      <c r="AR29" s="999"/>
      <c r="AS29" s="999"/>
      <c r="AT29" s="999"/>
      <c r="AU29" s="999" t="s">
        <v>531</v>
      </c>
      <c r="AV29" s="999"/>
      <c r="AW29" s="999"/>
      <c r="AX29" s="999"/>
      <c r="AY29" s="999"/>
      <c r="AZ29" s="1071" t="s">
        <v>531</v>
      </c>
      <c r="BA29" s="1071"/>
      <c r="BB29" s="1071"/>
      <c r="BC29" s="1071"/>
      <c r="BD29" s="1071"/>
      <c r="BE29" s="1000"/>
      <c r="BF29" s="1000"/>
      <c r="BG29" s="1000"/>
      <c r="BH29" s="1000"/>
      <c r="BI29" s="1001"/>
      <c r="BJ29" s="209"/>
      <c r="BK29" s="209"/>
      <c r="BL29" s="209"/>
      <c r="BM29" s="209"/>
      <c r="BN29" s="209"/>
      <c r="BO29" s="218"/>
      <c r="BP29" s="218"/>
      <c r="BQ29" s="215">
        <v>23</v>
      </c>
      <c r="BR29" s="216"/>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07"/>
    </row>
    <row r="30" spans="1:131" ht="26.25" customHeight="1">
      <c r="A30" s="219">
        <v>3</v>
      </c>
      <c r="B30" s="1060" t="s">
        <v>409</v>
      </c>
      <c r="C30" s="1061"/>
      <c r="D30" s="1061"/>
      <c r="E30" s="1061"/>
      <c r="F30" s="1061"/>
      <c r="G30" s="1061"/>
      <c r="H30" s="1061"/>
      <c r="I30" s="1061"/>
      <c r="J30" s="1061"/>
      <c r="K30" s="1061"/>
      <c r="L30" s="1061"/>
      <c r="M30" s="1061"/>
      <c r="N30" s="1061"/>
      <c r="O30" s="1061"/>
      <c r="P30" s="1062"/>
      <c r="Q30" s="1068">
        <v>2197</v>
      </c>
      <c r="R30" s="1069"/>
      <c r="S30" s="1069"/>
      <c r="T30" s="1069"/>
      <c r="U30" s="1069"/>
      <c r="V30" s="1069">
        <v>2040</v>
      </c>
      <c r="W30" s="1069"/>
      <c r="X30" s="1069"/>
      <c r="Y30" s="1069"/>
      <c r="Z30" s="1069"/>
      <c r="AA30" s="1069">
        <v>157</v>
      </c>
      <c r="AB30" s="1069"/>
      <c r="AC30" s="1069"/>
      <c r="AD30" s="1069"/>
      <c r="AE30" s="1070"/>
      <c r="AF30" s="1065">
        <v>1055</v>
      </c>
      <c r="AG30" s="1066"/>
      <c r="AH30" s="1066"/>
      <c r="AI30" s="1066"/>
      <c r="AJ30" s="1067"/>
      <c r="AK30" s="1008">
        <v>3</v>
      </c>
      <c r="AL30" s="999"/>
      <c r="AM30" s="999"/>
      <c r="AN30" s="999"/>
      <c r="AO30" s="999"/>
      <c r="AP30" s="999">
        <v>565</v>
      </c>
      <c r="AQ30" s="999"/>
      <c r="AR30" s="999"/>
      <c r="AS30" s="999"/>
      <c r="AT30" s="999"/>
      <c r="AU30" s="999">
        <v>10</v>
      </c>
      <c r="AV30" s="999"/>
      <c r="AW30" s="999"/>
      <c r="AX30" s="999"/>
      <c r="AY30" s="999"/>
      <c r="AZ30" s="1071" t="s">
        <v>531</v>
      </c>
      <c r="BA30" s="1071"/>
      <c r="BB30" s="1071"/>
      <c r="BC30" s="1071"/>
      <c r="BD30" s="1071"/>
      <c r="BE30" s="1000" t="s">
        <v>410</v>
      </c>
      <c r="BF30" s="1000"/>
      <c r="BG30" s="1000"/>
      <c r="BH30" s="1000"/>
      <c r="BI30" s="1001"/>
      <c r="BJ30" s="209"/>
      <c r="BK30" s="209"/>
      <c r="BL30" s="209"/>
      <c r="BM30" s="209"/>
      <c r="BN30" s="209"/>
      <c r="BO30" s="218"/>
      <c r="BP30" s="218"/>
      <c r="BQ30" s="215">
        <v>24</v>
      </c>
      <c r="BR30" s="216"/>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07"/>
    </row>
    <row r="31" spans="1:131" ht="26.25" customHeight="1">
      <c r="A31" s="219">
        <v>4</v>
      </c>
      <c r="B31" s="1060" t="s">
        <v>411</v>
      </c>
      <c r="C31" s="1061"/>
      <c r="D31" s="1061"/>
      <c r="E31" s="1061"/>
      <c r="F31" s="1061"/>
      <c r="G31" s="1061"/>
      <c r="H31" s="1061"/>
      <c r="I31" s="1061"/>
      <c r="J31" s="1061"/>
      <c r="K31" s="1061"/>
      <c r="L31" s="1061"/>
      <c r="M31" s="1061"/>
      <c r="N31" s="1061"/>
      <c r="O31" s="1061"/>
      <c r="P31" s="1062"/>
      <c r="Q31" s="1068">
        <v>4290</v>
      </c>
      <c r="R31" s="1069"/>
      <c r="S31" s="1069"/>
      <c r="T31" s="1069"/>
      <c r="U31" s="1069"/>
      <c r="V31" s="1069">
        <v>4637</v>
      </c>
      <c r="W31" s="1069"/>
      <c r="X31" s="1069"/>
      <c r="Y31" s="1069"/>
      <c r="Z31" s="1069"/>
      <c r="AA31" s="1069">
        <v>-346</v>
      </c>
      <c r="AB31" s="1069"/>
      <c r="AC31" s="1069"/>
      <c r="AD31" s="1069"/>
      <c r="AE31" s="1070"/>
      <c r="AF31" s="1065">
        <v>476</v>
      </c>
      <c r="AG31" s="1066"/>
      <c r="AH31" s="1066"/>
      <c r="AI31" s="1066"/>
      <c r="AJ31" s="1067"/>
      <c r="AK31" s="1008">
        <v>1334</v>
      </c>
      <c r="AL31" s="999"/>
      <c r="AM31" s="999"/>
      <c r="AN31" s="999"/>
      <c r="AO31" s="999"/>
      <c r="AP31" s="999">
        <v>21421</v>
      </c>
      <c r="AQ31" s="999"/>
      <c r="AR31" s="999"/>
      <c r="AS31" s="999"/>
      <c r="AT31" s="999"/>
      <c r="AU31" s="999">
        <v>16430</v>
      </c>
      <c r="AV31" s="999"/>
      <c r="AW31" s="999"/>
      <c r="AX31" s="999"/>
      <c r="AY31" s="999"/>
      <c r="AZ31" s="1071" t="s">
        <v>531</v>
      </c>
      <c r="BA31" s="1071"/>
      <c r="BB31" s="1071"/>
      <c r="BC31" s="1071"/>
      <c r="BD31" s="1071"/>
      <c r="BE31" s="1000" t="s">
        <v>412</v>
      </c>
      <c r="BF31" s="1000"/>
      <c r="BG31" s="1000"/>
      <c r="BH31" s="1000"/>
      <c r="BI31" s="1001"/>
      <c r="BJ31" s="209"/>
      <c r="BK31" s="209"/>
      <c r="BL31" s="209"/>
      <c r="BM31" s="209"/>
      <c r="BN31" s="209"/>
      <c r="BO31" s="218"/>
      <c r="BP31" s="218"/>
      <c r="BQ31" s="215">
        <v>25</v>
      </c>
      <c r="BR31" s="216"/>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07"/>
    </row>
    <row r="32" spans="1:131" ht="26.25" customHeight="1">
      <c r="A32" s="219">
        <v>5</v>
      </c>
      <c r="B32" s="1060" t="s">
        <v>413</v>
      </c>
      <c r="C32" s="1061"/>
      <c r="D32" s="1061"/>
      <c r="E32" s="1061"/>
      <c r="F32" s="1061"/>
      <c r="G32" s="1061"/>
      <c r="H32" s="1061"/>
      <c r="I32" s="1061"/>
      <c r="J32" s="1061"/>
      <c r="K32" s="1061"/>
      <c r="L32" s="1061"/>
      <c r="M32" s="1061"/>
      <c r="N32" s="1061"/>
      <c r="O32" s="1061"/>
      <c r="P32" s="1062"/>
      <c r="Q32" s="1068">
        <v>237</v>
      </c>
      <c r="R32" s="1069"/>
      <c r="S32" s="1069"/>
      <c r="T32" s="1069"/>
      <c r="U32" s="1069"/>
      <c r="V32" s="1069">
        <v>237</v>
      </c>
      <c r="W32" s="1069"/>
      <c r="X32" s="1069"/>
      <c r="Y32" s="1069"/>
      <c r="Z32" s="1069"/>
      <c r="AA32" s="1069">
        <v>0</v>
      </c>
      <c r="AB32" s="1069"/>
      <c r="AC32" s="1069"/>
      <c r="AD32" s="1069"/>
      <c r="AE32" s="1070"/>
      <c r="AF32" s="1065" t="s">
        <v>396</v>
      </c>
      <c r="AG32" s="1066"/>
      <c r="AH32" s="1066"/>
      <c r="AI32" s="1066"/>
      <c r="AJ32" s="1067"/>
      <c r="AK32" s="1008">
        <v>237</v>
      </c>
      <c r="AL32" s="999"/>
      <c r="AM32" s="999"/>
      <c r="AN32" s="999"/>
      <c r="AO32" s="999"/>
      <c r="AP32" s="999" t="s">
        <v>531</v>
      </c>
      <c r="AQ32" s="999"/>
      <c r="AR32" s="999"/>
      <c r="AS32" s="999"/>
      <c r="AT32" s="999"/>
      <c r="AU32" s="999" t="s">
        <v>531</v>
      </c>
      <c r="AV32" s="999"/>
      <c r="AW32" s="999"/>
      <c r="AX32" s="999"/>
      <c r="AY32" s="999"/>
      <c r="AZ32" s="1071" t="s">
        <v>531</v>
      </c>
      <c r="BA32" s="1071"/>
      <c r="BB32" s="1071"/>
      <c r="BC32" s="1071"/>
      <c r="BD32" s="1071"/>
      <c r="BE32" s="1000" t="s">
        <v>414</v>
      </c>
      <c r="BF32" s="1000"/>
      <c r="BG32" s="1000"/>
      <c r="BH32" s="1000"/>
      <c r="BI32" s="1001"/>
      <c r="BJ32" s="209"/>
      <c r="BK32" s="209"/>
      <c r="BL32" s="209"/>
      <c r="BM32" s="209"/>
      <c r="BN32" s="209"/>
      <c r="BO32" s="218"/>
      <c r="BP32" s="218"/>
      <c r="BQ32" s="215">
        <v>26</v>
      </c>
      <c r="BR32" s="216"/>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07"/>
    </row>
    <row r="33" spans="1:131" ht="26.25" customHeight="1">
      <c r="A33" s="219">
        <v>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08"/>
      <c r="AL33" s="999"/>
      <c r="AM33" s="999"/>
      <c r="AN33" s="999"/>
      <c r="AO33" s="999"/>
      <c r="AP33" s="999"/>
      <c r="AQ33" s="999"/>
      <c r="AR33" s="999"/>
      <c r="AS33" s="999"/>
      <c r="AT33" s="999"/>
      <c r="AU33" s="999"/>
      <c r="AV33" s="999"/>
      <c r="AW33" s="999"/>
      <c r="AX33" s="999"/>
      <c r="AY33" s="999"/>
      <c r="AZ33" s="1071"/>
      <c r="BA33" s="1071"/>
      <c r="BB33" s="1071"/>
      <c r="BC33" s="1071"/>
      <c r="BD33" s="1071"/>
      <c r="BE33" s="1000"/>
      <c r="BF33" s="1000"/>
      <c r="BG33" s="1000"/>
      <c r="BH33" s="1000"/>
      <c r="BI33" s="1001"/>
      <c r="BJ33" s="209"/>
      <c r="BK33" s="209"/>
      <c r="BL33" s="209"/>
      <c r="BM33" s="209"/>
      <c r="BN33" s="209"/>
      <c r="BO33" s="218"/>
      <c r="BP33" s="218"/>
      <c r="BQ33" s="215">
        <v>27</v>
      </c>
      <c r="BR33" s="216"/>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07"/>
    </row>
    <row r="34" spans="1:131" ht="26.25" customHeight="1">
      <c r="A34" s="219">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08"/>
      <c r="AL34" s="999"/>
      <c r="AM34" s="999"/>
      <c r="AN34" s="999"/>
      <c r="AO34" s="999"/>
      <c r="AP34" s="999"/>
      <c r="AQ34" s="999"/>
      <c r="AR34" s="999"/>
      <c r="AS34" s="999"/>
      <c r="AT34" s="999"/>
      <c r="AU34" s="999"/>
      <c r="AV34" s="999"/>
      <c r="AW34" s="999"/>
      <c r="AX34" s="999"/>
      <c r="AY34" s="999"/>
      <c r="AZ34" s="1071"/>
      <c r="BA34" s="1071"/>
      <c r="BB34" s="1071"/>
      <c r="BC34" s="1071"/>
      <c r="BD34" s="1071"/>
      <c r="BE34" s="1000"/>
      <c r="BF34" s="1000"/>
      <c r="BG34" s="1000"/>
      <c r="BH34" s="1000"/>
      <c r="BI34" s="1001"/>
      <c r="BJ34" s="209"/>
      <c r="BK34" s="209"/>
      <c r="BL34" s="209"/>
      <c r="BM34" s="209"/>
      <c r="BN34" s="209"/>
      <c r="BO34" s="218"/>
      <c r="BP34" s="218"/>
      <c r="BQ34" s="215">
        <v>28</v>
      </c>
      <c r="BR34" s="216"/>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07"/>
    </row>
    <row r="35" spans="1:131" ht="26.25" customHeight="1">
      <c r="A35" s="219">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08"/>
      <c r="AL35" s="999"/>
      <c r="AM35" s="999"/>
      <c r="AN35" s="999"/>
      <c r="AO35" s="999"/>
      <c r="AP35" s="999"/>
      <c r="AQ35" s="999"/>
      <c r="AR35" s="999"/>
      <c r="AS35" s="999"/>
      <c r="AT35" s="999"/>
      <c r="AU35" s="999"/>
      <c r="AV35" s="999"/>
      <c r="AW35" s="999"/>
      <c r="AX35" s="999"/>
      <c r="AY35" s="999"/>
      <c r="AZ35" s="1071"/>
      <c r="BA35" s="1071"/>
      <c r="BB35" s="1071"/>
      <c r="BC35" s="1071"/>
      <c r="BD35" s="1071"/>
      <c r="BE35" s="1000"/>
      <c r="BF35" s="1000"/>
      <c r="BG35" s="1000"/>
      <c r="BH35" s="1000"/>
      <c r="BI35" s="1001"/>
      <c r="BJ35" s="209"/>
      <c r="BK35" s="209"/>
      <c r="BL35" s="209"/>
      <c r="BM35" s="209"/>
      <c r="BN35" s="209"/>
      <c r="BO35" s="218"/>
      <c r="BP35" s="218"/>
      <c r="BQ35" s="215">
        <v>29</v>
      </c>
      <c r="BR35" s="216"/>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07"/>
    </row>
    <row r="36" spans="1:131" ht="26.25" customHeight="1">
      <c r="A36" s="219">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08"/>
      <c r="AL36" s="999"/>
      <c r="AM36" s="999"/>
      <c r="AN36" s="999"/>
      <c r="AO36" s="999"/>
      <c r="AP36" s="999"/>
      <c r="AQ36" s="999"/>
      <c r="AR36" s="999"/>
      <c r="AS36" s="999"/>
      <c r="AT36" s="999"/>
      <c r="AU36" s="999"/>
      <c r="AV36" s="999"/>
      <c r="AW36" s="999"/>
      <c r="AX36" s="999"/>
      <c r="AY36" s="999"/>
      <c r="AZ36" s="1071"/>
      <c r="BA36" s="1071"/>
      <c r="BB36" s="1071"/>
      <c r="BC36" s="1071"/>
      <c r="BD36" s="1071"/>
      <c r="BE36" s="1000"/>
      <c r="BF36" s="1000"/>
      <c r="BG36" s="1000"/>
      <c r="BH36" s="1000"/>
      <c r="BI36" s="1001"/>
      <c r="BJ36" s="209"/>
      <c r="BK36" s="209"/>
      <c r="BL36" s="209"/>
      <c r="BM36" s="209"/>
      <c r="BN36" s="209"/>
      <c r="BO36" s="218"/>
      <c r="BP36" s="218"/>
      <c r="BQ36" s="215">
        <v>30</v>
      </c>
      <c r="BR36" s="216"/>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07"/>
    </row>
    <row r="37" spans="1:131" ht="26.25" customHeight="1">
      <c r="A37" s="219">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08"/>
      <c r="AL37" s="999"/>
      <c r="AM37" s="999"/>
      <c r="AN37" s="999"/>
      <c r="AO37" s="999"/>
      <c r="AP37" s="999"/>
      <c r="AQ37" s="999"/>
      <c r="AR37" s="999"/>
      <c r="AS37" s="999"/>
      <c r="AT37" s="999"/>
      <c r="AU37" s="999"/>
      <c r="AV37" s="999"/>
      <c r="AW37" s="999"/>
      <c r="AX37" s="999"/>
      <c r="AY37" s="999"/>
      <c r="AZ37" s="1071"/>
      <c r="BA37" s="1071"/>
      <c r="BB37" s="1071"/>
      <c r="BC37" s="1071"/>
      <c r="BD37" s="1071"/>
      <c r="BE37" s="1000"/>
      <c r="BF37" s="1000"/>
      <c r="BG37" s="1000"/>
      <c r="BH37" s="1000"/>
      <c r="BI37" s="1001"/>
      <c r="BJ37" s="209"/>
      <c r="BK37" s="209"/>
      <c r="BL37" s="209"/>
      <c r="BM37" s="209"/>
      <c r="BN37" s="209"/>
      <c r="BO37" s="218"/>
      <c r="BP37" s="218"/>
      <c r="BQ37" s="215">
        <v>31</v>
      </c>
      <c r="BR37" s="216"/>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07"/>
    </row>
    <row r="38" spans="1:131" ht="26.25" customHeight="1">
      <c r="A38" s="219">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08"/>
      <c r="AL38" s="999"/>
      <c r="AM38" s="999"/>
      <c r="AN38" s="999"/>
      <c r="AO38" s="999"/>
      <c r="AP38" s="999"/>
      <c r="AQ38" s="999"/>
      <c r="AR38" s="999"/>
      <c r="AS38" s="999"/>
      <c r="AT38" s="999"/>
      <c r="AU38" s="999"/>
      <c r="AV38" s="999"/>
      <c r="AW38" s="999"/>
      <c r="AX38" s="999"/>
      <c r="AY38" s="999"/>
      <c r="AZ38" s="1071"/>
      <c r="BA38" s="1071"/>
      <c r="BB38" s="1071"/>
      <c r="BC38" s="1071"/>
      <c r="BD38" s="1071"/>
      <c r="BE38" s="1000"/>
      <c r="BF38" s="1000"/>
      <c r="BG38" s="1000"/>
      <c r="BH38" s="1000"/>
      <c r="BI38" s="1001"/>
      <c r="BJ38" s="209"/>
      <c r="BK38" s="209"/>
      <c r="BL38" s="209"/>
      <c r="BM38" s="209"/>
      <c r="BN38" s="209"/>
      <c r="BO38" s="218"/>
      <c r="BP38" s="218"/>
      <c r="BQ38" s="215">
        <v>32</v>
      </c>
      <c r="BR38" s="216"/>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07"/>
    </row>
    <row r="39" spans="1:131" ht="26.25" customHeight="1">
      <c r="A39" s="219">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08"/>
      <c r="AL39" s="999"/>
      <c r="AM39" s="999"/>
      <c r="AN39" s="999"/>
      <c r="AO39" s="999"/>
      <c r="AP39" s="999"/>
      <c r="AQ39" s="999"/>
      <c r="AR39" s="999"/>
      <c r="AS39" s="999"/>
      <c r="AT39" s="999"/>
      <c r="AU39" s="999"/>
      <c r="AV39" s="999"/>
      <c r="AW39" s="999"/>
      <c r="AX39" s="999"/>
      <c r="AY39" s="999"/>
      <c r="AZ39" s="1071"/>
      <c r="BA39" s="1071"/>
      <c r="BB39" s="1071"/>
      <c r="BC39" s="1071"/>
      <c r="BD39" s="1071"/>
      <c r="BE39" s="1000"/>
      <c r="BF39" s="1000"/>
      <c r="BG39" s="1000"/>
      <c r="BH39" s="1000"/>
      <c r="BI39" s="1001"/>
      <c r="BJ39" s="209"/>
      <c r="BK39" s="209"/>
      <c r="BL39" s="209"/>
      <c r="BM39" s="209"/>
      <c r="BN39" s="209"/>
      <c r="BO39" s="218"/>
      <c r="BP39" s="218"/>
      <c r="BQ39" s="215">
        <v>33</v>
      </c>
      <c r="BR39" s="216"/>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07"/>
    </row>
    <row r="40" spans="1:131" ht="26.25" customHeight="1">
      <c r="A40" s="215">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08"/>
      <c r="AL40" s="999"/>
      <c r="AM40" s="999"/>
      <c r="AN40" s="999"/>
      <c r="AO40" s="999"/>
      <c r="AP40" s="999"/>
      <c r="AQ40" s="999"/>
      <c r="AR40" s="999"/>
      <c r="AS40" s="999"/>
      <c r="AT40" s="999"/>
      <c r="AU40" s="999"/>
      <c r="AV40" s="999"/>
      <c r="AW40" s="999"/>
      <c r="AX40" s="999"/>
      <c r="AY40" s="999"/>
      <c r="AZ40" s="1071"/>
      <c r="BA40" s="1071"/>
      <c r="BB40" s="1071"/>
      <c r="BC40" s="1071"/>
      <c r="BD40" s="1071"/>
      <c r="BE40" s="1000"/>
      <c r="BF40" s="1000"/>
      <c r="BG40" s="1000"/>
      <c r="BH40" s="1000"/>
      <c r="BI40" s="1001"/>
      <c r="BJ40" s="209"/>
      <c r="BK40" s="209"/>
      <c r="BL40" s="209"/>
      <c r="BM40" s="209"/>
      <c r="BN40" s="209"/>
      <c r="BO40" s="218"/>
      <c r="BP40" s="218"/>
      <c r="BQ40" s="215">
        <v>34</v>
      </c>
      <c r="BR40" s="216"/>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07"/>
    </row>
    <row r="41" spans="1:131" ht="26.25" customHeight="1">
      <c r="A41" s="215">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08"/>
      <c r="AL41" s="999"/>
      <c r="AM41" s="999"/>
      <c r="AN41" s="999"/>
      <c r="AO41" s="999"/>
      <c r="AP41" s="999"/>
      <c r="AQ41" s="999"/>
      <c r="AR41" s="999"/>
      <c r="AS41" s="999"/>
      <c r="AT41" s="999"/>
      <c r="AU41" s="999"/>
      <c r="AV41" s="999"/>
      <c r="AW41" s="999"/>
      <c r="AX41" s="999"/>
      <c r="AY41" s="999"/>
      <c r="AZ41" s="1071"/>
      <c r="BA41" s="1071"/>
      <c r="BB41" s="1071"/>
      <c r="BC41" s="1071"/>
      <c r="BD41" s="1071"/>
      <c r="BE41" s="1000"/>
      <c r="BF41" s="1000"/>
      <c r="BG41" s="1000"/>
      <c r="BH41" s="1000"/>
      <c r="BI41" s="1001"/>
      <c r="BJ41" s="209"/>
      <c r="BK41" s="209"/>
      <c r="BL41" s="209"/>
      <c r="BM41" s="209"/>
      <c r="BN41" s="209"/>
      <c r="BO41" s="218"/>
      <c r="BP41" s="218"/>
      <c r="BQ41" s="215">
        <v>35</v>
      </c>
      <c r="BR41" s="216"/>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07"/>
    </row>
    <row r="42" spans="1:131" ht="26.25" customHeight="1">
      <c r="A42" s="215">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08"/>
      <c r="AL42" s="999"/>
      <c r="AM42" s="999"/>
      <c r="AN42" s="999"/>
      <c r="AO42" s="999"/>
      <c r="AP42" s="999"/>
      <c r="AQ42" s="999"/>
      <c r="AR42" s="999"/>
      <c r="AS42" s="999"/>
      <c r="AT42" s="999"/>
      <c r="AU42" s="999"/>
      <c r="AV42" s="999"/>
      <c r="AW42" s="999"/>
      <c r="AX42" s="999"/>
      <c r="AY42" s="999"/>
      <c r="AZ42" s="1071"/>
      <c r="BA42" s="1071"/>
      <c r="BB42" s="1071"/>
      <c r="BC42" s="1071"/>
      <c r="BD42" s="1071"/>
      <c r="BE42" s="1000"/>
      <c r="BF42" s="1000"/>
      <c r="BG42" s="1000"/>
      <c r="BH42" s="1000"/>
      <c r="BI42" s="1001"/>
      <c r="BJ42" s="209"/>
      <c r="BK42" s="209"/>
      <c r="BL42" s="209"/>
      <c r="BM42" s="209"/>
      <c r="BN42" s="209"/>
      <c r="BO42" s="218"/>
      <c r="BP42" s="218"/>
      <c r="BQ42" s="215">
        <v>36</v>
      </c>
      <c r="BR42" s="216"/>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07"/>
    </row>
    <row r="43" spans="1:131" ht="26.25" customHeight="1">
      <c r="A43" s="215">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08"/>
      <c r="AL43" s="999"/>
      <c r="AM43" s="999"/>
      <c r="AN43" s="999"/>
      <c r="AO43" s="999"/>
      <c r="AP43" s="999"/>
      <c r="AQ43" s="999"/>
      <c r="AR43" s="999"/>
      <c r="AS43" s="999"/>
      <c r="AT43" s="999"/>
      <c r="AU43" s="999"/>
      <c r="AV43" s="999"/>
      <c r="AW43" s="999"/>
      <c r="AX43" s="999"/>
      <c r="AY43" s="999"/>
      <c r="AZ43" s="1071"/>
      <c r="BA43" s="1071"/>
      <c r="BB43" s="1071"/>
      <c r="BC43" s="1071"/>
      <c r="BD43" s="1071"/>
      <c r="BE43" s="1000"/>
      <c r="BF43" s="1000"/>
      <c r="BG43" s="1000"/>
      <c r="BH43" s="1000"/>
      <c r="BI43" s="1001"/>
      <c r="BJ43" s="209"/>
      <c r="BK43" s="209"/>
      <c r="BL43" s="209"/>
      <c r="BM43" s="209"/>
      <c r="BN43" s="209"/>
      <c r="BO43" s="218"/>
      <c r="BP43" s="218"/>
      <c r="BQ43" s="215">
        <v>37</v>
      </c>
      <c r="BR43" s="216"/>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07"/>
    </row>
    <row r="44" spans="1:131" ht="26.25" customHeight="1">
      <c r="A44" s="215">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08"/>
      <c r="AL44" s="999"/>
      <c r="AM44" s="999"/>
      <c r="AN44" s="999"/>
      <c r="AO44" s="999"/>
      <c r="AP44" s="999"/>
      <c r="AQ44" s="999"/>
      <c r="AR44" s="999"/>
      <c r="AS44" s="999"/>
      <c r="AT44" s="999"/>
      <c r="AU44" s="999"/>
      <c r="AV44" s="999"/>
      <c r="AW44" s="999"/>
      <c r="AX44" s="999"/>
      <c r="AY44" s="999"/>
      <c r="AZ44" s="1071"/>
      <c r="BA44" s="1071"/>
      <c r="BB44" s="1071"/>
      <c r="BC44" s="1071"/>
      <c r="BD44" s="1071"/>
      <c r="BE44" s="1000"/>
      <c r="BF44" s="1000"/>
      <c r="BG44" s="1000"/>
      <c r="BH44" s="1000"/>
      <c r="BI44" s="1001"/>
      <c r="BJ44" s="209"/>
      <c r="BK44" s="209"/>
      <c r="BL44" s="209"/>
      <c r="BM44" s="209"/>
      <c r="BN44" s="209"/>
      <c r="BO44" s="218"/>
      <c r="BP44" s="218"/>
      <c r="BQ44" s="215">
        <v>38</v>
      </c>
      <c r="BR44" s="216"/>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07"/>
    </row>
    <row r="45" spans="1:131" ht="26.25" customHeight="1">
      <c r="A45" s="215">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08"/>
      <c r="AL45" s="999"/>
      <c r="AM45" s="999"/>
      <c r="AN45" s="999"/>
      <c r="AO45" s="999"/>
      <c r="AP45" s="999"/>
      <c r="AQ45" s="999"/>
      <c r="AR45" s="999"/>
      <c r="AS45" s="999"/>
      <c r="AT45" s="999"/>
      <c r="AU45" s="999"/>
      <c r="AV45" s="999"/>
      <c r="AW45" s="999"/>
      <c r="AX45" s="999"/>
      <c r="AY45" s="999"/>
      <c r="AZ45" s="1071"/>
      <c r="BA45" s="1071"/>
      <c r="BB45" s="1071"/>
      <c r="BC45" s="1071"/>
      <c r="BD45" s="1071"/>
      <c r="BE45" s="1000"/>
      <c r="BF45" s="1000"/>
      <c r="BG45" s="1000"/>
      <c r="BH45" s="1000"/>
      <c r="BI45" s="1001"/>
      <c r="BJ45" s="209"/>
      <c r="BK45" s="209"/>
      <c r="BL45" s="209"/>
      <c r="BM45" s="209"/>
      <c r="BN45" s="209"/>
      <c r="BO45" s="218"/>
      <c r="BP45" s="218"/>
      <c r="BQ45" s="215">
        <v>39</v>
      </c>
      <c r="BR45" s="216"/>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07"/>
    </row>
    <row r="46" spans="1:131" ht="26.25" customHeight="1">
      <c r="A46" s="215">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08"/>
      <c r="AL46" s="999"/>
      <c r="AM46" s="999"/>
      <c r="AN46" s="999"/>
      <c r="AO46" s="999"/>
      <c r="AP46" s="999"/>
      <c r="AQ46" s="999"/>
      <c r="AR46" s="999"/>
      <c r="AS46" s="999"/>
      <c r="AT46" s="999"/>
      <c r="AU46" s="999"/>
      <c r="AV46" s="999"/>
      <c r="AW46" s="999"/>
      <c r="AX46" s="999"/>
      <c r="AY46" s="999"/>
      <c r="AZ46" s="1071"/>
      <c r="BA46" s="1071"/>
      <c r="BB46" s="1071"/>
      <c r="BC46" s="1071"/>
      <c r="BD46" s="1071"/>
      <c r="BE46" s="1000"/>
      <c r="BF46" s="1000"/>
      <c r="BG46" s="1000"/>
      <c r="BH46" s="1000"/>
      <c r="BI46" s="1001"/>
      <c r="BJ46" s="209"/>
      <c r="BK46" s="209"/>
      <c r="BL46" s="209"/>
      <c r="BM46" s="209"/>
      <c r="BN46" s="209"/>
      <c r="BO46" s="218"/>
      <c r="BP46" s="218"/>
      <c r="BQ46" s="215">
        <v>40</v>
      </c>
      <c r="BR46" s="216"/>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07"/>
    </row>
    <row r="47" spans="1:131" ht="26.25" customHeight="1">
      <c r="A47" s="215">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08"/>
      <c r="AL47" s="999"/>
      <c r="AM47" s="999"/>
      <c r="AN47" s="999"/>
      <c r="AO47" s="999"/>
      <c r="AP47" s="999"/>
      <c r="AQ47" s="999"/>
      <c r="AR47" s="999"/>
      <c r="AS47" s="999"/>
      <c r="AT47" s="999"/>
      <c r="AU47" s="999"/>
      <c r="AV47" s="999"/>
      <c r="AW47" s="999"/>
      <c r="AX47" s="999"/>
      <c r="AY47" s="999"/>
      <c r="AZ47" s="1071"/>
      <c r="BA47" s="1071"/>
      <c r="BB47" s="1071"/>
      <c r="BC47" s="1071"/>
      <c r="BD47" s="1071"/>
      <c r="BE47" s="1000"/>
      <c r="BF47" s="1000"/>
      <c r="BG47" s="1000"/>
      <c r="BH47" s="1000"/>
      <c r="BI47" s="1001"/>
      <c r="BJ47" s="209"/>
      <c r="BK47" s="209"/>
      <c r="BL47" s="209"/>
      <c r="BM47" s="209"/>
      <c r="BN47" s="209"/>
      <c r="BO47" s="218"/>
      <c r="BP47" s="218"/>
      <c r="BQ47" s="215">
        <v>41</v>
      </c>
      <c r="BR47" s="216"/>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07"/>
    </row>
    <row r="48" spans="1:131" ht="26.25" customHeight="1">
      <c r="A48" s="215">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08"/>
      <c r="AL48" s="999"/>
      <c r="AM48" s="999"/>
      <c r="AN48" s="999"/>
      <c r="AO48" s="999"/>
      <c r="AP48" s="999"/>
      <c r="AQ48" s="999"/>
      <c r="AR48" s="999"/>
      <c r="AS48" s="999"/>
      <c r="AT48" s="999"/>
      <c r="AU48" s="999"/>
      <c r="AV48" s="999"/>
      <c r="AW48" s="999"/>
      <c r="AX48" s="999"/>
      <c r="AY48" s="999"/>
      <c r="AZ48" s="1071"/>
      <c r="BA48" s="1071"/>
      <c r="BB48" s="1071"/>
      <c r="BC48" s="1071"/>
      <c r="BD48" s="1071"/>
      <c r="BE48" s="1000"/>
      <c r="BF48" s="1000"/>
      <c r="BG48" s="1000"/>
      <c r="BH48" s="1000"/>
      <c r="BI48" s="1001"/>
      <c r="BJ48" s="209"/>
      <c r="BK48" s="209"/>
      <c r="BL48" s="209"/>
      <c r="BM48" s="209"/>
      <c r="BN48" s="209"/>
      <c r="BO48" s="218"/>
      <c r="BP48" s="218"/>
      <c r="BQ48" s="215">
        <v>42</v>
      </c>
      <c r="BR48" s="216"/>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07"/>
    </row>
    <row r="49" spans="1:131" ht="26.25" customHeight="1">
      <c r="A49" s="215">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08"/>
      <c r="AL49" s="999"/>
      <c r="AM49" s="999"/>
      <c r="AN49" s="999"/>
      <c r="AO49" s="999"/>
      <c r="AP49" s="999"/>
      <c r="AQ49" s="999"/>
      <c r="AR49" s="999"/>
      <c r="AS49" s="999"/>
      <c r="AT49" s="999"/>
      <c r="AU49" s="999"/>
      <c r="AV49" s="999"/>
      <c r="AW49" s="999"/>
      <c r="AX49" s="999"/>
      <c r="AY49" s="999"/>
      <c r="AZ49" s="1071"/>
      <c r="BA49" s="1071"/>
      <c r="BB49" s="1071"/>
      <c r="BC49" s="1071"/>
      <c r="BD49" s="1071"/>
      <c r="BE49" s="1000"/>
      <c r="BF49" s="1000"/>
      <c r="BG49" s="1000"/>
      <c r="BH49" s="1000"/>
      <c r="BI49" s="1001"/>
      <c r="BJ49" s="209"/>
      <c r="BK49" s="209"/>
      <c r="BL49" s="209"/>
      <c r="BM49" s="209"/>
      <c r="BN49" s="209"/>
      <c r="BO49" s="218"/>
      <c r="BP49" s="218"/>
      <c r="BQ49" s="215">
        <v>43</v>
      </c>
      <c r="BR49" s="216"/>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07"/>
    </row>
    <row r="50" spans="1:131" ht="26.25" customHeight="1">
      <c r="A50" s="215">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0"/>
      <c r="BF50" s="1000"/>
      <c r="BG50" s="1000"/>
      <c r="BH50" s="1000"/>
      <c r="BI50" s="1001"/>
      <c r="BJ50" s="209"/>
      <c r="BK50" s="209"/>
      <c r="BL50" s="209"/>
      <c r="BM50" s="209"/>
      <c r="BN50" s="209"/>
      <c r="BO50" s="218"/>
      <c r="BP50" s="218"/>
      <c r="BQ50" s="215">
        <v>44</v>
      </c>
      <c r="BR50" s="216"/>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07"/>
    </row>
    <row r="51" spans="1:131" ht="26.25" customHeight="1">
      <c r="A51" s="215">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0"/>
      <c r="BF51" s="1000"/>
      <c r="BG51" s="1000"/>
      <c r="BH51" s="1000"/>
      <c r="BI51" s="1001"/>
      <c r="BJ51" s="209"/>
      <c r="BK51" s="209"/>
      <c r="BL51" s="209"/>
      <c r="BM51" s="209"/>
      <c r="BN51" s="209"/>
      <c r="BO51" s="218"/>
      <c r="BP51" s="218"/>
      <c r="BQ51" s="215">
        <v>45</v>
      </c>
      <c r="BR51" s="216"/>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07"/>
    </row>
    <row r="52" spans="1:131" ht="26.25" customHeight="1">
      <c r="A52" s="215">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0"/>
      <c r="BF52" s="1000"/>
      <c r="BG52" s="1000"/>
      <c r="BH52" s="1000"/>
      <c r="BI52" s="1001"/>
      <c r="BJ52" s="209"/>
      <c r="BK52" s="209"/>
      <c r="BL52" s="209"/>
      <c r="BM52" s="209"/>
      <c r="BN52" s="209"/>
      <c r="BO52" s="218"/>
      <c r="BP52" s="218"/>
      <c r="BQ52" s="215">
        <v>46</v>
      </c>
      <c r="BR52" s="216"/>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07"/>
    </row>
    <row r="53" spans="1:131" ht="26.25" customHeight="1">
      <c r="A53" s="215">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0"/>
      <c r="BF53" s="1000"/>
      <c r="BG53" s="1000"/>
      <c r="BH53" s="1000"/>
      <c r="BI53" s="1001"/>
      <c r="BJ53" s="209"/>
      <c r="BK53" s="209"/>
      <c r="BL53" s="209"/>
      <c r="BM53" s="209"/>
      <c r="BN53" s="209"/>
      <c r="BO53" s="218"/>
      <c r="BP53" s="218"/>
      <c r="BQ53" s="215">
        <v>47</v>
      </c>
      <c r="BR53" s="216"/>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07"/>
    </row>
    <row r="54" spans="1:131" ht="26.25" customHeight="1">
      <c r="A54" s="215">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0"/>
      <c r="BF54" s="1000"/>
      <c r="BG54" s="1000"/>
      <c r="BH54" s="1000"/>
      <c r="BI54" s="1001"/>
      <c r="BJ54" s="209"/>
      <c r="BK54" s="209"/>
      <c r="BL54" s="209"/>
      <c r="BM54" s="209"/>
      <c r="BN54" s="209"/>
      <c r="BO54" s="218"/>
      <c r="BP54" s="218"/>
      <c r="BQ54" s="215">
        <v>48</v>
      </c>
      <c r="BR54" s="216"/>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07"/>
    </row>
    <row r="55" spans="1:131" ht="26.25" customHeight="1">
      <c r="A55" s="215">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0"/>
      <c r="BF55" s="1000"/>
      <c r="BG55" s="1000"/>
      <c r="BH55" s="1000"/>
      <c r="BI55" s="1001"/>
      <c r="BJ55" s="209"/>
      <c r="BK55" s="209"/>
      <c r="BL55" s="209"/>
      <c r="BM55" s="209"/>
      <c r="BN55" s="209"/>
      <c r="BO55" s="218"/>
      <c r="BP55" s="218"/>
      <c r="BQ55" s="215">
        <v>49</v>
      </c>
      <c r="BR55" s="216"/>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07"/>
    </row>
    <row r="56" spans="1:131" ht="26.25" customHeight="1">
      <c r="A56" s="215">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0"/>
      <c r="BF56" s="1000"/>
      <c r="BG56" s="1000"/>
      <c r="BH56" s="1000"/>
      <c r="BI56" s="1001"/>
      <c r="BJ56" s="209"/>
      <c r="BK56" s="209"/>
      <c r="BL56" s="209"/>
      <c r="BM56" s="209"/>
      <c r="BN56" s="209"/>
      <c r="BO56" s="218"/>
      <c r="BP56" s="218"/>
      <c r="BQ56" s="215">
        <v>50</v>
      </c>
      <c r="BR56" s="216"/>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07"/>
    </row>
    <row r="57" spans="1:131" ht="26.25" customHeight="1">
      <c r="A57" s="215">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0"/>
      <c r="BF57" s="1000"/>
      <c r="BG57" s="1000"/>
      <c r="BH57" s="1000"/>
      <c r="BI57" s="1001"/>
      <c r="BJ57" s="209"/>
      <c r="BK57" s="209"/>
      <c r="BL57" s="209"/>
      <c r="BM57" s="209"/>
      <c r="BN57" s="209"/>
      <c r="BO57" s="218"/>
      <c r="BP57" s="218"/>
      <c r="BQ57" s="215">
        <v>51</v>
      </c>
      <c r="BR57" s="216"/>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07"/>
    </row>
    <row r="58" spans="1:131" ht="26.25" customHeight="1">
      <c r="A58" s="215">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0"/>
      <c r="BF58" s="1000"/>
      <c r="BG58" s="1000"/>
      <c r="BH58" s="1000"/>
      <c r="BI58" s="1001"/>
      <c r="BJ58" s="209"/>
      <c r="BK58" s="209"/>
      <c r="BL58" s="209"/>
      <c r="BM58" s="209"/>
      <c r="BN58" s="209"/>
      <c r="BO58" s="218"/>
      <c r="BP58" s="218"/>
      <c r="BQ58" s="215">
        <v>52</v>
      </c>
      <c r="BR58" s="216"/>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07"/>
    </row>
    <row r="59" spans="1:131" ht="26.25" customHeight="1">
      <c r="A59" s="215">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0"/>
      <c r="BF59" s="1000"/>
      <c r="BG59" s="1000"/>
      <c r="BH59" s="1000"/>
      <c r="BI59" s="1001"/>
      <c r="BJ59" s="209"/>
      <c r="BK59" s="209"/>
      <c r="BL59" s="209"/>
      <c r="BM59" s="209"/>
      <c r="BN59" s="209"/>
      <c r="BO59" s="218"/>
      <c r="BP59" s="218"/>
      <c r="BQ59" s="215">
        <v>53</v>
      </c>
      <c r="BR59" s="216"/>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07"/>
    </row>
    <row r="60" spans="1:131" ht="26.25" customHeight="1">
      <c r="A60" s="215">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0"/>
      <c r="BF60" s="1000"/>
      <c r="BG60" s="1000"/>
      <c r="BH60" s="1000"/>
      <c r="BI60" s="1001"/>
      <c r="BJ60" s="209"/>
      <c r="BK60" s="209"/>
      <c r="BL60" s="209"/>
      <c r="BM60" s="209"/>
      <c r="BN60" s="209"/>
      <c r="BO60" s="218"/>
      <c r="BP60" s="218"/>
      <c r="BQ60" s="215">
        <v>54</v>
      </c>
      <c r="BR60" s="216"/>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07"/>
    </row>
    <row r="61" spans="1:131" ht="26.25" customHeight="1" thickBot="1">
      <c r="A61" s="215">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0"/>
      <c r="BF61" s="1000"/>
      <c r="BG61" s="1000"/>
      <c r="BH61" s="1000"/>
      <c r="BI61" s="1001"/>
      <c r="BJ61" s="209"/>
      <c r="BK61" s="209"/>
      <c r="BL61" s="209"/>
      <c r="BM61" s="209"/>
      <c r="BN61" s="209"/>
      <c r="BO61" s="218"/>
      <c r="BP61" s="218"/>
      <c r="BQ61" s="215">
        <v>55</v>
      </c>
      <c r="BR61" s="216"/>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07"/>
    </row>
    <row r="62" spans="1:131" ht="26.25" customHeight="1">
      <c r="A62" s="215">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0"/>
      <c r="BF62" s="1000"/>
      <c r="BG62" s="1000"/>
      <c r="BH62" s="1000"/>
      <c r="BI62" s="1001"/>
      <c r="BJ62" s="1057" t="s">
        <v>415</v>
      </c>
      <c r="BK62" s="1058"/>
      <c r="BL62" s="1058"/>
      <c r="BM62" s="1058"/>
      <c r="BN62" s="1059"/>
      <c r="BO62" s="218"/>
      <c r="BP62" s="218"/>
      <c r="BQ62" s="215">
        <v>56</v>
      </c>
      <c r="BR62" s="216"/>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07"/>
    </row>
    <row r="63" spans="1:131" ht="26.25" customHeight="1" thickBot="1">
      <c r="A63" s="217" t="s">
        <v>394</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0"/>
      <c r="AF63" s="1051">
        <v>2070</v>
      </c>
      <c r="AG63" s="987"/>
      <c r="AH63" s="987"/>
      <c r="AI63" s="987"/>
      <c r="AJ63" s="1052"/>
      <c r="AK63" s="1053"/>
      <c r="AL63" s="991"/>
      <c r="AM63" s="991"/>
      <c r="AN63" s="991"/>
      <c r="AO63" s="991"/>
      <c r="AP63" s="987">
        <v>21986</v>
      </c>
      <c r="AQ63" s="987"/>
      <c r="AR63" s="987"/>
      <c r="AS63" s="987"/>
      <c r="AT63" s="987"/>
      <c r="AU63" s="987">
        <v>16440</v>
      </c>
      <c r="AV63" s="987"/>
      <c r="AW63" s="987"/>
      <c r="AX63" s="987"/>
      <c r="AY63" s="987"/>
      <c r="AZ63" s="1047"/>
      <c r="BA63" s="1047"/>
      <c r="BB63" s="1047"/>
      <c r="BC63" s="1047"/>
      <c r="BD63" s="1047"/>
      <c r="BE63" s="988"/>
      <c r="BF63" s="988"/>
      <c r="BG63" s="988"/>
      <c r="BH63" s="988"/>
      <c r="BI63" s="989"/>
      <c r="BJ63" s="1048" t="s">
        <v>396</v>
      </c>
      <c r="BK63" s="981"/>
      <c r="BL63" s="981"/>
      <c r="BM63" s="981"/>
      <c r="BN63" s="1049"/>
      <c r="BO63" s="218"/>
      <c r="BP63" s="218"/>
      <c r="BQ63" s="215">
        <v>57</v>
      </c>
      <c r="BR63" s="216"/>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07"/>
    </row>
    <row r="64" spans="1:13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07"/>
    </row>
    <row r="65" spans="1:131" ht="26.25" customHeight="1" thickBot="1">
      <c r="A65" s="209" t="s">
        <v>417</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18"/>
      <c r="BF65" s="218"/>
      <c r="BG65" s="218"/>
      <c r="BH65" s="218"/>
      <c r="BI65" s="218"/>
      <c r="BJ65" s="218"/>
      <c r="BK65" s="218"/>
      <c r="BL65" s="218"/>
      <c r="BM65" s="218"/>
      <c r="BN65" s="218"/>
      <c r="BO65" s="218"/>
      <c r="BP65" s="218"/>
      <c r="BQ65" s="215">
        <v>59</v>
      </c>
      <c r="BR65" s="216"/>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07"/>
    </row>
    <row r="66" spans="1:131" ht="26.25" customHeight="1">
      <c r="A66" s="1025" t="s">
        <v>418</v>
      </c>
      <c r="B66" s="1026"/>
      <c r="C66" s="1026"/>
      <c r="D66" s="1026"/>
      <c r="E66" s="1026"/>
      <c r="F66" s="1026"/>
      <c r="G66" s="1026"/>
      <c r="H66" s="1026"/>
      <c r="I66" s="1026"/>
      <c r="J66" s="1026"/>
      <c r="K66" s="1026"/>
      <c r="L66" s="1026"/>
      <c r="M66" s="1026"/>
      <c r="N66" s="1026"/>
      <c r="O66" s="1026"/>
      <c r="P66" s="1027"/>
      <c r="Q66" s="1031" t="s">
        <v>419</v>
      </c>
      <c r="R66" s="1032"/>
      <c r="S66" s="1032"/>
      <c r="T66" s="1032"/>
      <c r="U66" s="1033"/>
      <c r="V66" s="1031" t="s">
        <v>420</v>
      </c>
      <c r="W66" s="1032"/>
      <c r="X66" s="1032"/>
      <c r="Y66" s="1032"/>
      <c r="Z66" s="1033"/>
      <c r="AA66" s="1031" t="s">
        <v>401</v>
      </c>
      <c r="AB66" s="1032"/>
      <c r="AC66" s="1032"/>
      <c r="AD66" s="1032"/>
      <c r="AE66" s="1033"/>
      <c r="AF66" s="1037" t="s">
        <v>421</v>
      </c>
      <c r="AG66" s="1038"/>
      <c r="AH66" s="1038"/>
      <c r="AI66" s="1038"/>
      <c r="AJ66" s="1039"/>
      <c r="AK66" s="1031" t="s">
        <v>422</v>
      </c>
      <c r="AL66" s="1026"/>
      <c r="AM66" s="1026"/>
      <c r="AN66" s="1026"/>
      <c r="AO66" s="1027"/>
      <c r="AP66" s="1031" t="s">
        <v>423</v>
      </c>
      <c r="AQ66" s="1032"/>
      <c r="AR66" s="1032"/>
      <c r="AS66" s="1032"/>
      <c r="AT66" s="1033"/>
      <c r="AU66" s="1031" t="s">
        <v>424</v>
      </c>
      <c r="AV66" s="1032"/>
      <c r="AW66" s="1032"/>
      <c r="AX66" s="1032"/>
      <c r="AY66" s="1033"/>
      <c r="AZ66" s="1031" t="s">
        <v>381</v>
      </c>
      <c r="BA66" s="1032"/>
      <c r="BB66" s="1032"/>
      <c r="BC66" s="1032"/>
      <c r="BD66" s="1045"/>
      <c r="BE66" s="218"/>
      <c r="BF66" s="218"/>
      <c r="BG66" s="218"/>
      <c r="BH66" s="218"/>
      <c r="BI66" s="218"/>
      <c r="BJ66" s="218"/>
      <c r="BK66" s="218"/>
      <c r="BL66" s="218"/>
      <c r="BM66" s="218"/>
      <c r="BN66" s="218"/>
      <c r="BO66" s="218"/>
      <c r="BP66" s="218"/>
      <c r="BQ66" s="215">
        <v>60</v>
      </c>
      <c r="BR66" s="220"/>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07"/>
    </row>
    <row r="67" spans="1:13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18"/>
      <c r="BF67" s="218"/>
      <c r="BG67" s="218"/>
      <c r="BH67" s="218"/>
      <c r="BI67" s="218"/>
      <c r="BJ67" s="218"/>
      <c r="BK67" s="218"/>
      <c r="BL67" s="218"/>
      <c r="BM67" s="218"/>
      <c r="BN67" s="218"/>
      <c r="BO67" s="218"/>
      <c r="BP67" s="218"/>
      <c r="BQ67" s="215">
        <v>61</v>
      </c>
      <c r="BR67" s="220"/>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07"/>
    </row>
    <row r="68" spans="1:131" ht="26.25" customHeight="1" thickTop="1">
      <c r="A68" s="213">
        <v>1</v>
      </c>
      <c r="B68" s="1015" t="s">
        <v>591</v>
      </c>
      <c r="C68" s="1016"/>
      <c r="D68" s="1016"/>
      <c r="E68" s="1016"/>
      <c r="F68" s="1016"/>
      <c r="G68" s="1016"/>
      <c r="H68" s="1016"/>
      <c r="I68" s="1016"/>
      <c r="J68" s="1016"/>
      <c r="K68" s="1016"/>
      <c r="L68" s="1016"/>
      <c r="M68" s="1016"/>
      <c r="N68" s="1016"/>
      <c r="O68" s="1016"/>
      <c r="P68" s="1017"/>
      <c r="Q68" s="1018">
        <v>3673</v>
      </c>
      <c r="R68" s="1012"/>
      <c r="S68" s="1012"/>
      <c r="T68" s="1012"/>
      <c r="U68" s="1012"/>
      <c r="V68" s="1012">
        <v>3670</v>
      </c>
      <c r="W68" s="1012"/>
      <c r="X68" s="1012"/>
      <c r="Y68" s="1012"/>
      <c r="Z68" s="1012"/>
      <c r="AA68" s="1012">
        <v>3</v>
      </c>
      <c r="AB68" s="1012"/>
      <c r="AC68" s="1012"/>
      <c r="AD68" s="1012"/>
      <c r="AE68" s="1012"/>
      <c r="AF68" s="1012">
        <v>3</v>
      </c>
      <c r="AG68" s="1012"/>
      <c r="AH68" s="1012"/>
      <c r="AI68" s="1012"/>
      <c r="AJ68" s="1012"/>
      <c r="AK68" s="1012" t="s">
        <v>531</v>
      </c>
      <c r="AL68" s="1012"/>
      <c r="AM68" s="1012"/>
      <c r="AN68" s="1012"/>
      <c r="AO68" s="1012"/>
      <c r="AP68" s="1012" t="s">
        <v>531</v>
      </c>
      <c r="AQ68" s="1012"/>
      <c r="AR68" s="1012"/>
      <c r="AS68" s="1012"/>
      <c r="AT68" s="1012"/>
      <c r="AU68" s="1012" t="s">
        <v>531</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07"/>
    </row>
    <row r="69" spans="1:131" ht="26.25" customHeight="1">
      <c r="A69" s="215">
        <v>2</v>
      </c>
      <c r="B69" s="1002" t="s">
        <v>592</v>
      </c>
      <c r="C69" s="1003"/>
      <c r="D69" s="1003"/>
      <c r="E69" s="1003"/>
      <c r="F69" s="1003"/>
      <c r="G69" s="1003"/>
      <c r="H69" s="1003"/>
      <c r="I69" s="1003"/>
      <c r="J69" s="1003"/>
      <c r="K69" s="1003"/>
      <c r="L69" s="1003"/>
      <c r="M69" s="1003"/>
      <c r="N69" s="1003"/>
      <c r="O69" s="1003"/>
      <c r="P69" s="1004"/>
      <c r="Q69" s="1005">
        <v>202</v>
      </c>
      <c r="R69" s="999"/>
      <c r="S69" s="999"/>
      <c r="T69" s="999"/>
      <c r="U69" s="999"/>
      <c r="V69" s="999">
        <v>181</v>
      </c>
      <c r="W69" s="999"/>
      <c r="X69" s="999"/>
      <c r="Y69" s="999"/>
      <c r="Z69" s="999"/>
      <c r="AA69" s="999">
        <v>21</v>
      </c>
      <c r="AB69" s="999"/>
      <c r="AC69" s="999"/>
      <c r="AD69" s="999"/>
      <c r="AE69" s="999"/>
      <c r="AF69" s="999">
        <v>21</v>
      </c>
      <c r="AG69" s="999"/>
      <c r="AH69" s="999"/>
      <c r="AI69" s="999"/>
      <c r="AJ69" s="999"/>
      <c r="AK69" s="999">
        <v>147</v>
      </c>
      <c r="AL69" s="999"/>
      <c r="AM69" s="999"/>
      <c r="AN69" s="999"/>
      <c r="AO69" s="999"/>
      <c r="AP69" s="999" t="s">
        <v>531</v>
      </c>
      <c r="AQ69" s="999"/>
      <c r="AR69" s="999"/>
      <c r="AS69" s="999"/>
      <c r="AT69" s="999"/>
      <c r="AU69" s="999" t="s">
        <v>531</v>
      </c>
      <c r="AV69" s="999"/>
      <c r="AW69" s="999"/>
      <c r="AX69" s="999"/>
      <c r="AY69" s="999"/>
      <c r="AZ69" s="1000"/>
      <c r="BA69" s="1000"/>
      <c r="BB69" s="1000"/>
      <c r="BC69" s="1000"/>
      <c r="BD69" s="1001"/>
      <c r="BE69" s="218"/>
      <c r="BF69" s="218"/>
      <c r="BG69" s="218"/>
      <c r="BH69" s="218"/>
      <c r="BI69" s="218"/>
      <c r="BJ69" s="218"/>
      <c r="BK69" s="218"/>
      <c r="BL69" s="218"/>
      <c r="BM69" s="218"/>
      <c r="BN69" s="218"/>
      <c r="BO69" s="218"/>
      <c r="BP69" s="218"/>
      <c r="BQ69" s="215">
        <v>63</v>
      </c>
      <c r="BR69" s="220"/>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07"/>
    </row>
    <row r="70" spans="1:131" ht="26.25" customHeight="1">
      <c r="A70" s="215">
        <v>3</v>
      </c>
      <c r="B70" s="1002" t="s">
        <v>593</v>
      </c>
      <c r="C70" s="1003"/>
      <c r="D70" s="1003"/>
      <c r="E70" s="1003"/>
      <c r="F70" s="1003"/>
      <c r="G70" s="1003"/>
      <c r="H70" s="1003"/>
      <c r="I70" s="1003"/>
      <c r="J70" s="1003"/>
      <c r="K70" s="1003"/>
      <c r="L70" s="1003"/>
      <c r="M70" s="1003"/>
      <c r="N70" s="1003"/>
      <c r="O70" s="1003"/>
      <c r="P70" s="1004"/>
      <c r="Q70" s="1005">
        <v>15176</v>
      </c>
      <c r="R70" s="999"/>
      <c r="S70" s="999"/>
      <c r="T70" s="999"/>
      <c r="U70" s="999"/>
      <c r="V70" s="999">
        <v>13853</v>
      </c>
      <c r="W70" s="999"/>
      <c r="X70" s="999"/>
      <c r="Y70" s="999"/>
      <c r="Z70" s="999"/>
      <c r="AA70" s="999">
        <v>1324</v>
      </c>
      <c r="AB70" s="999"/>
      <c r="AC70" s="999"/>
      <c r="AD70" s="999"/>
      <c r="AE70" s="999"/>
      <c r="AF70" s="999">
        <v>3547</v>
      </c>
      <c r="AG70" s="999"/>
      <c r="AH70" s="999"/>
      <c r="AI70" s="999"/>
      <c r="AJ70" s="999"/>
      <c r="AK70" s="999">
        <v>2000</v>
      </c>
      <c r="AL70" s="999"/>
      <c r="AM70" s="999"/>
      <c r="AN70" s="999"/>
      <c r="AO70" s="999"/>
      <c r="AP70" s="999">
        <v>14172</v>
      </c>
      <c r="AQ70" s="999"/>
      <c r="AR70" s="999"/>
      <c r="AS70" s="999"/>
      <c r="AT70" s="999"/>
      <c r="AU70" s="999">
        <v>8737</v>
      </c>
      <c r="AV70" s="999"/>
      <c r="AW70" s="999"/>
      <c r="AX70" s="999"/>
      <c r="AY70" s="999"/>
      <c r="AZ70" s="1010" t="s">
        <v>584</v>
      </c>
      <c r="BA70" s="1010"/>
      <c r="BB70" s="1010"/>
      <c r="BC70" s="1010"/>
      <c r="BD70" s="1011"/>
      <c r="BE70" s="218"/>
      <c r="BF70" s="218"/>
      <c r="BG70" s="218"/>
      <c r="BH70" s="218"/>
      <c r="BI70" s="218"/>
      <c r="BJ70" s="218"/>
      <c r="BK70" s="218"/>
      <c r="BL70" s="218"/>
      <c r="BM70" s="218"/>
      <c r="BN70" s="218"/>
      <c r="BO70" s="218"/>
      <c r="BP70" s="218"/>
      <c r="BQ70" s="215">
        <v>64</v>
      </c>
      <c r="BR70" s="220"/>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07"/>
    </row>
    <row r="71" spans="1:131" ht="26.25" customHeight="1">
      <c r="A71" s="215">
        <v>4</v>
      </c>
      <c r="B71" s="1002" t="s">
        <v>594</v>
      </c>
      <c r="C71" s="1003"/>
      <c r="D71" s="1003"/>
      <c r="E71" s="1003"/>
      <c r="F71" s="1003"/>
      <c r="G71" s="1003"/>
      <c r="H71" s="1003"/>
      <c r="I71" s="1003"/>
      <c r="J71" s="1003"/>
      <c r="K71" s="1003"/>
      <c r="L71" s="1003"/>
      <c r="M71" s="1003"/>
      <c r="N71" s="1003"/>
      <c r="O71" s="1003"/>
      <c r="P71" s="1004"/>
      <c r="Q71" s="1005">
        <v>2167</v>
      </c>
      <c r="R71" s="999"/>
      <c r="S71" s="999"/>
      <c r="T71" s="999"/>
      <c r="U71" s="999"/>
      <c r="V71" s="999">
        <v>1412</v>
      </c>
      <c r="W71" s="999"/>
      <c r="X71" s="999"/>
      <c r="Y71" s="999"/>
      <c r="Z71" s="999"/>
      <c r="AA71" s="999">
        <v>754</v>
      </c>
      <c r="AB71" s="999"/>
      <c r="AC71" s="999"/>
      <c r="AD71" s="999"/>
      <c r="AE71" s="999"/>
      <c r="AF71" s="999">
        <v>754</v>
      </c>
      <c r="AG71" s="999"/>
      <c r="AH71" s="999"/>
      <c r="AI71" s="999"/>
      <c r="AJ71" s="999"/>
      <c r="AK71" s="999">
        <v>1109</v>
      </c>
      <c r="AL71" s="999"/>
      <c r="AM71" s="999"/>
      <c r="AN71" s="999"/>
      <c r="AO71" s="999"/>
      <c r="AP71" s="999" t="s">
        <v>531</v>
      </c>
      <c r="AQ71" s="999"/>
      <c r="AR71" s="999"/>
      <c r="AS71" s="999"/>
      <c r="AT71" s="999"/>
      <c r="AU71" s="999" t="s">
        <v>531</v>
      </c>
      <c r="AV71" s="999"/>
      <c r="AW71" s="999"/>
      <c r="AX71" s="999"/>
      <c r="AY71" s="999"/>
      <c r="AZ71" s="1000"/>
      <c r="BA71" s="1000"/>
      <c r="BB71" s="1000"/>
      <c r="BC71" s="1000"/>
      <c r="BD71" s="1001"/>
      <c r="BE71" s="218"/>
      <c r="BF71" s="218"/>
      <c r="BG71" s="218"/>
      <c r="BH71" s="218"/>
      <c r="BI71" s="218"/>
      <c r="BJ71" s="218"/>
      <c r="BK71" s="218"/>
      <c r="BL71" s="218"/>
      <c r="BM71" s="218"/>
      <c r="BN71" s="218"/>
      <c r="BO71" s="218"/>
      <c r="BP71" s="218"/>
      <c r="BQ71" s="215">
        <v>65</v>
      </c>
      <c r="BR71" s="220"/>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07"/>
    </row>
    <row r="72" spans="1:131" ht="26.25" customHeight="1">
      <c r="A72" s="215">
        <v>5</v>
      </c>
      <c r="B72" s="1002" t="s">
        <v>595</v>
      </c>
      <c r="C72" s="1003"/>
      <c r="D72" s="1003"/>
      <c r="E72" s="1003"/>
      <c r="F72" s="1003"/>
      <c r="G72" s="1003"/>
      <c r="H72" s="1003"/>
      <c r="I72" s="1003"/>
      <c r="J72" s="1003"/>
      <c r="K72" s="1003"/>
      <c r="L72" s="1003"/>
      <c r="M72" s="1003"/>
      <c r="N72" s="1003"/>
      <c r="O72" s="1003"/>
      <c r="P72" s="1004"/>
      <c r="Q72" s="1005">
        <v>166</v>
      </c>
      <c r="R72" s="999"/>
      <c r="S72" s="999"/>
      <c r="T72" s="999"/>
      <c r="U72" s="999"/>
      <c r="V72" s="999">
        <v>153</v>
      </c>
      <c r="W72" s="999"/>
      <c r="X72" s="999"/>
      <c r="Y72" s="999"/>
      <c r="Z72" s="999"/>
      <c r="AA72" s="999">
        <v>13</v>
      </c>
      <c r="AB72" s="999"/>
      <c r="AC72" s="999"/>
      <c r="AD72" s="999"/>
      <c r="AE72" s="999"/>
      <c r="AF72" s="999">
        <v>13</v>
      </c>
      <c r="AG72" s="999"/>
      <c r="AH72" s="999"/>
      <c r="AI72" s="999"/>
      <c r="AJ72" s="999"/>
      <c r="AK72" s="999">
        <v>132</v>
      </c>
      <c r="AL72" s="999"/>
      <c r="AM72" s="999"/>
      <c r="AN72" s="999"/>
      <c r="AO72" s="999"/>
      <c r="AP72" s="999" t="s">
        <v>531</v>
      </c>
      <c r="AQ72" s="999"/>
      <c r="AR72" s="999"/>
      <c r="AS72" s="999"/>
      <c r="AT72" s="999"/>
      <c r="AU72" s="999" t="s">
        <v>531</v>
      </c>
      <c r="AV72" s="999"/>
      <c r="AW72" s="999"/>
      <c r="AX72" s="999"/>
      <c r="AY72" s="999"/>
      <c r="AZ72" s="1000"/>
      <c r="BA72" s="1000"/>
      <c r="BB72" s="1000"/>
      <c r="BC72" s="1000"/>
      <c r="BD72" s="1001"/>
      <c r="BE72" s="218"/>
      <c r="BF72" s="218"/>
      <c r="BG72" s="218"/>
      <c r="BH72" s="218"/>
      <c r="BI72" s="218"/>
      <c r="BJ72" s="218"/>
      <c r="BK72" s="218"/>
      <c r="BL72" s="218"/>
      <c r="BM72" s="218"/>
      <c r="BN72" s="218"/>
      <c r="BO72" s="218"/>
      <c r="BP72" s="218"/>
      <c r="BQ72" s="215">
        <v>66</v>
      </c>
      <c r="BR72" s="220"/>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07"/>
    </row>
    <row r="73" spans="1:131" ht="26.25" customHeight="1">
      <c r="A73" s="215">
        <v>6</v>
      </c>
      <c r="B73" s="1002" t="s">
        <v>596</v>
      </c>
      <c r="C73" s="1003"/>
      <c r="D73" s="1003"/>
      <c r="E73" s="1003"/>
      <c r="F73" s="1003"/>
      <c r="G73" s="1003"/>
      <c r="H73" s="1003"/>
      <c r="I73" s="1003"/>
      <c r="J73" s="1003"/>
      <c r="K73" s="1003"/>
      <c r="L73" s="1003"/>
      <c r="M73" s="1003"/>
      <c r="N73" s="1003"/>
      <c r="O73" s="1003"/>
      <c r="P73" s="1004"/>
      <c r="Q73" s="1005">
        <v>218</v>
      </c>
      <c r="R73" s="999"/>
      <c r="S73" s="999"/>
      <c r="T73" s="999"/>
      <c r="U73" s="999"/>
      <c r="V73" s="999">
        <v>188</v>
      </c>
      <c r="W73" s="999"/>
      <c r="X73" s="999"/>
      <c r="Y73" s="999"/>
      <c r="Z73" s="999"/>
      <c r="AA73" s="999">
        <v>30</v>
      </c>
      <c r="AB73" s="999"/>
      <c r="AC73" s="999"/>
      <c r="AD73" s="999"/>
      <c r="AE73" s="999"/>
      <c r="AF73" s="999">
        <v>30</v>
      </c>
      <c r="AG73" s="999"/>
      <c r="AH73" s="999"/>
      <c r="AI73" s="999"/>
      <c r="AJ73" s="999"/>
      <c r="AK73" s="999">
        <v>207</v>
      </c>
      <c r="AL73" s="999"/>
      <c r="AM73" s="999"/>
      <c r="AN73" s="999"/>
      <c r="AO73" s="999"/>
      <c r="AP73" s="999" t="s">
        <v>531</v>
      </c>
      <c r="AQ73" s="999"/>
      <c r="AR73" s="999"/>
      <c r="AS73" s="999"/>
      <c r="AT73" s="999"/>
      <c r="AU73" s="999" t="s">
        <v>531</v>
      </c>
      <c r="AV73" s="999"/>
      <c r="AW73" s="999"/>
      <c r="AX73" s="999"/>
      <c r="AY73" s="999"/>
      <c r="AZ73" s="1000"/>
      <c r="BA73" s="1000"/>
      <c r="BB73" s="1000"/>
      <c r="BC73" s="1000"/>
      <c r="BD73" s="1001"/>
      <c r="BE73" s="218"/>
      <c r="BF73" s="218"/>
      <c r="BG73" s="218"/>
      <c r="BH73" s="218"/>
      <c r="BI73" s="218"/>
      <c r="BJ73" s="218"/>
      <c r="BK73" s="218"/>
      <c r="BL73" s="218"/>
      <c r="BM73" s="218"/>
      <c r="BN73" s="218"/>
      <c r="BO73" s="218"/>
      <c r="BP73" s="218"/>
      <c r="BQ73" s="215">
        <v>67</v>
      </c>
      <c r="BR73" s="220"/>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07"/>
    </row>
    <row r="74" spans="1:131" ht="26.25" customHeight="1">
      <c r="A74" s="215">
        <v>7</v>
      </c>
      <c r="B74" s="1002" t="s">
        <v>597</v>
      </c>
      <c r="C74" s="1003"/>
      <c r="D74" s="1003"/>
      <c r="E74" s="1003"/>
      <c r="F74" s="1003"/>
      <c r="G74" s="1003"/>
      <c r="H74" s="1003"/>
      <c r="I74" s="1003"/>
      <c r="J74" s="1003"/>
      <c r="K74" s="1003"/>
      <c r="L74" s="1003"/>
      <c r="M74" s="1003"/>
      <c r="N74" s="1003"/>
      <c r="O74" s="1003"/>
      <c r="P74" s="1004"/>
      <c r="Q74" s="1005">
        <v>3883</v>
      </c>
      <c r="R74" s="999"/>
      <c r="S74" s="999"/>
      <c r="T74" s="999"/>
      <c r="U74" s="999"/>
      <c r="V74" s="999">
        <v>3861</v>
      </c>
      <c r="W74" s="999"/>
      <c r="X74" s="999"/>
      <c r="Y74" s="999"/>
      <c r="Z74" s="999"/>
      <c r="AA74" s="999">
        <v>22</v>
      </c>
      <c r="AB74" s="999"/>
      <c r="AC74" s="999"/>
      <c r="AD74" s="999"/>
      <c r="AE74" s="999"/>
      <c r="AF74" s="999">
        <v>22</v>
      </c>
      <c r="AG74" s="999"/>
      <c r="AH74" s="999"/>
      <c r="AI74" s="999"/>
      <c r="AJ74" s="999"/>
      <c r="AK74" s="999">
        <v>247</v>
      </c>
      <c r="AL74" s="999"/>
      <c r="AM74" s="999"/>
      <c r="AN74" s="999"/>
      <c r="AO74" s="999"/>
      <c r="AP74" s="999" t="s">
        <v>531</v>
      </c>
      <c r="AQ74" s="999"/>
      <c r="AR74" s="999"/>
      <c r="AS74" s="999"/>
      <c r="AT74" s="999"/>
      <c r="AU74" s="999" t="s">
        <v>531</v>
      </c>
      <c r="AV74" s="999"/>
      <c r="AW74" s="999"/>
      <c r="AX74" s="999"/>
      <c r="AY74" s="999"/>
      <c r="AZ74" s="1000"/>
      <c r="BA74" s="1000"/>
      <c r="BB74" s="1000"/>
      <c r="BC74" s="1000"/>
      <c r="BD74" s="1001"/>
      <c r="BE74" s="218"/>
      <c r="BF74" s="218"/>
      <c r="BG74" s="218"/>
      <c r="BH74" s="218"/>
      <c r="BI74" s="218"/>
      <c r="BJ74" s="218"/>
      <c r="BK74" s="218"/>
      <c r="BL74" s="218"/>
      <c r="BM74" s="218"/>
      <c r="BN74" s="218"/>
      <c r="BO74" s="218"/>
      <c r="BP74" s="218"/>
      <c r="BQ74" s="215">
        <v>68</v>
      </c>
      <c r="BR74" s="220"/>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07"/>
    </row>
    <row r="75" spans="1:131" ht="26.25" customHeight="1">
      <c r="A75" s="215">
        <v>8</v>
      </c>
      <c r="B75" s="1002" t="s">
        <v>598</v>
      </c>
      <c r="C75" s="1003"/>
      <c r="D75" s="1003"/>
      <c r="E75" s="1003"/>
      <c r="F75" s="1003"/>
      <c r="G75" s="1003"/>
      <c r="H75" s="1003"/>
      <c r="I75" s="1003"/>
      <c r="J75" s="1003"/>
      <c r="K75" s="1003"/>
      <c r="L75" s="1003"/>
      <c r="M75" s="1003"/>
      <c r="N75" s="1003"/>
      <c r="O75" s="1003"/>
      <c r="P75" s="1004"/>
      <c r="Q75" s="1006">
        <v>24289</v>
      </c>
      <c r="R75" s="1007"/>
      <c r="S75" s="1007"/>
      <c r="T75" s="1007"/>
      <c r="U75" s="1008"/>
      <c r="V75" s="1009">
        <v>23551</v>
      </c>
      <c r="W75" s="1007"/>
      <c r="X75" s="1007"/>
      <c r="Y75" s="1007"/>
      <c r="Z75" s="1008"/>
      <c r="AA75" s="1009">
        <v>737</v>
      </c>
      <c r="AB75" s="1007"/>
      <c r="AC75" s="1007"/>
      <c r="AD75" s="1007"/>
      <c r="AE75" s="1008"/>
      <c r="AF75" s="1009">
        <v>737</v>
      </c>
      <c r="AG75" s="1007"/>
      <c r="AH75" s="1007"/>
      <c r="AI75" s="1007"/>
      <c r="AJ75" s="1008"/>
      <c r="AK75" s="1009">
        <v>3909</v>
      </c>
      <c r="AL75" s="1007"/>
      <c r="AM75" s="1007"/>
      <c r="AN75" s="1007"/>
      <c r="AO75" s="1008"/>
      <c r="AP75" s="1009" t="s">
        <v>531</v>
      </c>
      <c r="AQ75" s="1007"/>
      <c r="AR75" s="1007"/>
      <c r="AS75" s="1007"/>
      <c r="AT75" s="1008"/>
      <c r="AU75" s="1009" t="s">
        <v>531</v>
      </c>
      <c r="AV75" s="1007"/>
      <c r="AW75" s="1007"/>
      <c r="AX75" s="1007"/>
      <c r="AY75" s="1008"/>
      <c r="AZ75" s="1000"/>
      <c r="BA75" s="1000"/>
      <c r="BB75" s="1000"/>
      <c r="BC75" s="1000"/>
      <c r="BD75" s="1001"/>
      <c r="BE75" s="218"/>
      <c r="BF75" s="218"/>
      <c r="BG75" s="218"/>
      <c r="BH75" s="218"/>
      <c r="BI75" s="218"/>
      <c r="BJ75" s="218"/>
      <c r="BK75" s="218"/>
      <c r="BL75" s="218"/>
      <c r="BM75" s="218"/>
      <c r="BN75" s="218"/>
      <c r="BO75" s="218"/>
      <c r="BP75" s="218"/>
      <c r="BQ75" s="215">
        <v>69</v>
      </c>
      <c r="BR75" s="220"/>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07"/>
    </row>
    <row r="76" spans="1:131" ht="26.25" customHeight="1">
      <c r="A76" s="215">
        <v>9</v>
      </c>
      <c r="B76" s="1002" t="s">
        <v>599</v>
      </c>
      <c r="C76" s="1003"/>
      <c r="D76" s="1003"/>
      <c r="E76" s="1003"/>
      <c r="F76" s="1003"/>
      <c r="G76" s="1003"/>
      <c r="H76" s="1003"/>
      <c r="I76" s="1003"/>
      <c r="J76" s="1003"/>
      <c r="K76" s="1003"/>
      <c r="L76" s="1003"/>
      <c r="M76" s="1003"/>
      <c r="N76" s="1003"/>
      <c r="O76" s="1003"/>
      <c r="P76" s="1004"/>
      <c r="Q76" s="1006">
        <v>249</v>
      </c>
      <c r="R76" s="1007"/>
      <c r="S76" s="1007"/>
      <c r="T76" s="1007"/>
      <c r="U76" s="1008"/>
      <c r="V76" s="1009">
        <v>245</v>
      </c>
      <c r="W76" s="1007"/>
      <c r="X76" s="1007"/>
      <c r="Y76" s="1007"/>
      <c r="Z76" s="1008"/>
      <c r="AA76" s="1009">
        <v>5</v>
      </c>
      <c r="AB76" s="1007"/>
      <c r="AC76" s="1007"/>
      <c r="AD76" s="1007"/>
      <c r="AE76" s="1008"/>
      <c r="AF76" s="1009">
        <v>5</v>
      </c>
      <c r="AG76" s="1007"/>
      <c r="AH76" s="1007"/>
      <c r="AI76" s="1007"/>
      <c r="AJ76" s="1008"/>
      <c r="AK76" s="1009" t="s">
        <v>531</v>
      </c>
      <c r="AL76" s="1007"/>
      <c r="AM76" s="1007"/>
      <c r="AN76" s="1007"/>
      <c r="AO76" s="1008"/>
      <c r="AP76" s="1009" t="s">
        <v>531</v>
      </c>
      <c r="AQ76" s="1007"/>
      <c r="AR76" s="1007"/>
      <c r="AS76" s="1007"/>
      <c r="AT76" s="1008"/>
      <c r="AU76" s="1009" t="s">
        <v>531</v>
      </c>
      <c r="AV76" s="1007"/>
      <c r="AW76" s="1007"/>
      <c r="AX76" s="1007"/>
      <c r="AY76" s="1008"/>
      <c r="AZ76" s="1000"/>
      <c r="BA76" s="1000"/>
      <c r="BB76" s="1000"/>
      <c r="BC76" s="1000"/>
      <c r="BD76" s="1001"/>
      <c r="BE76" s="218"/>
      <c r="BF76" s="218"/>
      <c r="BG76" s="218"/>
      <c r="BH76" s="218"/>
      <c r="BI76" s="218"/>
      <c r="BJ76" s="218"/>
      <c r="BK76" s="218"/>
      <c r="BL76" s="218"/>
      <c r="BM76" s="218"/>
      <c r="BN76" s="218"/>
      <c r="BO76" s="218"/>
      <c r="BP76" s="218"/>
      <c r="BQ76" s="215">
        <v>70</v>
      </c>
      <c r="BR76" s="220"/>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07"/>
    </row>
    <row r="77" spans="1:131" ht="26.25" customHeight="1">
      <c r="A77" s="215">
        <v>10</v>
      </c>
      <c r="B77" s="1002" t="s">
        <v>600</v>
      </c>
      <c r="C77" s="1003"/>
      <c r="D77" s="1003"/>
      <c r="E77" s="1003"/>
      <c r="F77" s="1003"/>
      <c r="G77" s="1003"/>
      <c r="H77" s="1003"/>
      <c r="I77" s="1003"/>
      <c r="J77" s="1003"/>
      <c r="K77" s="1003"/>
      <c r="L77" s="1003"/>
      <c r="M77" s="1003"/>
      <c r="N77" s="1003"/>
      <c r="O77" s="1003"/>
      <c r="P77" s="1004"/>
      <c r="Q77" s="1006">
        <v>115</v>
      </c>
      <c r="R77" s="1007"/>
      <c r="S77" s="1007"/>
      <c r="T77" s="1007"/>
      <c r="U77" s="1008"/>
      <c r="V77" s="1009">
        <v>113</v>
      </c>
      <c r="W77" s="1007"/>
      <c r="X77" s="1007"/>
      <c r="Y77" s="1007"/>
      <c r="Z77" s="1008"/>
      <c r="AA77" s="1009">
        <v>2</v>
      </c>
      <c r="AB77" s="1007"/>
      <c r="AC77" s="1007"/>
      <c r="AD77" s="1007"/>
      <c r="AE77" s="1008"/>
      <c r="AF77" s="1009">
        <v>2</v>
      </c>
      <c r="AG77" s="1007"/>
      <c r="AH77" s="1007"/>
      <c r="AI77" s="1007"/>
      <c r="AJ77" s="1008"/>
      <c r="AK77" s="1009">
        <v>34</v>
      </c>
      <c r="AL77" s="1007"/>
      <c r="AM77" s="1007"/>
      <c r="AN77" s="1007"/>
      <c r="AO77" s="1008"/>
      <c r="AP77" s="1009" t="s">
        <v>531</v>
      </c>
      <c r="AQ77" s="1007"/>
      <c r="AR77" s="1007"/>
      <c r="AS77" s="1007"/>
      <c r="AT77" s="1008"/>
      <c r="AU77" s="1009" t="s">
        <v>531</v>
      </c>
      <c r="AV77" s="1007"/>
      <c r="AW77" s="1007"/>
      <c r="AX77" s="1007"/>
      <c r="AY77" s="1008"/>
      <c r="AZ77" s="1000"/>
      <c r="BA77" s="1000"/>
      <c r="BB77" s="1000"/>
      <c r="BC77" s="1000"/>
      <c r="BD77" s="1001"/>
      <c r="BE77" s="218"/>
      <c r="BF77" s="218"/>
      <c r="BG77" s="218"/>
      <c r="BH77" s="218"/>
      <c r="BI77" s="218"/>
      <c r="BJ77" s="218"/>
      <c r="BK77" s="218"/>
      <c r="BL77" s="218"/>
      <c r="BM77" s="218"/>
      <c r="BN77" s="218"/>
      <c r="BO77" s="218"/>
      <c r="BP77" s="218"/>
      <c r="BQ77" s="215">
        <v>71</v>
      </c>
      <c r="BR77" s="220"/>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07"/>
    </row>
    <row r="78" spans="1:131" ht="26.25" customHeight="1">
      <c r="A78" s="215">
        <v>11</v>
      </c>
      <c r="B78" s="1002" t="s">
        <v>601</v>
      </c>
      <c r="C78" s="1003"/>
      <c r="D78" s="1003"/>
      <c r="E78" s="1003"/>
      <c r="F78" s="1003"/>
      <c r="G78" s="1003"/>
      <c r="H78" s="1003"/>
      <c r="I78" s="1003"/>
      <c r="J78" s="1003"/>
      <c r="K78" s="1003"/>
      <c r="L78" s="1003"/>
      <c r="M78" s="1003"/>
      <c r="N78" s="1003"/>
      <c r="O78" s="1003"/>
      <c r="P78" s="1004"/>
      <c r="Q78" s="1005">
        <v>1598</v>
      </c>
      <c r="R78" s="999"/>
      <c r="S78" s="999"/>
      <c r="T78" s="999"/>
      <c r="U78" s="999"/>
      <c r="V78" s="999">
        <v>1456</v>
      </c>
      <c r="W78" s="999"/>
      <c r="X78" s="999"/>
      <c r="Y78" s="999"/>
      <c r="Z78" s="999"/>
      <c r="AA78" s="999">
        <v>142</v>
      </c>
      <c r="AB78" s="999"/>
      <c r="AC78" s="999"/>
      <c r="AD78" s="999"/>
      <c r="AE78" s="999"/>
      <c r="AF78" s="999">
        <v>142</v>
      </c>
      <c r="AG78" s="999"/>
      <c r="AH78" s="999"/>
      <c r="AI78" s="999"/>
      <c r="AJ78" s="999"/>
      <c r="AK78" s="999" t="s">
        <v>531</v>
      </c>
      <c r="AL78" s="999"/>
      <c r="AM78" s="999"/>
      <c r="AN78" s="999"/>
      <c r="AO78" s="999"/>
      <c r="AP78" s="999" t="s">
        <v>531</v>
      </c>
      <c r="AQ78" s="999"/>
      <c r="AR78" s="999"/>
      <c r="AS78" s="999"/>
      <c r="AT78" s="999"/>
      <c r="AU78" s="999" t="s">
        <v>531</v>
      </c>
      <c r="AV78" s="999"/>
      <c r="AW78" s="999"/>
      <c r="AX78" s="999"/>
      <c r="AY78" s="999"/>
      <c r="AZ78" s="1000"/>
      <c r="BA78" s="1000"/>
      <c r="BB78" s="1000"/>
      <c r="BC78" s="1000"/>
      <c r="BD78" s="1001"/>
      <c r="BE78" s="218"/>
      <c r="BF78" s="218"/>
      <c r="BG78" s="218"/>
      <c r="BH78" s="218"/>
      <c r="BI78" s="218"/>
      <c r="BJ78" s="207"/>
      <c r="BK78" s="207"/>
      <c r="BL78" s="207"/>
      <c r="BM78" s="207"/>
      <c r="BN78" s="207"/>
      <c r="BO78" s="218"/>
      <c r="BP78" s="218"/>
      <c r="BQ78" s="215">
        <v>72</v>
      </c>
      <c r="BR78" s="220"/>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07"/>
    </row>
    <row r="79" spans="1:131" ht="26.25" customHeight="1">
      <c r="A79" s="215">
        <v>12</v>
      </c>
      <c r="B79" s="1002" t="s">
        <v>602</v>
      </c>
      <c r="C79" s="1003"/>
      <c r="D79" s="1003"/>
      <c r="E79" s="1003"/>
      <c r="F79" s="1003"/>
      <c r="G79" s="1003"/>
      <c r="H79" s="1003"/>
      <c r="I79" s="1003"/>
      <c r="J79" s="1003"/>
      <c r="K79" s="1003"/>
      <c r="L79" s="1003"/>
      <c r="M79" s="1003"/>
      <c r="N79" s="1003"/>
      <c r="O79" s="1003"/>
      <c r="P79" s="1004"/>
      <c r="Q79" s="1005">
        <v>956629</v>
      </c>
      <c r="R79" s="999"/>
      <c r="S79" s="999"/>
      <c r="T79" s="999"/>
      <c r="U79" s="999"/>
      <c r="V79" s="999">
        <v>904884</v>
      </c>
      <c r="W79" s="999"/>
      <c r="X79" s="999"/>
      <c r="Y79" s="999"/>
      <c r="Z79" s="999"/>
      <c r="AA79" s="999">
        <v>51745</v>
      </c>
      <c r="AB79" s="999"/>
      <c r="AC79" s="999"/>
      <c r="AD79" s="999"/>
      <c r="AE79" s="999"/>
      <c r="AF79" s="999">
        <v>51745</v>
      </c>
      <c r="AG79" s="999"/>
      <c r="AH79" s="999"/>
      <c r="AI79" s="999"/>
      <c r="AJ79" s="999"/>
      <c r="AK79" s="999">
        <v>1</v>
      </c>
      <c r="AL79" s="999"/>
      <c r="AM79" s="999"/>
      <c r="AN79" s="999"/>
      <c r="AO79" s="999"/>
      <c r="AP79" s="999" t="s">
        <v>531</v>
      </c>
      <c r="AQ79" s="999"/>
      <c r="AR79" s="999"/>
      <c r="AS79" s="999"/>
      <c r="AT79" s="999"/>
      <c r="AU79" s="999" t="s">
        <v>531</v>
      </c>
      <c r="AV79" s="999"/>
      <c r="AW79" s="999"/>
      <c r="AX79" s="999"/>
      <c r="AY79" s="999"/>
      <c r="AZ79" s="1000"/>
      <c r="BA79" s="1000"/>
      <c r="BB79" s="1000"/>
      <c r="BC79" s="1000"/>
      <c r="BD79" s="1001"/>
      <c r="BE79" s="218"/>
      <c r="BF79" s="218"/>
      <c r="BG79" s="218"/>
      <c r="BH79" s="218"/>
      <c r="BI79" s="218"/>
      <c r="BJ79" s="207"/>
      <c r="BK79" s="207"/>
      <c r="BL79" s="207"/>
      <c r="BM79" s="207"/>
      <c r="BN79" s="207"/>
      <c r="BO79" s="218"/>
      <c r="BP79" s="218"/>
      <c r="BQ79" s="215">
        <v>73</v>
      </c>
      <c r="BR79" s="220"/>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07"/>
    </row>
    <row r="80" spans="1:131" ht="26.25" customHeight="1">
      <c r="A80" s="215">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18"/>
      <c r="BF80" s="218"/>
      <c r="BG80" s="218"/>
      <c r="BH80" s="218"/>
      <c r="BI80" s="218"/>
      <c r="BJ80" s="218"/>
      <c r="BK80" s="218"/>
      <c r="BL80" s="218"/>
      <c r="BM80" s="218"/>
      <c r="BN80" s="218"/>
      <c r="BO80" s="218"/>
      <c r="BP80" s="218"/>
      <c r="BQ80" s="215">
        <v>74</v>
      </c>
      <c r="BR80" s="220"/>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07"/>
    </row>
    <row r="81" spans="1:131" ht="26.25" customHeight="1">
      <c r="A81" s="215">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18"/>
      <c r="BF81" s="218"/>
      <c r="BG81" s="218"/>
      <c r="BH81" s="218"/>
      <c r="BI81" s="218"/>
      <c r="BJ81" s="218"/>
      <c r="BK81" s="218"/>
      <c r="BL81" s="218"/>
      <c r="BM81" s="218"/>
      <c r="BN81" s="218"/>
      <c r="BO81" s="218"/>
      <c r="BP81" s="218"/>
      <c r="BQ81" s="215">
        <v>75</v>
      </c>
      <c r="BR81" s="220"/>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07"/>
    </row>
    <row r="82" spans="1:131" ht="26.25" customHeight="1">
      <c r="A82" s="215">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18"/>
      <c r="BF82" s="218"/>
      <c r="BG82" s="218"/>
      <c r="BH82" s="218"/>
      <c r="BI82" s="218"/>
      <c r="BJ82" s="218"/>
      <c r="BK82" s="218"/>
      <c r="BL82" s="218"/>
      <c r="BM82" s="218"/>
      <c r="BN82" s="218"/>
      <c r="BO82" s="218"/>
      <c r="BP82" s="218"/>
      <c r="BQ82" s="215">
        <v>76</v>
      </c>
      <c r="BR82" s="220"/>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07"/>
    </row>
    <row r="83" spans="1:131" ht="26.25" customHeight="1">
      <c r="A83" s="215">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18"/>
      <c r="BF83" s="218"/>
      <c r="BG83" s="218"/>
      <c r="BH83" s="218"/>
      <c r="BI83" s="218"/>
      <c r="BJ83" s="218"/>
      <c r="BK83" s="218"/>
      <c r="BL83" s="218"/>
      <c r="BM83" s="218"/>
      <c r="BN83" s="218"/>
      <c r="BO83" s="218"/>
      <c r="BP83" s="218"/>
      <c r="BQ83" s="215">
        <v>77</v>
      </c>
      <c r="BR83" s="220"/>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07"/>
    </row>
    <row r="84" spans="1:131" ht="26.25" customHeight="1">
      <c r="A84" s="215">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18"/>
      <c r="BF84" s="218"/>
      <c r="BG84" s="218"/>
      <c r="BH84" s="218"/>
      <c r="BI84" s="218"/>
      <c r="BJ84" s="218"/>
      <c r="BK84" s="218"/>
      <c r="BL84" s="218"/>
      <c r="BM84" s="218"/>
      <c r="BN84" s="218"/>
      <c r="BO84" s="218"/>
      <c r="BP84" s="218"/>
      <c r="BQ84" s="215">
        <v>78</v>
      </c>
      <c r="BR84" s="220"/>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07"/>
    </row>
    <row r="85" spans="1:131" ht="26.25" customHeight="1">
      <c r="A85" s="215">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18"/>
      <c r="BF85" s="218"/>
      <c r="BG85" s="218"/>
      <c r="BH85" s="218"/>
      <c r="BI85" s="218"/>
      <c r="BJ85" s="218"/>
      <c r="BK85" s="218"/>
      <c r="BL85" s="218"/>
      <c r="BM85" s="218"/>
      <c r="BN85" s="218"/>
      <c r="BO85" s="218"/>
      <c r="BP85" s="218"/>
      <c r="BQ85" s="215">
        <v>79</v>
      </c>
      <c r="BR85" s="220"/>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07"/>
    </row>
    <row r="86" spans="1:131" ht="26.25" customHeight="1">
      <c r="A86" s="215">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18"/>
      <c r="BF86" s="218"/>
      <c r="BG86" s="218"/>
      <c r="BH86" s="218"/>
      <c r="BI86" s="218"/>
      <c r="BJ86" s="218"/>
      <c r="BK86" s="218"/>
      <c r="BL86" s="218"/>
      <c r="BM86" s="218"/>
      <c r="BN86" s="218"/>
      <c r="BO86" s="218"/>
      <c r="BP86" s="218"/>
      <c r="BQ86" s="215">
        <v>80</v>
      </c>
      <c r="BR86" s="220"/>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07"/>
    </row>
    <row r="87" spans="1:131" ht="26.25" customHeight="1">
      <c r="A87" s="221">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18"/>
      <c r="BF87" s="218"/>
      <c r="BG87" s="218"/>
      <c r="BH87" s="218"/>
      <c r="BI87" s="218"/>
      <c r="BJ87" s="218"/>
      <c r="BK87" s="218"/>
      <c r="BL87" s="218"/>
      <c r="BM87" s="218"/>
      <c r="BN87" s="218"/>
      <c r="BO87" s="218"/>
      <c r="BP87" s="218"/>
      <c r="BQ87" s="215">
        <v>81</v>
      </c>
      <c r="BR87" s="220"/>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07"/>
    </row>
    <row r="88" spans="1:131" ht="26.25" customHeight="1" thickBot="1">
      <c r="A88" s="217" t="s">
        <v>394</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57021</v>
      </c>
      <c r="AG88" s="987"/>
      <c r="AH88" s="987"/>
      <c r="AI88" s="987"/>
      <c r="AJ88" s="987"/>
      <c r="AK88" s="991"/>
      <c r="AL88" s="991"/>
      <c r="AM88" s="991"/>
      <c r="AN88" s="991"/>
      <c r="AO88" s="991"/>
      <c r="AP88" s="987">
        <v>14172</v>
      </c>
      <c r="AQ88" s="987"/>
      <c r="AR88" s="987"/>
      <c r="AS88" s="987"/>
      <c r="AT88" s="987"/>
      <c r="AU88" s="987">
        <v>8737</v>
      </c>
      <c r="AV88" s="987"/>
      <c r="AW88" s="987"/>
      <c r="AX88" s="987"/>
      <c r="AY88" s="987"/>
      <c r="AZ88" s="988"/>
      <c r="BA88" s="988"/>
      <c r="BB88" s="988"/>
      <c r="BC88" s="988"/>
      <c r="BD88" s="989"/>
      <c r="BE88" s="218"/>
      <c r="BF88" s="218"/>
      <c r="BG88" s="218"/>
      <c r="BH88" s="218"/>
      <c r="BI88" s="218"/>
      <c r="BJ88" s="218"/>
      <c r="BK88" s="218"/>
      <c r="BL88" s="218"/>
      <c r="BM88" s="218"/>
      <c r="BN88" s="218"/>
      <c r="BO88" s="218"/>
      <c r="BP88" s="218"/>
      <c r="BQ88" s="215">
        <v>82</v>
      </c>
      <c r="BR88" s="220"/>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07"/>
    </row>
    <row r="89" spans="1:131" ht="26.25" hidden="1" customHeight="1">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8"/>
      <c r="BF89" s="218"/>
      <c r="BG89" s="218"/>
      <c r="BH89" s="218"/>
      <c r="BI89" s="218"/>
      <c r="BJ89" s="218"/>
      <c r="BK89" s="218"/>
      <c r="BL89" s="218"/>
      <c r="BM89" s="218"/>
      <c r="BN89" s="218"/>
      <c r="BO89" s="218"/>
      <c r="BP89" s="218"/>
      <c r="BQ89" s="215">
        <v>83</v>
      </c>
      <c r="BR89" s="220"/>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07"/>
    </row>
    <row r="90" spans="1:131" ht="26.25" hidden="1" customHeight="1">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8"/>
      <c r="BF90" s="218"/>
      <c r="BG90" s="218"/>
      <c r="BH90" s="218"/>
      <c r="BI90" s="218"/>
      <c r="BJ90" s="218"/>
      <c r="BK90" s="218"/>
      <c r="BL90" s="218"/>
      <c r="BM90" s="218"/>
      <c r="BN90" s="218"/>
      <c r="BO90" s="218"/>
      <c r="BP90" s="218"/>
      <c r="BQ90" s="215">
        <v>84</v>
      </c>
      <c r="BR90" s="220"/>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07"/>
    </row>
    <row r="91" spans="1:131" ht="26.25" hidden="1" customHeight="1">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8"/>
      <c r="BF91" s="218"/>
      <c r="BG91" s="218"/>
      <c r="BH91" s="218"/>
      <c r="BI91" s="218"/>
      <c r="BJ91" s="218"/>
      <c r="BK91" s="218"/>
      <c r="BL91" s="218"/>
      <c r="BM91" s="218"/>
      <c r="BN91" s="218"/>
      <c r="BO91" s="218"/>
      <c r="BP91" s="218"/>
      <c r="BQ91" s="215">
        <v>85</v>
      </c>
      <c r="BR91" s="220"/>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07"/>
    </row>
    <row r="92" spans="1:131" ht="26.25" hidden="1" customHeight="1">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8"/>
      <c r="BF92" s="218"/>
      <c r="BG92" s="218"/>
      <c r="BH92" s="218"/>
      <c r="BI92" s="218"/>
      <c r="BJ92" s="218"/>
      <c r="BK92" s="218"/>
      <c r="BL92" s="218"/>
      <c r="BM92" s="218"/>
      <c r="BN92" s="218"/>
      <c r="BO92" s="218"/>
      <c r="BP92" s="218"/>
      <c r="BQ92" s="215">
        <v>86</v>
      </c>
      <c r="BR92" s="220"/>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07"/>
    </row>
    <row r="93" spans="1:131" ht="26.25" hidden="1" customHeight="1">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8"/>
      <c r="BF93" s="218"/>
      <c r="BG93" s="218"/>
      <c r="BH93" s="218"/>
      <c r="BI93" s="218"/>
      <c r="BJ93" s="218"/>
      <c r="BK93" s="218"/>
      <c r="BL93" s="218"/>
      <c r="BM93" s="218"/>
      <c r="BN93" s="218"/>
      <c r="BO93" s="218"/>
      <c r="BP93" s="218"/>
      <c r="BQ93" s="215">
        <v>87</v>
      </c>
      <c r="BR93" s="220"/>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07"/>
    </row>
    <row r="94" spans="1:131" ht="26.25" hidden="1" customHeight="1">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8"/>
      <c r="BF94" s="218"/>
      <c r="BG94" s="218"/>
      <c r="BH94" s="218"/>
      <c r="BI94" s="218"/>
      <c r="BJ94" s="218"/>
      <c r="BK94" s="218"/>
      <c r="BL94" s="218"/>
      <c r="BM94" s="218"/>
      <c r="BN94" s="218"/>
      <c r="BO94" s="218"/>
      <c r="BP94" s="218"/>
      <c r="BQ94" s="215">
        <v>88</v>
      </c>
      <c r="BR94" s="220"/>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07"/>
    </row>
    <row r="95" spans="1:131" ht="26.25" hidden="1" customHeight="1">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8"/>
      <c r="BF95" s="218"/>
      <c r="BG95" s="218"/>
      <c r="BH95" s="218"/>
      <c r="BI95" s="218"/>
      <c r="BJ95" s="218"/>
      <c r="BK95" s="218"/>
      <c r="BL95" s="218"/>
      <c r="BM95" s="218"/>
      <c r="BN95" s="218"/>
      <c r="BO95" s="218"/>
      <c r="BP95" s="218"/>
      <c r="BQ95" s="215">
        <v>89</v>
      </c>
      <c r="BR95" s="220"/>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07"/>
    </row>
    <row r="96" spans="1:131" ht="26.25" hidden="1" customHeight="1">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8"/>
      <c r="BF96" s="218"/>
      <c r="BG96" s="218"/>
      <c r="BH96" s="218"/>
      <c r="BI96" s="218"/>
      <c r="BJ96" s="218"/>
      <c r="BK96" s="218"/>
      <c r="BL96" s="218"/>
      <c r="BM96" s="218"/>
      <c r="BN96" s="218"/>
      <c r="BO96" s="218"/>
      <c r="BP96" s="218"/>
      <c r="BQ96" s="215">
        <v>90</v>
      </c>
      <c r="BR96" s="220"/>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07"/>
    </row>
    <row r="97" spans="1:131" ht="26.25" hidden="1" customHeight="1">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8"/>
      <c r="BF97" s="218"/>
      <c r="BG97" s="218"/>
      <c r="BH97" s="218"/>
      <c r="BI97" s="218"/>
      <c r="BJ97" s="218"/>
      <c r="BK97" s="218"/>
      <c r="BL97" s="218"/>
      <c r="BM97" s="218"/>
      <c r="BN97" s="218"/>
      <c r="BO97" s="218"/>
      <c r="BP97" s="218"/>
      <c r="BQ97" s="215">
        <v>91</v>
      </c>
      <c r="BR97" s="220"/>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07"/>
    </row>
    <row r="98" spans="1:131" ht="26.25" hidden="1" customHeight="1">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8"/>
      <c r="BF98" s="218"/>
      <c r="BG98" s="218"/>
      <c r="BH98" s="218"/>
      <c r="BI98" s="218"/>
      <c r="BJ98" s="218"/>
      <c r="BK98" s="218"/>
      <c r="BL98" s="218"/>
      <c r="BM98" s="218"/>
      <c r="BN98" s="218"/>
      <c r="BO98" s="218"/>
      <c r="BP98" s="218"/>
      <c r="BQ98" s="215">
        <v>92</v>
      </c>
      <c r="BR98" s="220"/>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07"/>
    </row>
    <row r="99" spans="1:131" ht="26.25" hidden="1" customHeight="1">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8"/>
      <c r="BF99" s="218"/>
      <c r="BG99" s="218"/>
      <c r="BH99" s="218"/>
      <c r="BI99" s="218"/>
      <c r="BJ99" s="218"/>
      <c r="BK99" s="218"/>
      <c r="BL99" s="218"/>
      <c r="BM99" s="218"/>
      <c r="BN99" s="218"/>
      <c r="BO99" s="218"/>
      <c r="BP99" s="218"/>
      <c r="BQ99" s="215">
        <v>93</v>
      </c>
      <c r="BR99" s="220"/>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07"/>
    </row>
    <row r="100" spans="1:131" ht="26.25" hidden="1" customHeight="1">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8"/>
      <c r="BF100" s="218"/>
      <c r="BG100" s="218"/>
      <c r="BH100" s="218"/>
      <c r="BI100" s="218"/>
      <c r="BJ100" s="218"/>
      <c r="BK100" s="218"/>
      <c r="BL100" s="218"/>
      <c r="BM100" s="218"/>
      <c r="BN100" s="218"/>
      <c r="BO100" s="218"/>
      <c r="BP100" s="218"/>
      <c r="BQ100" s="215">
        <v>94</v>
      </c>
      <c r="BR100" s="220"/>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07"/>
    </row>
    <row r="101" spans="1:131" ht="26.25" hidden="1" customHeight="1">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8"/>
      <c r="BF101" s="218"/>
      <c r="BG101" s="218"/>
      <c r="BH101" s="218"/>
      <c r="BI101" s="218"/>
      <c r="BJ101" s="218"/>
      <c r="BK101" s="218"/>
      <c r="BL101" s="218"/>
      <c r="BM101" s="218"/>
      <c r="BN101" s="218"/>
      <c r="BO101" s="218"/>
      <c r="BP101" s="218"/>
      <c r="BQ101" s="215">
        <v>95</v>
      </c>
      <c r="BR101" s="220"/>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07"/>
    </row>
    <row r="102" spans="1:131" ht="26.25" customHeight="1" thickBot="1">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8"/>
      <c r="BF102" s="218"/>
      <c r="BG102" s="218"/>
      <c r="BH102" s="218"/>
      <c r="BI102" s="218"/>
      <c r="BJ102" s="218"/>
      <c r="BK102" s="218"/>
      <c r="BL102" s="218"/>
      <c r="BM102" s="218"/>
      <c r="BN102" s="218"/>
      <c r="BO102" s="218"/>
      <c r="BP102" s="218"/>
      <c r="BQ102" s="217" t="s">
        <v>394</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48</v>
      </c>
      <c r="CS102" s="981"/>
      <c r="CT102" s="981"/>
      <c r="CU102" s="981"/>
      <c r="CV102" s="982"/>
      <c r="CW102" s="980">
        <v>7</v>
      </c>
      <c r="CX102" s="981"/>
      <c r="CY102" s="981"/>
      <c r="CZ102" s="981"/>
      <c r="DA102" s="982"/>
      <c r="DB102" s="980">
        <v>300</v>
      </c>
      <c r="DC102" s="981"/>
      <c r="DD102" s="981"/>
      <c r="DE102" s="981"/>
      <c r="DF102" s="982"/>
      <c r="DG102" s="980">
        <v>1494</v>
      </c>
      <c r="DH102" s="981"/>
      <c r="DI102" s="981"/>
      <c r="DJ102" s="981"/>
      <c r="DK102" s="982"/>
      <c r="DL102" s="980" t="s">
        <v>603</v>
      </c>
      <c r="DM102" s="981"/>
      <c r="DN102" s="981"/>
      <c r="DO102" s="981"/>
      <c r="DP102" s="982"/>
      <c r="DQ102" s="980">
        <v>154</v>
      </c>
      <c r="DR102" s="981"/>
      <c r="DS102" s="981"/>
      <c r="DT102" s="981"/>
      <c r="DU102" s="982"/>
      <c r="DV102" s="965"/>
      <c r="DW102" s="966"/>
      <c r="DX102" s="966"/>
      <c r="DY102" s="966"/>
      <c r="DZ102" s="967"/>
      <c r="EA102" s="207"/>
    </row>
    <row r="103" spans="1:131" ht="26.25" customHeight="1">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8"/>
      <c r="BF103" s="218"/>
      <c r="BG103" s="218"/>
      <c r="BH103" s="218"/>
      <c r="BI103" s="218"/>
      <c r="BJ103" s="218"/>
      <c r="BK103" s="218"/>
      <c r="BL103" s="218"/>
      <c r="BM103" s="218"/>
      <c r="BN103" s="218"/>
      <c r="BO103" s="218"/>
      <c r="BP103" s="218"/>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07"/>
    </row>
    <row r="104" spans="1:131" ht="26.25" customHeight="1">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8"/>
      <c r="BF104" s="218"/>
      <c r="BG104" s="218"/>
      <c r="BH104" s="218"/>
      <c r="BI104" s="218"/>
      <c r="BJ104" s="218"/>
      <c r="BK104" s="218"/>
      <c r="BL104" s="218"/>
      <c r="BM104" s="218"/>
      <c r="BN104" s="218"/>
      <c r="BO104" s="218"/>
      <c r="BP104" s="218"/>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07"/>
    </row>
    <row r="105" spans="1:13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row>
    <row r="106" spans="1:131" ht="11.25" customHeight="1">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row>
    <row r="107" spans="1:131" s="207" customFormat="1" ht="26.25" customHeight="1" thickBot="1">
      <c r="A107" s="226" t="s">
        <v>429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430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207" customFormat="1" ht="26.25" customHeight="1">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07" customFormat="1" ht="26.25" customHeight="1">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308</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308</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308</v>
      </c>
      <c r="DR109" s="924"/>
      <c r="DS109" s="924"/>
      <c r="DT109" s="924"/>
      <c r="DU109" s="925"/>
      <c r="DV109" s="926" t="s">
        <v>436</v>
      </c>
      <c r="DW109" s="924"/>
      <c r="DX109" s="924"/>
      <c r="DY109" s="924"/>
      <c r="DZ109" s="957"/>
    </row>
    <row r="110" spans="1:131" s="207" customFormat="1" ht="26.25" customHeight="1">
      <c r="A110" s="835" t="s">
        <v>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2058481</v>
      </c>
      <c r="AB110" s="917"/>
      <c r="AC110" s="917"/>
      <c r="AD110" s="917"/>
      <c r="AE110" s="918"/>
      <c r="AF110" s="919">
        <v>2060741</v>
      </c>
      <c r="AG110" s="917"/>
      <c r="AH110" s="917"/>
      <c r="AI110" s="917"/>
      <c r="AJ110" s="918"/>
      <c r="AK110" s="919">
        <v>2024262</v>
      </c>
      <c r="AL110" s="917"/>
      <c r="AM110" s="917"/>
      <c r="AN110" s="917"/>
      <c r="AO110" s="918"/>
      <c r="AP110" s="920">
        <v>7.3</v>
      </c>
      <c r="AQ110" s="921"/>
      <c r="AR110" s="921"/>
      <c r="AS110" s="921"/>
      <c r="AT110" s="922"/>
      <c r="AU110" s="958" t="s">
        <v>73</v>
      </c>
      <c r="AV110" s="959"/>
      <c r="AW110" s="959"/>
      <c r="AX110" s="959"/>
      <c r="AY110" s="959"/>
      <c r="AZ110" s="888" t="s">
        <v>439</v>
      </c>
      <c r="BA110" s="836"/>
      <c r="BB110" s="836"/>
      <c r="BC110" s="836"/>
      <c r="BD110" s="836"/>
      <c r="BE110" s="836"/>
      <c r="BF110" s="836"/>
      <c r="BG110" s="836"/>
      <c r="BH110" s="836"/>
      <c r="BI110" s="836"/>
      <c r="BJ110" s="836"/>
      <c r="BK110" s="836"/>
      <c r="BL110" s="836"/>
      <c r="BM110" s="836"/>
      <c r="BN110" s="836"/>
      <c r="BO110" s="836"/>
      <c r="BP110" s="837"/>
      <c r="BQ110" s="889">
        <v>23200359</v>
      </c>
      <c r="BR110" s="870"/>
      <c r="BS110" s="870"/>
      <c r="BT110" s="870"/>
      <c r="BU110" s="870"/>
      <c r="BV110" s="870">
        <v>22774941</v>
      </c>
      <c r="BW110" s="870"/>
      <c r="BX110" s="870"/>
      <c r="BY110" s="870"/>
      <c r="BZ110" s="870"/>
      <c r="CA110" s="870">
        <v>22623338</v>
      </c>
      <c r="CB110" s="870"/>
      <c r="CC110" s="870"/>
      <c r="CD110" s="870"/>
      <c r="CE110" s="870"/>
      <c r="CF110" s="894">
        <v>81.099999999999994</v>
      </c>
      <c r="CG110" s="895"/>
      <c r="CH110" s="895"/>
      <c r="CI110" s="895"/>
      <c r="CJ110" s="895"/>
      <c r="CK110" s="954" t="s">
        <v>440</v>
      </c>
      <c r="CL110" s="847"/>
      <c r="CM110" s="888" t="s">
        <v>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442</v>
      </c>
      <c r="DH110" s="870"/>
      <c r="DI110" s="870"/>
      <c r="DJ110" s="870"/>
      <c r="DK110" s="870"/>
      <c r="DL110" s="870" t="s">
        <v>442</v>
      </c>
      <c r="DM110" s="870"/>
      <c r="DN110" s="870"/>
      <c r="DO110" s="870"/>
      <c r="DP110" s="870"/>
      <c r="DQ110" s="870" t="s">
        <v>442</v>
      </c>
      <c r="DR110" s="870"/>
      <c r="DS110" s="870"/>
      <c r="DT110" s="870"/>
      <c r="DU110" s="870"/>
      <c r="DV110" s="871" t="s">
        <v>442</v>
      </c>
      <c r="DW110" s="871"/>
      <c r="DX110" s="871"/>
      <c r="DY110" s="871"/>
      <c r="DZ110" s="872"/>
    </row>
    <row r="111" spans="1:131" s="207" customFormat="1" ht="26.25" customHeight="1">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132</v>
      </c>
      <c r="AB111" s="947"/>
      <c r="AC111" s="947"/>
      <c r="AD111" s="947"/>
      <c r="AE111" s="948"/>
      <c r="AF111" s="949" t="s">
        <v>442</v>
      </c>
      <c r="AG111" s="947"/>
      <c r="AH111" s="947"/>
      <c r="AI111" s="947"/>
      <c r="AJ111" s="948"/>
      <c r="AK111" s="949" t="s">
        <v>442</v>
      </c>
      <c r="AL111" s="947"/>
      <c r="AM111" s="947"/>
      <c r="AN111" s="947"/>
      <c r="AO111" s="948"/>
      <c r="AP111" s="950" t="s">
        <v>442</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v>1058622</v>
      </c>
      <c r="BR111" s="845"/>
      <c r="BS111" s="845"/>
      <c r="BT111" s="845"/>
      <c r="BU111" s="845"/>
      <c r="BV111" s="845">
        <v>1165120</v>
      </c>
      <c r="BW111" s="845"/>
      <c r="BX111" s="845"/>
      <c r="BY111" s="845"/>
      <c r="BZ111" s="845"/>
      <c r="CA111" s="845">
        <v>1228321</v>
      </c>
      <c r="CB111" s="845"/>
      <c r="CC111" s="845"/>
      <c r="CD111" s="845"/>
      <c r="CE111" s="845"/>
      <c r="CF111" s="903">
        <v>4.4000000000000004</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442</v>
      </c>
      <c r="DH111" s="845"/>
      <c r="DI111" s="845"/>
      <c r="DJ111" s="845"/>
      <c r="DK111" s="845"/>
      <c r="DL111" s="845" t="s">
        <v>442</v>
      </c>
      <c r="DM111" s="845"/>
      <c r="DN111" s="845"/>
      <c r="DO111" s="845"/>
      <c r="DP111" s="845"/>
      <c r="DQ111" s="845" t="s">
        <v>442</v>
      </c>
      <c r="DR111" s="845"/>
      <c r="DS111" s="845"/>
      <c r="DT111" s="845"/>
      <c r="DU111" s="845"/>
      <c r="DV111" s="822" t="s">
        <v>442</v>
      </c>
      <c r="DW111" s="822"/>
      <c r="DX111" s="822"/>
      <c r="DY111" s="822"/>
      <c r="DZ111" s="823"/>
    </row>
    <row r="112" spans="1:131" s="207" customFormat="1" ht="26.25" customHeight="1">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132</v>
      </c>
      <c r="AB112" s="808"/>
      <c r="AC112" s="808"/>
      <c r="AD112" s="808"/>
      <c r="AE112" s="809"/>
      <c r="AF112" s="810" t="s">
        <v>132</v>
      </c>
      <c r="AG112" s="808"/>
      <c r="AH112" s="808"/>
      <c r="AI112" s="808"/>
      <c r="AJ112" s="809"/>
      <c r="AK112" s="810" t="s">
        <v>442</v>
      </c>
      <c r="AL112" s="808"/>
      <c r="AM112" s="808"/>
      <c r="AN112" s="808"/>
      <c r="AO112" s="809"/>
      <c r="AP112" s="852" t="s">
        <v>442</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17454616</v>
      </c>
      <c r="BR112" s="845"/>
      <c r="BS112" s="845"/>
      <c r="BT112" s="845"/>
      <c r="BU112" s="845"/>
      <c r="BV112" s="845">
        <v>16730150</v>
      </c>
      <c r="BW112" s="845"/>
      <c r="BX112" s="845"/>
      <c r="BY112" s="845"/>
      <c r="BZ112" s="845"/>
      <c r="CA112" s="845">
        <v>16439306</v>
      </c>
      <c r="CB112" s="845"/>
      <c r="CC112" s="845"/>
      <c r="CD112" s="845"/>
      <c r="CE112" s="845"/>
      <c r="CF112" s="903">
        <v>59</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132</v>
      </c>
      <c r="DH112" s="845"/>
      <c r="DI112" s="845"/>
      <c r="DJ112" s="845"/>
      <c r="DK112" s="845"/>
      <c r="DL112" s="845" t="s">
        <v>442</v>
      </c>
      <c r="DM112" s="845"/>
      <c r="DN112" s="845"/>
      <c r="DO112" s="845"/>
      <c r="DP112" s="845"/>
      <c r="DQ112" s="845" t="s">
        <v>132</v>
      </c>
      <c r="DR112" s="845"/>
      <c r="DS112" s="845"/>
      <c r="DT112" s="845"/>
      <c r="DU112" s="845"/>
      <c r="DV112" s="822" t="s">
        <v>442</v>
      </c>
      <c r="DW112" s="822"/>
      <c r="DX112" s="822"/>
      <c r="DY112" s="822"/>
      <c r="DZ112" s="823"/>
    </row>
    <row r="113" spans="1:130" s="207" customFormat="1" ht="26.25" customHeight="1">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1325851</v>
      </c>
      <c r="AB113" s="947"/>
      <c r="AC113" s="947"/>
      <c r="AD113" s="947"/>
      <c r="AE113" s="948"/>
      <c r="AF113" s="949">
        <v>1106052</v>
      </c>
      <c r="AG113" s="947"/>
      <c r="AH113" s="947"/>
      <c r="AI113" s="947"/>
      <c r="AJ113" s="948"/>
      <c r="AK113" s="949">
        <v>1099907</v>
      </c>
      <c r="AL113" s="947"/>
      <c r="AM113" s="947"/>
      <c r="AN113" s="947"/>
      <c r="AO113" s="948"/>
      <c r="AP113" s="950">
        <v>3.9</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8664841</v>
      </c>
      <c r="BR113" s="845"/>
      <c r="BS113" s="845"/>
      <c r="BT113" s="845"/>
      <c r="BU113" s="845"/>
      <c r="BV113" s="845">
        <v>8290077</v>
      </c>
      <c r="BW113" s="845"/>
      <c r="BX113" s="845"/>
      <c r="BY113" s="845"/>
      <c r="BZ113" s="845"/>
      <c r="CA113" s="845">
        <v>8737338</v>
      </c>
      <c r="CB113" s="845"/>
      <c r="CC113" s="845"/>
      <c r="CD113" s="845"/>
      <c r="CE113" s="845"/>
      <c r="CF113" s="903">
        <v>31.3</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442</v>
      </c>
      <c r="DH113" s="808"/>
      <c r="DI113" s="808"/>
      <c r="DJ113" s="808"/>
      <c r="DK113" s="809"/>
      <c r="DL113" s="810" t="s">
        <v>442</v>
      </c>
      <c r="DM113" s="808"/>
      <c r="DN113" s="808"/>
      <c r="DO113" s="808"/>
      <c r="DP113" s="809"/>
      <c r="DQ113" s="810" t="s">
        <v>132</v>
      </c>
      <c r="DR113" s="808"/>
      <c r="DS113" s="808"/>
      <c r="DT113" s="808"/>
      <c r="DU113" s="809"/>
      <c r="DV113" s="852" t="s">
        <v>442</v>
      </c>
      <c r="DW113" s="853"/>
      <c r="DX113" s="853"/>
      <c r="DY113" s="853"/>
      <c r="DZ113" s="854"/>
    </row>
    <row r="114" spans="1:130" s="207" customFormat="1" ht="26.25" customHeight="1">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403282</v>
      </c>
      <c r="AB114" s="808"/>
      <c r="AC114" s="808"/>
      <c r="AD114" s="808"/>
      <c r="AE114" s="809"/>
      <c r="AF114" s="810">
        <v>244652</v>
      </c>
      <c r="AG114" s="808"/>
      <c r="AH114" s="808"/>
      <c r="AI114" s="808"/>
      <c r="AJ114" s="809"/>
      <c r="AK114" s="810">
        <v>185375</v>
      </c>
      <c r="AL114" s="808"/>
      <c r="AM114" s="808"/>
      <c r="AN114" s="808"/>
      <c r="AO114" s="809"/>
      <c r="AP114" s="852">
        <v>0.7</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3947974</v>
      </c>
      <c r="BR114" s="845"/>
      <c r="BS114" s="845"/>
      <c r="BT114" s="845"/>
      <c r="BU114" s="845"/>
      <c r="BV114" s="845">
        <v>4059330</v>
      </c>
      <c r="BW114" s="845"/>
      <c r="BX114" s="845"/>
      <c r="BY114" s="845"/>
      <c r="BZ114" s="845"/>
      <c r="CA114" s="845">
        <v>4253659</v>
      </c>
      <c r="CB114" s="845"/>
      <c r="CC114" s="845"/>
      <c r="CD114" s="845"/>
      <c r="CE114" s="845"/>
      <c r="CF114" s="903">
        <v>15.3</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132</v>
      </c>
      <c r="DH114" s="808"/>
      <c r="DI114" s="808"/>
      <c r="DJ114" s="808"/>
      <c r="DK114" s="809"/>
      <c r="DL114" s="810" t="s">
        <v>442</v>
      </c>
      <c r="DM114" s="808"/>
      <c r="DN114" s="808"/>
      <c r="DO114" s="808"/>
      <c r="DP114" s="809"/>
      <c r="DQ114" s="810" t="s">
        <v>442</v>
      </c>
      <c r="DR114" s="808"/>
      <c r="DS114" s="808"/>
      <c r="DT114" s="808"/>
      <c r="DU114" s="809"/>
      <c r="DV114" s="852" t="s">
        <v>132</v>
      </c>
      <c r="DW114" s="853"/>
      <c r="DX114" s="853"/>
      <c r="DY114" s="853"/>
      <c r="DZ114" s="854"/>
    </row>
    <row r="115" spans="1:130" s="207" customFormat="1" ht="26.25" customHeight="1">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3643</v>
      </c>
      <c r="AB115" s="947"/>
      <c r="AC115" s="947"/>
      <c r="AD115" s="947"/>
      <c r="AE115" s="948"/>
      <c r="AF115" s="949">
        <v>3582</v>
      </c>
      <c r="AG115" s="947"/>
      <c r="AH115" s="947"/>
      <c r="AI115" s="947"/>
      <c r="AJ115" s="948"/>
      <c r="AK115" s="949">
        <v>3522</v>
      </c>
      <c r="AL115" s="947"/>
      <c r="AM115" s="947"/>
      <c r="AN115" s="947"/>
      <c r="AO115" s="948"/>
      <c r="AP115" s="950">
        <v>0</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v>499658</v>
      </c>
      <c r="BR115" s="845"/>
      <c r="BS115" s="845"/>
      <c r="BT115" s="845"/>
      <c r="BU115" s="845"/>
      <c r="BV115" s="845">
        <v>497278</v>
      </c>
      <c r="BW115" s="845"/>
      <c r="BX115" s="845"/>
      <c r="BY115" s="845"/>
      <c r="BZ115" s="845"/>
      <c r="CA115" s="845">
        <v>153597</v>
      </c>
      <c r="CB115" s="845"/>
      <c r="CC115" s="845"/>
      <c r="CD115" s="845"/>
      <c r="CE115" s="845"/>
      <c r="CF115" s="903">
        <v>0.6</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1035102</v>
      </c>
      <c r="DH115" s="808"/>
      <c r="DI115" s="808"/>
      <c r="DJ115" s="808"/>
      <c r="DK115" s="809"/>
      <c r="DL115" s="810">
        <v>1144765</v>
      </c>
      <c r="DM115" s="808"/>
      <c r="DN115" s="808"/>
      <c r="DO115" s="808"/>
      <c r="DP115" s="809"/>
      <c r="DQ115" s="810">
        <v>1211131</v>
      </c>
      <c r="DR115" s="808"/>
      <c r="DS115" s="808"/>
      <c r="DT115" s="808"/>
      <c r="DU115" s="809"/>
      <c r="DV115" s="852">
        <v>4.3</v>
      </c>
      <c r="DW115" s="853"/>
      <c r="DX115" s="853"/>
      <c r="DY115" s="853"/>
      <c r="DZ115" s="854"/>
    </row>
    <row r="116" spans="1:130" s="207" customFormat="1" ht="26.25" customHeight="1">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132</v>
      </c>
      <c r="AB116" s="808"/>
      <c r="AC116" s="808"/>
      <c r="AD116" s="808"/>
      <c r="AE116" s="809"/>
      <c r="AF116" s="810" t="s">
        <v>442</v>
      </c>
      <c r="AG116" s="808"/>
      <c r="AH116" s="808"/>
      <c r="AI116" s="808"/>
      <c r="AJ116" s="809"/>
      <c r="AK116" s="810" t="s">
        <v>442</v>
      </c>
      <c r="AL116" s="808"/>
      <c r="AM116" s="808"/>
      <c r="AN116" s="808"/>
      <c r="AO116" s="809"/>
      <c r="AP116" s="852" t="s">
        <v>442</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442</v>
      </c>
      <c r="BR116" s="845"/>
      <c r="BS116" s="845"/>
      <c r="BT116" s="845"/>
      <c r="BU116" s="845"/>
      <c r="BV116" s="845" t="s">
        <v>442</v>
      </c>
      <c r="BW116" s="845"/>
      <c r="BX116" s="845"/>
      <c r="BY116" s="845"/>
      <c r="BZ116" s="845"/>
      <c r="CA116" s="845" t="s">
        <v>442</v>
      </c>
      <c r="CB116" s="845"/>
      <c r="CC116" s="845"/>
      <c r="CD116" s="845"/>
      <c r="CE116" s="845"/>
      <c r="CF116" s="903" t="s">
        <v>442</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23520</v>
      </c>
      <c r="DH116" s="808"/>
      <c r="DI116" s="808"/>
      <c r="DJ116" s="808"/>
      <c r="DK116" s="809"/>
      <c r="DL116" s="810">
        <v>20355</v>
      </c>
      <c r="DM116" s="808"/>
      <c r="DN116" s="808"/>
      <c r="DO116" s="808"/>
      <c r="DP116" s="809"/>
      <c r="DQ116" s="810">
        <v>17190</v>
      </c>
      <c r="DR116" s="808"/>
      <c r="DS116" s="808"/>
      <c r="DT116" s="808"/>
      <c r="DU116" s="809"/>
      <c r="DV116" s="852">
        <v>0.1</v>
      </c>
      <c r="DW116" s="853"/>
      <c r="DX116" s="853"/>
      <c r="DY116" s="853"/>
      <c r="DZ116" s="854"/>
    </row>
    <row r="117" spans="1:130" s="207" customFormat="1" ht="26.25" customHeight="1">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3791257</v>
      </c>
      <c r="AB117" s="931"/>
      <c r="AC117" s="931"/>
      <c r="AD117" s="931"/>
      <c r="AE117" s="932"/>
      <c r="AF117" s="933">
        <v>3415027</v>
      </c>
      <c r="AG117" s="931"/>
      <c r="AH117" s="931"/>
      <c r="AI117" s="931"/>
      <c r="AJ117" s="932"/>
      <c r="AK117" s="933">
        <v>3313066</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132</v>
      </c>
      <c r="BR117" s="845"/>
      <c r="BS117" s="845"/>
      <c r="BT117" s="845"/>
      <c r="BU117" s="845"/>
      <c r="BV117" s="845" t="s">
        <v>442</v>
      </c>
      <c r="BW117" s="845"/>
      <c r="BX117" s="845"/>
      <c r="BY117" s="845"/>
      <c r="BZ117" s="845"/>
      <c r="CA117" s="845" t="s">
        <v>442</v>
      </c>
      <c r="CB117" s="845"/>
      <c r="CC117" s="845"/>
      <c r="CD117" s="845"/>
      <c r="CE117" s="845"/>
      <c r="CF117" s="903" t="s">
        <v>132</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442</v>
      </c>
      <c r="DH117" s="808"/>
      <c r="DI117" s="808"/>
      <c r="DJ117" s="808"/>
      <c r="DK117" s="809"/>
      <c r="DL117" s="810" t="s">
        <v>442</v>
      </c>
      <c r="DM117" s="808"/>
      <c r="DN117" s="808"/>
      <c r="DO117" s="808"/>
      <c r="DP117" s="809"/>
      <c r="DQ117" s="810" t="s">
        <v>442</v>
      </c>
      <c r="DR117" s="808"/>
      <c r="DS117" s="808"/>
      <c r="DT117" s="808"/>
      <c r="DU117" s="809"/>
      <c r="DV117" s="852" t="s">
        <v>132</v>
      </c>
      <c r="DW117" s="853"/>
      <c r="DX117" s="853"/>
      <c r="DY117" s="853"/>
      <c r="DZ117" s="854"/>
    </row>
    <row r="118" spans="1:130" s="207" customFormat="1" ht="26.25" customHeight="1">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308</v>
      </c>
      <c r="AL118" s="924"/>
      <c r="AM118" s="924"/>
      <c r="AN118" s="924"/>
      <c r="AO118" s="925"/>
      <c r="AP118" s="927" t="s">
        <v>436</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132</v>
      </c>
      <c r="BR118" s="873"/>
      <c r="BS118" s="873"/>
      <c r="BT118" s="873"/>
      <c r="BU118" s="873"/>
      <c r="BV118" s="873" t="s">
        <v>132</v>
      </c>
      <c r="BW118" s="873"/>
      <c r="BX118" s="873"/>
      <c r="BY118" s="873"/>
      <c r="BZ118" s="873"/>
      <c r="CA118" s="873" t="s">
        <v>132</v>
      </c>
      <c r="CB118" s="873"/>
      <c r="CC118" s="873"/>
      <c r="CD118" s="873"/>
      <c r="CE118" s="873"/>
      <c r="CF118" s="903" t="s">
        <v>132</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132</v>
      </c>
      <c r="DH118" s="808"/>
      <c r="DI118" s="808"/>
      <c r="DJ118" s="808"/>
      <c r="DK118" s="809"/>
      <c r="DL118" s="810" t="s">
        <v>132</v>
      </c>
      <c r="DM118" s="808"/>
      <c r="DN118" s="808"/>
      <c r="DO118" s="808"/>
      <c r="DP118" s="809"/>
      <c r="DQ118" s="810" t="s">
        <v>442</v>
      </c>
      <c r="DR118" s="808"/>
      <c r="DS118" s="808"/>
      <c r="DT118" s="808"/>
      <c r="DU118" s="809"/>
      <c r="DV118" s="852" t="s">
        <v>132</v>
      </c>
      <c r="DW118" s="853"/>
      <c r="DX118" s="853"/>
      <c r="DY118" s="853"/>
      <c r="DZ118" s="854"/>
    </row>
    <row r="119" spans="1:130" s="207" customFormat="1" ht="26.25" customHeight="1">
      <c r="A119" s="846" t="s">
        <v>440</v>
      </c>
      <c r="B119" s="847"/>
      <c r="C119" s="888" t="s">
        <v>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132</v>
      </c>
      <c r="AB119" s="917"/>
      <c r="AC119" s="917"/>
      <c r="AD119" s="917"/>
      <c r="AE119" s="918"/>
      <c r="AF119" s="919" t="s">
        <v>132</v>
      </c>
      <c r="AG119" s="917"/>
      <c r="AH119" s="917"/>
      <c r="AI119" s="917"/>
      <c r="AJ119" s="918"/>
      <c r="AK119" s="919" t="s">
        <v>442</v>
      </c>
      <c r="AL119" s="917"/>
      <c r="AM119" s="917"/>
      <c r="AN119" s="917"/>
      <c r="AO119" s="918"/>
      <c r="AP119" s="920" t="s">
        <v>132</v>
      </c>
      <c r="AQ119" s="921"/>
      <c r="AR119" s="921"/>
      <c r="AS119" s="921"/>
      <c r="AT119" s="922"/>
      <c r="AU119" s="962"/>
      <c r="AV119" s="963"/>
      <c r="AW119" s="963"/>
      <c r="AX119" s="963"/>
      <c r="AY119" s="963"/>
      <c r="AZ119" s="228" t="s">
        <v>190</v>
      </c>
      <c r="BA119" s="228"/>
      <c r="BB119" s="228"/>
      <c r="BC119" s="228"/>
      <c r="BD119" s="228"/>
      <c r="BE119" s="228"/>
      <c r="BF119" s="228"/>
      <c r="BG119" s="228"/>
      <c r="BH119" s="228"/>
      <c r="BI119" s="228"/>
      <c r="BJ119" s="228"/>
      <c r="BK119" s="228"/>
      <c r="BL119" s="228"/>
      <c r="BM119" s="228"/>
      <c r="BN119" s="228"/>
      <c r="BO119" s="905" t="s">
        <v>467</v>
      </c>
      <c r="BP119" s="906"/>
      <c r="BQ119" s="907">
        <v>54826070</v>
      </c>
      <c r="BR119" s="873"/>
      <c r="BS119" s="873"/>
      <c r="BT119" s="873"/>
      <c r="BU119" s="873"/>
      <c r="BV119" s="873">
        <v>53516896</v>
      </c>
      <c r="BW119" s="873"/>
      <c r="BX119" s="873"/>
      <c r="BY119" s="873"/>
      <c r="BZ119" s="873"/>
      <c r="CA119" s="873">
        <v>53435559</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442</v>
      </c>
      <c r="DH119" s="792"/>
      <c r="DI119" s="792"/>
      <c r="DJ119" s="792"/>
      <c r="DK119" s="793"/>
      <c r="DL119" s="794" t="s">
        <v>442</v>
      </c>
      <c r="DM119" s="792"/>
      <c r="DN119" s="792"/>
      <c r="DO119" s="792"/>
      <c r="DP119" s="793"/>
      <c r="DQ119" s="794" t="s">
        <v>442</v>
      </c>
      <c r="DR119" s="792"/>
      <c r="DS119" s="792"/>
      <c r="DT119" s="792"/>
      <c r="DU119" s="793"/>
      <c r="DV119" s="876" t="s">
        <v>132</v>
      </c>
      <c r="DW119" s="877"/>
      <c r="DX119" s="877"/>
      <c r="DY119" s="877"/>
      <c r="DZ119" s="878"/>
    </row>
    <row r="120" spans="1:130" s="207" customFormat="1" ht="26.25" customHeight="1">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442</v>
      </c>
      <c r="AB120" s="808"/>
      <c r="AC120" s="808"/>
      <c r="AD120" s="808"/>
      <c r="AE120" s="809"/>
      <c r="AF120" s="810" t="s">
        <v>132</v>
      </c>
      <c r="AG120" s="808"/>
      <c r="AH120" s="808"/>
      <c r="AI120" s="808"/>
      <c r="AJ120" s="809"/>
      <c r="AK120" s="810" t="s">
        <v>442</v>
      </c>
      <c r="AL120" s="808"/>
      <c r="AM120" s="808"/>
      <c r="AN120" s="808"/>
      <c r="AO120" s="809"/>
      <c r="AP120" s="852" t="s">
        <v>442</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12256485</v>
      </c>
      <c r="BR120" s="870"/>
      <c r="BS120" s="870"/>
      <c r="BT120" s="870"/>
      <c r="BU120" s="870"/>
      <c r="BV120" s="870">
        <v>13483982</v>
      </c>
      <c r="BW120" s="870"/>
      <c r="BX120" s="870"/>
      <c r="BY120" s="870"/>
      <c r="BZ120" s="870"/>
      <c r="CA120" s="870">
        <v>14380388</v>
      </c>
      <c r="CB120" s="870"/>
      <c r="CC120" s="870"/>
      <c r="CD120" s="870"/>
      <c r="CE120" s="870"/>
      <c r="CF120" s="894">
        <v>51.6</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t="s">
        <v>442</v>
      </c>
      <c r="DH120" s="870"/>
      <c r="DI120" s="870"/>
      <c r="DJ120" s="870"/>
      <c r="DK120" s="870"/>
      <c r="DL120" s="870">
        <v>16719210</v>
      </c>
      <c r="DM120" s="870"/>
      <c r="DN120" s="870"/>
      <c r="DO120" s="870"/>
      <c r="DP120" s="870"/>
      <c r="DQ120" s="870">
        <v>16429709</v>
      </c>
      <c r="DR120" s="870"/>
      <c r="DS120" s="870"/>
      <c r="DT120" s="870"/>
      <c r="DU120" s="870"/>
      <c r="DV120" s="871">
        <v>58.9</v>
      </c>
      <c r="DW120" s="871"/>
      <c r="DX120" s="871"/>
      <c r="DY120" s="871"/>
      <c r="DZ120" s="872"/>
    </row>
    <row r="121" spans="1:130" s="207" customFormat="1" ht="26.25" customHeight="1">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442</v>
      </c>
      <c r="AB121" s="808"/>
      <c r="AC121" s="808"/>
      <c r="AD121" s="808"/>
      <c r="AE121" s="809"/>
      <c r="AF121" s="810" t="s">
        <v>442</v>
      </c>
      <c r="AG121" s="808"/>
      <c r="AH121" s="808"/>
      <c r="AI121" s="808"/>
      <c r="AJ121" s="809"/>
      <c r="AK121" s="810" t="s">
        <v>442</v>
      </c>
      <c r="AL121" s="808"/>
      <c r="AM121" s="808"/>
      <c r="AN121" s="808"/>
      <c r="AO121" s="809"/>
      <c r="AP121" s="852" t="s">
        <v>442</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17632129</v>
      </c>
      <c r="BR121" s="845"/>
      <c r="BS121" s="845"/>
      <c r="BT121" s="845"/>
      <c r="BU121" s="845"/>
      <c r="BV121" s="845">
        <v>17489283</v>
      </c>
      <c r="BW121" s="845"/>
      <c r="BX121" s="845"/>
      <c r="BY121" s="845"/>
      <c r="BZ121" s="845"/>
      <c r="CA121" s="845">
        <v>18484409</v>
      </c>
      <c r="CB121" s="845"/>
      <c r="CC121" s="845"/>
      <c r="CD121" s="845"/>
      <c r="CE121" s="845"/>
      <c r="CF121" s="903">
        <v>66.3</v>
      </c>
      <c r="CG121" s="904"/>
      <c r="CH121" s="904"/>
      <c r="CI121" s="904"/>
      <c r="CJ121" s="904"/>
      <c r="CK121" s="897"/>
      <c r="CL121" s="883"/>
      <c r="CM121" s="883"/>
      <c r="CN121" s="883"/>
      <c r="CO121" s="884"/>
      <c r="CP121" s="863" t="s">
        <v>475</v>
      </c>
      <c r="CQ121" s="864"/>
      <c r="CR121" s="864"/>
      <c r="CS121" s="864"/>
      <c r="CT121" s="864"/>
      <c r="CU121" s="864"/>
      <c r="CV121" s="864"/>
      <c r="CW121" s="864"/>
      <c r="CX121" s="864"/>
      <c r="CY121" s="864"/>
      <c r="CZ121" s="864"/>
      <c r="DA121" s="864"/>
      <c r="DB121" s="864"/>
      <c r="DC121" s="864"/>
      <c r="DD121" s="864"/>
      <c r="DE121" s="864"/>
      <c r="DF121" s="865"/>
      <c r="DG121" s="844">
        <v>1413</v>
      </c>
      <c r="DH121" s="845"/>
      <c r="DI121" s="845"/>
      <c r="DJ121" s="845"/>
      <c r="DK121" s="845"/>
      <c r="DL121" s="845">
        <v>10940</v>
      </c>
      <c r="DM121" s="845"/>
      <c r="DN121" s="845"/>
      <c r="DO121" s="845"/>
      <c r="DP121" s="845"/>
      <c r="DQ121" s="845">
        <v>9597</v>
      </c>
      <c r="DR121" s="845"/>
      <c r="DS121" s="845"/>
      <c r="DT121" s="845"/>
      <c r="DU121" s="845"/>
      <c r="DV121" s="822">
        <v>0</v>
      </c>
      <c r="DW121" s="822"/>
      <c r="DX121" s="822"/>
      <c r="DY121" s="822"/>
      <c r="DZ121" s="823"/>
    </row>
    <row r="122" spans="1:130" s="207" customFormat="1" ht="26.25" customHeight="1">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442</v>
      </c>
      <c r="AB122" s="808"/>
      <c r="AC122" s="808"/>
      <c r="AD122" s="808"/>
      <c r="AE122" s="809"/>
      <c r="AF122" s="810" t="s">
        <v>442</v>
      </c>
      <c r="AG122" s="808"/>
      <c r="AH122" s="808"/>
      <c r="AI122" s="808"/>
      <c r="AJ122" s="809"/>
      <c r="AK122" s="810" t="s">
        <v>442</v>
      </c>
      <c r="AL122" s="808"/>
      <c r="AM122" s="808"/>
      <c r="AN122" s="808"/>
      <c r="AO122" s="809"/>
      <c r="AP122" s="852" t="s">
        <v>442</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20389755</v>
      </c>
      <c r="BR122" s="873"/>
      <c r="BS122" s="873"/>
      <c r="BT122" s="873"/>
      <c r="BU122" s="873"/>
      <c r="BV122" s="873">
        <v>19578791</v>
      </c>
      <c r="BW122" s="873"/>
      <c r="BX122" s="873"/>
      <c r="BY122" s="873"/>
      <c r="BZ122" s="873"/>
      <c r="CA122" s="873">
        <v>19865356</v>
      </c>
      <c r="CB122" s="873"/>
      <c r="CC122" s="873"/>
      <c r="CD122" s="873"/>
      <c r="CE122" s="873"/>
      <c r="CF122" s="874">
        <v>71.2</v>
      </c>
      <c r="CG122" s="875"/>
      <c r="CH122" s="875"/>
      <c r="CI122" s="875"/>
      <c r="CJ122" s="875"/>
      <c r="CK122" s="897"/>
      <c r="CL122" s="883"/>
      <c r="CM122" s="883"/>
      <c r="CN122" s="883"/>
      <c r="CO122" s="884"/>
      <c r="CP122" s="863" t="s">
        <v>477</v>
      </c>
      <c r="CQ122" s="864"/>
      <c r="CR122" s="864"/>
      <c r="CS122" s="864"/>
      <c r="CT122" s="864"/>
      <c r="CU122" s="864"/>
      <c r="CV122" s="864"/>
      <c r="CW122" s="864"/>
      <c r="CX122" s="864"/>
      <c r="CY122" s="864"/>
      <c r="CZ122" s="864"/>
      <c r="DA122" s="864"/>
      <c r="DB122" s="864"/>
      <c r="DC122" s="864"/>
      <c r="DD122" s="864"/>
      <c r="DE122" s="864"/>
      <c r="DF122" s="865"/>
      <c r="DG122" s="844" t="s">
        <v>396</v>
      </c>
      <c r="DH122" s="845"/>
      <c r="DI122" s="845"/>
      <c r="DJ122" s="845"/>
      <c r="DK122" s="845"/>
      <c r="DL122" s="845" t="s">
        <v>396</v>
      </c>
      <c r="DM122" s="845"/>
      <c r="DN122" s="845"/>
      <c r="DO122" s="845"/>
      <c r="DP122" s="845"/>
      <c r="DQ122" s="845" t="s">
        <v>396</v>
      </c>
      <c r="DR122" s="845"/>
      <c r="DS122" s="845"/>
      <c r="DT122" s="845"/>
      <c r="DU122" s="845"/>
      <c r="DV122" s="822" t="s">
        <v>132</v>
      </c>
      <c r="DW122" s="822"/>
      <c r="DX122" s="822"/>
      <c r="DY122" s="822"/>
      <c r="DZ122" s="823"/>
    </row>
    <row r="123" spans="1:130" s="207" customFormat="1" ht="26.25" customHeight="1">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3643</v>
      </c>
      <c r="AB123" s="808"/>
      <c r="AC123" s="808"/>
      <c r="AD123" s="808"/>
      <c r="AE123" s="809"/>
      <c r="AF123" s="810">
        <v>3582</v>
      </c>
      <c r="AG123" s="808"/>
      <c r="AH123" s="808"/>
      <c r="AI123" s="808"/>
      <c r="AJ123" s="809"/>
      <c r="AK123" s="810">
        <v>3522</v>
      </c>
      <c r="AL123" s="808"/>
      <c r="AM123" s="808"/>
      <c r="AN123" s="808"/>
      <c r="AO123" s="809"/>
      <c r="AP123" s="852">
        <v>0</v>
      </c>
      <c r="AQ123" s="853"/>
      <c r="AR123" s="853"/>
      <c r="AS123" s="853"/>
      <c r="AT123" s="854"/>
      <c r="AU123" s="914"/>
      <c r="AV123" s="915"/>
      <c r="AW123" s="915"/>
      <c r="AX123" s="915"/>
      <c r="AY123" s="915"/>
      <c r="AZ123" s="228" t="s">
        <v>190</v>
      </c>
      <c r="BA123" s="228"/>
      <c r="BB123" s="228"/>
      <c r="BC123" s="228"/>
      <c r="BD123" s="228"/>
      <c r="BE123" s="228"/>
      <c r="BF123" s="228"/>
      <c r="BG123" s="228"/>
      <c r="BH123" s="228"/>
      <c r="BI123" s="228"/>
      <c r="BJ123" s="228"/>
      <c r="BK123" s="228"/>
      <c r="BL123" s="228"/>
      <c r="BM123" s="228"/>
      <c r="BN123" s="228"/>
      <c r="BO123" s="905" t="s">
        <v>478</v>
      </c>
      <c r="BP123" s="906"/>
      <c r="BQ123" s="860">
        <v>50278369</v>
      </c>
      <c r="BR123" s="861"/>
      <c r="BS123" s="861"/>
      <c r="BT123" s="861"/>
      <c r="BU123" s="861"/>
      <c r="BV123" s="861">
        <v>50552056</v>
      </c>
      <c r="BW123" s="861"/>
      <c r="BX123" s="861"/>
      <c r="BY123" s="861"/>
      <c r="BZ123" s="861"/>
      <c r="CA123" s="861">
        <v>52730153</v>
      </c>
      <c r="CB123" s="861"/>
      <c r="CC123" s="861"/>
      <c r="CD123" s="861"/>
      <c r="CE123" s="861"/>
      <c r="CF123" s="776"/>
      <c r="CG123" s="777"/>
      <c r="CH123" s="777"/>
      <c r="CI123" s="777"/>
      <c r="CJ123" s="862"/>
      <c r="CK123" s="897"/>
      <c r="CL123" s="883"/>
      <c r="CM123" s="883"/>
      <c r="CN123" s="883"/>
      <c r="CO123" s="884"/>
      <c r="CP123" s="863" t="s">
        <v>408</v>
      </c>
      <c r="CQ123" s="864"/>
      <c r="CR123" s="864"/>
      <c r="CS123" s="864"/>
      <c r="CT123" s="864"/>
      <c r="CU123" s="864"/>
      <c r="CV123" s="864"/>
      <c r="CW123" s="864"/>
      <c r="CX123" s="864"/>
      <c r="CY123" s="864"/>
      <c r="CZ123" s="864"/>
      <c r="DA123" s="864"/>
      <c r="DB123" s="864"/>
      <c r="DC123" s="864"/>
      <c r="DD123" s="864"/>
      <c r="DE123" s="864"/>
      <c r="DF123" s="865"/>
      <c r="DG123" s="807" t="s">
        <v>396</v>
      </c>
      <c r="DH123" s="808"/>
      <c r="DI123" s="808"/>
      <c r="DJ123" s="808"/>
      <c r="DK123" s="809"/>
      <c r="DL123" s="810" t="s">
        <v>396</v>
      </c>
      <c r="DM123" s="808"/>
      <c r="DN123" s="808"/>
      <c r="DO123" s="808"/>
      <c r="DP123" s="809"/>
      <c r="DQ123" s="810" t="s">
        <v>132</v>
      </c>
      <c r="DR123" s="808"/>
      <c r="DS123" s="808"/>
      <c r="DT123" s="808"/>
      <c r="DU123" s="809"/>
      <c r="DV123" s="852" t="s">
        <v>396</v>
      </c>
      <c r="DW123" s="853"/>
      <c r="DX123" s="853"/>
      <c r="DY123" s="853"/>
      <c r="DZ123" s="854"/>
    </row>
    <row r="124" spans="1:130" s="207" customFormat="1" ht="26.25" customHeight="1" thickBot="1">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396</v>
      </c>
      <c r="AB124" s="808"/>
      <c r="AC124" s="808"/>
      <c r="AD124" s="808"/>
      <c r="AE124" s="809"/>
      <c r="AF124" s="810" t="s">
        <v>132</v>
      </c>
      <c r="AG124" s="808"/>
      <c r="AH124" s="808"/>
      <c r="AI124" s="808"/>
      <c r="AJ124" s="809"/>
      <c r="AK124" s="810" t="s">
        <v>132</v>
      </c>
      <c r="AL124" s="808"/>
      <c r="AM124" s="808"/>
      <c r="AN124" s="808"/>
      <c r="AO124" s="809"/>
      <c r="AP124" s="852" t="s">
        <v>132</v>
      </c>
      <c r="AQ124" s="853"/>
      <c r="AR124" s="853"/>
      <c r="AS124" s="853"/>
      <c r="AT124" s="854"/>
      <c r="AU124" s="855" t="s">
        <v>479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16.399999999999999</v>
      </c>
      <c r="BR124" s="859"/>
      <c r="BS124" s="859"/>
      <c r="BT124" s="859"/>
      <c r="BU124" s="859"/>
      <c r="BV124" s="859">
        <v>10.4</v>
      </c>
      <c r="BW124" s="859"/>
      <c r="BX124" s="859"/>
      <c r="BY124" s="859"/>
      <c r="BZ124" s="859"/>
      <c r="CA124" s="859">
        <v>2.5</v>
      </c>
      <c r="CB124" s="859"/>
      <c r="CC124" s="859"/>
      <c r="CD124" s="859"/>
      <c r="CE124" s="859"/>
      <c r="CF124" s="754"/>
      <c r="CG124" s="755"/>
      <c r="CH124" s="755"/>
      <c r="CI124" s="755"/>
      <c r="CJ124" s="890"/>
      <c r="CK124" s="898"/>
      <c r="CL124" s="898"/>
      <c r="CM124" s="898"/>
      <c r="CN124" s="898"/>
      <c r="CO124" s="899"/>
      <c r="CP124" s="863" t="s">
        <v>480</v>
      </c>
      <c r="CQ124" s="864"/>
      <c r="CR124" s="864"/>
      <c r="CS124" s="864"/>
      <c r="CT124" s="864"/>
      <c r="CU124" s="864"/>
      <c r="CV124" s="864"/>
      <c r="CW124" s="864"/>
      <c r="CX124" s="864"/>
      <c r="CY124" s="864"/>
      <c r="CZ124" s="864"/>
      <c r="DA124" s="864"/>
      <c r="DB124" s="864"/>
      <c r="DC124" s="864"/>
      <c r="DD124" s="864"/>
      <c r="DE124" s="864"/>
      <c r="DF124" s="865"/>
      <c r="DG124" s="791">
        <v>17453203</v>
      </c>
      <c r="DH124" s="792"/>
      <c r="DI124" s="792"/>
      <c r="DJ124" s="792"/>
      <c r="DK124" s="793"/>
      <c r="DL124" s="794" t="s">
        <v>132</v>
      </c>
      <c r="DM124" s="792"/>
      <c r="DN124" s="792"/>
      <c r="DO124" s="792"/>
      <c r="DP124" s="793"/>
      <c r="DQ124" s="794" t="s">
        <v>481</v>
      </c>
      <c r="DR124" s="792"/>
      <c r="DS124" s="792"/>
      <c r="DT124" s="792"/>
      <c r="DU124" s="793"/>
      <c r="DV124" s="876" t="s">
        <v>132</v>
      </c>
      <c r="DW124" s="877"/>
      <c r="DX124" s="877"/>
      <c r="DY124" s="877"/>
      <c r="DZ124" s="878"/>
    </row>
    <row r="125" spans="1:130" s="207" customFormat="1" ht="26.25" customHeight="1">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396</v>
      </c>
      <c r="AB125" s="808"/>
      <c r="AC125" s="808"/>
      <c r="AD125" s="808"/>
      <c r="AE125" s="809"/>
      <c r="AF125" s="810" t="s">
        <v>396</v>
      </c>
      <c r="AG125" s="808"/>
      <c r="AH125" s="808"/>
      <c r="AI125" s="808"/>
      <c r="AJ125" s="809"/>
      <c r="AK125" s="810" t="s">
        <v>132</v>
      </c>
      <c r="AL125" s="808"/>
      <c r="AM125" s="808"/>
      <c r="AN125" s="808"/>
      <c r="AO125" s="809"/>
      <c r="AP125" s="852" t="s">
        <v>132</v>
      </c>
      <c r="AQ125" s="853"/>
      <c r="AR125" s="853"/>
      <c r="AS125" s="853"/>
      <c r="AT125" s="854"/>
      <c r="AU125" s="229"/>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09"/>
      <c r="BR125" s="209"/>
      <c r="BS125" s="209"/>
      <c r="BT125" s="209"/>
      <c r="BU125" s="209"/>
      <c r="BV125" s="209"/>
      <c r="BW125" s="209"/>
      <c r="BX125" s="209"/>
      <c r="BY125" s="209"/>
      <c r="BZ125" s="209"/>
      <c r="CA125" s="209"/>
      <c r="CB125" s="209"/>
      <c r="CC125" s="209"/>
      <c r="CD125" s="209"/>
      <c r="CE125" s="209"/>
      <c r="CF125" s="209"/>
      <c r="CG125" s="209"/>
      <c r="CH125" s="209"/>
      <c r="CI125" s="209"/>
      <c r="CJ125" s="231"/>
      <c r="CK125" s="879" t="s">
        <v>482</v>
      </c>
      <c r="CL125" s="880"/>
      <c r="CM125" s="880"/>
      <c r="CN125" s="880"/>
      <c r="CO125" s="881"/>
      <c r="CP125" s="888" t="s">
        <v>483</v>
      </c>
      <c r="CQ125" s="836"/>
      <c r="CR125" s="836"/>
      <c r="CS125" s="836"/>
      <c r="CT125" s="836"/>
      <c r="CU125" s="836"/>
      <c r="CV125" s="836"/>
      <c r="CW125" s="836"/>
      <c r="CX125" s="836"/>
      <c r="CY125" s="836"/>
      <c r="CZ125" s="836"/>
      <c r="DA125" s="836"/>
      <c r="DB125" s="836"/>
      <c r="DC125" s="836"/>
      <c r="DD125" s="836"/>
      <c r="DE125" s="836"/>
      <c r="DF125" s="837"/>
      <c r="DG125" s="889" t="s">
        <v>132</v>
      </c>
      <c r="DH125" s="870"/>
      <c r="DI125" s="870"/>
      <c r="DJ125" s="870"/>
      <c r="DK125" s="870"/>
      <c r="DL125" s="870" t="s">
        <v>481</v>
      </c>
      <c r="DM125" s="870"/>
      <c r="DN125" s="870"/>
      <c r="DO125" s="870"/>
      <c r="DP125" s="870"/>
      <c r="DQ125" s="870" t="s">
        <v>132</v>
      </c>
      <c r="DR125" s="870"/>
      <c r="DS125" s="870"/>
      <c r="DT125" s="870"/>
      <c r="DU125" s="870"/>
      <c r="DV125" s="871" t="s">
        <v>396</v>
      </c>
      <c r="DW125" s="871"/>
      <c r="DX125" s="871"/>
      <c r="DY125" s="871"/>
      <c r="DZ125" s="872"/>
    </row>
    <row r="126" spans="1:130" s="207" customFormat="1" ht="26.25" customHeight="1" thickBot="1">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396</v>
      </c>
      <c r="AB126" s="808"/>
      <c r="AC126" s="808"/>
      <c r="AD126" s="808"/>
      <c r="AE126" s="809"/>
      <c r="AF126" s="810" t="s">
        <v>396</v>
      </c>
      <c r="AG126" s="808"/>
      <c r="AH126" s="808"/>
      <c r="AI126" s="808"/>
      <c r="AJ126" s="809"/>
      <c r="AK126" s="810" t="s">
        <v>396</v>
      </c>
      <c r="AL126" s="808"/>
      <c r="AM126" s="808"/>
      <c r="AN126" s="808"/>
      <c r="AO126" s="809"/>
      <c r="AP126" s="852" t="s">
        <v>396</v>
      </c>
      <c r="AQ126" s="853"/>
      <c r="AR126" s="853"/>
      <c r="AS126" s="853"/>
      <c r="AT126" s="854"/>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c r="BT126" s="209"/>
      <c r="BU126" s="209"/>
      <c r="BV126" s="209"/>
      <c r="BW126" s="209"/>
      <c r="BX126" s="209"/>
      <c r="BY126" s="209"/>
      <c r="BZ126" s="209"/>
      <c r="CA126" s="209"/>
      <c r="CB126" s="209"/>
      <c r="CC126" s="209"/>
      <c r="CD126" s="232"/>
      <c r="CE126" s="232"/>
      <c r="CF126" s="232"/>
      <c r="CG126" s="209"/>
      <c r="CH126" s="209"/>
      <c r="CI126" s="209"/>
      <c r="CJ126" s="231"/>
      <c r="CK126" s="882"/>
      <c r="CL126" s="883"/>
      <c r="CM126" s="883"/>
      <c r="CN126" s="883"/>
      <c r="CO126" s="884"/>
      <c r="CP126" s="843" t="s">
        <v>484</v>
      </c>
      <c r="CQ126" s="780"/>
      <c r="CR126" s="780"/>
      <c r="CS126" s="780"/>
      <c r="CT126" s="780"/>
      <c r="CU126" s="780"/>
      <c r="CV126" s="780"/>
      <c r="CW126" s="780"/>
      <c r="CX126" s="780"/>
      <c r="CY126" s="780"/>
      <c r="CZ126" s="780"/>
      <c r="DA126" s="780"/>
      <c r="DB126" s="780"/>
      <c r="DC126" s="780"/>
      <c r="DD126" s="780"/>
      <c r="DE126" s="780"/>
      <c r="DF126" s="781"/>
      <c r="DG126" s="844">
        <v>499658</v>
      </c>
      <c r="DH126" s="845"/>
      <c r="DI126" s="845"/>
      <c r="DJ126" s="845"/>
      <c r="DK126" s="845"/>
      <c r="DL126" s="845">
        <v>497278</v>
      </c>
      <c r="DM126" s="845"/>
      <c r="DN126" s="845"/>
      <c r="DO126" s="845"/>
      <c r="DP126" s="845"/>
      <c r="DQ126" s="845">
        <v>153597</v>
      </c>
      <c r="DR126" s="845"/>
      <c r="DS126" s="845"/>
      <c r="DT126" s="845"/>
      <c r="DU126" s="845"/>
      <c r="DV126" s="822">
        <v>0.6</v>
      </c>
      <c r="DW126" s="822"/>
      <c r="DX126" s="822"/>
      <c r="DY126" s="822"/>
      <c r="DZ126" s="823"/>
    </row>
    <row r="127" spans="1:130" s="207" customFormat="1" ht="26.25" customHeight="1">
      <c r="A127" s="850"/>
      <c r="B127" s="851"/>
      <c r="C127" s="866" t="s">
        <v>485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132</v>
      </c>
      <c r="AB127" s="808"/>
      <c r="AC127" s="808"/>
      <c r="AD127" s="808"/>
      <c r="AE127" s="809"/>
      <c r="AF127" s="810" t="s">
        <v>132</v>
      </c>
      <c r="AG127" s="808"/>
      <c r="AH127" s="808"/>
      <c r="AI127" s="808"/>
      <c r="AJ127" s="809"/>
      <c r="AK127" s="810" t="s">
        <v>396</v>
      </c>
      <c r="AL127" s="808"/>
      <c r="AM127" s="808"/>
      <c r="AN127" s="808"/>
      <c r="AO127" s="809"/>
      <c r="AP127" s="852" t="s">
        <v>132</v>
      </c>
      <c r="AQ127" s="853"/>
      <c r="AR127" s="853"/>
      <c r="AS127" s="853"/>
      <c r="AT127" s="854"/>
      <c r="AU127" s="209"/>
      <c r="AV127" s="209"/>
      <c r="AW127" s="209"/>
      <c r="AX127" s="869" t="s">
        <v>486</v>
      </c>
      <c r="AY127" s="840"/>
      <c r="AZ127" s="840"/>
      <c r="BA127" s="840"/>
      <c r="BB127" s="840"/>
      <c r="BC127" s="840"/>
      <c r="BD127" s="840"/>
      <c r="BE127" s="841"/>
      <c r="BF127" s="839" t="s">
        <v>487</v>
      </c>
      <c r="BG127" s="840"/>
      <c r="BH127" s="840"/>
      <c r="BI127" s="840"/>
      <c r="BJ127" s="840"/>
      <c r="BK127" s="840"/>
      <c r="BL127" s="841"/>
      <c r="BM127" s="839" t="s">
        <v>488</v>
      </c>
      <c r="BN127" s="840"/>
      <c r="BO127" s="840"/>
      <c r="BP127" s="840"/>
      <c r="BQ127" s="840"/>
      <c r="BR127" s="840"/>
      <c r="BS127" s="841"/>
      <c r="BT127" s="839" t="s">
        <v>489</v>
      </c>
      <c r="BU127" s="840"/>
      <c r="BV127" s="840"/>
      <c r="BW127" s="840"/>
      <c r="BX127" s="840"/>
      <c r="BY127" s="840"/>
      <c r="BZ127" s="842"/>
      <c r="CA127" s="209"/>
      <c r="CB127" s="209"/>
      <c r="CC127" s="209"/>
      <c r="CD127" s="232"/>
      <c r="CE127" s="232"/>
      <c r="CF127" s="232"/>
      <c r="CG127" s="209"/>
      <c r="CH127" s="209"/>
      <c r="CI127" s="209"/>
      <c r="CJ127" s="231"/>
      <c r="CK127" s="882"/>
      <c r="CL127" s="883"/>
      <c r="CM127" s="883"/>
      <c r="CN127" s="883"/>
      <c r="CO127" s="884"/>
      <c r="CP127" s="843" t="s">
        <v>490</v>
      </c>
      <c r="CQ127" s="780"/>
      <c r="CR127" s="780"/>
      <c r="CS127" s="780"/>
      <c r="CT127" s="780"/>
      <c r="CU127" s="780"/>
      <c r="CV127" s="780"/>
      <c r="CW127" s="780"/>
      <c r="CX127" s="780"/>
      <c r="CY127" s="780"/>
      <c r="CZ127" s="780"/>
      <c r="DA127" s="780"/>
      <c r="DB127" s="780"/>
      <c r="DC127" s="780"/>
      <c r="DD127" s="780"/>
      <c r="DE127" s="780"/>
      <c r="DF127" s="781"/>
      <c r="DG127" s="844" t="s">
        <v>396</v>
      </c>
      <c r="DH127" s="845"/>
      <c r="DI127" s="845"/>
      <c r="DJ127" s="845"/>
      <c r="DK127" s="845"/>
      <c r="DL127" s="845" t="s">
        <v>132</v>
      </c>
      <c r="DM127" s="845"/>
      <c r="DN127" s="845"/>
      <c r="DO127" s="845"/>
      <c r="DP127" s="845"/>
      <c r="DQ127" s="845" t="s">
        <v>481</v>
      </c>
      <c r="DR127" s="845"/>
      <c r="DS127" s="845"/>
      <c r="DT127" s="845"/>
      <c r="DU127" s="845"/>
      <c r="DV127" s="822" t="s">
        <v>132</v>
      </c>
      <c r="DW127" s="822"/>
      <c r="DX127" s="822"/>
      <c r="DY127" s="822"/>
      <c r="DZ127" s="823"/>
    </row>
    <row r="128" spans="1:130" s="207" customFormat="1" ht="26.25" customHeight="1" thickBot="1">
      <c r="A128" s="824" t="s">
        <v>491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492</v>
      </c>
      <c r="X128" s="826"/>
      <c r="Y128" s="826"/>
      <c r="Z128" s="827"/>
      <c r="AA128" s="828">
        <v>1539399</v>
      </c>
      <c r="AB128" s="829"/>
      <c r="AC128" s="829"/>
      <c r="AD128" s="829"/>
      <c r="AE128" s="830"/>
      <c r="AF128" s="831">
        <v>1362960</v>
      </c>
      <c r="AG128" s="829"/>
      <c r="AH128" s="829"/>
      <c r="AI128" s="829"/>
      <c r="AJ128" s="830"/>
      <c r="AK128" s="831">
        <v>1497108</v>
      </c>
      <c r="AL128" s="829"/>
      <c r="AM128" s="829"/>
      <c r="AN128" s="829"/>
      <c r="AO128" s="830"/>
      <c r="AP128" s="832"/>
      <c r="AQ128" s="833"/>
      <c r="AR128" s="833"/>
      <c r="AS128" s="833"/>
      <c r="AT128" s="834"/>
      <c r="AU128" s="209"/>
      <c r="AV128" s="209"/>
      <c r="AW128" s="209"/>
      <c r="AX128" s="835" t="s">
        <v>493</v>
      </c>
      <c r="AY128" s="836"/>
      <c r="AZ128" s="836"/>
      <c r="BA128" s="836"/>
      <c r="BB128" s="836"/>
      <c r="BC128" s="836"/>
      <c r="BD128" s="836"/>
      <c r="BE128" s="837"/>
      <c r="BF128" s="814" t="s">
        <v>396</v>
      </c>
      <c r="BG128" s="815"/>
      <c r="BH128" s="815"/>
      <c r="BI128" s="815"/>
      <c r="BJ128" s="815"/>
      <c r="BK128" s="815"/>
      <c r="BL128" s="838"/>
      <c r="BM128" s="814">
        <v>11.81</v>
      </c>
      <c r="BN128" s="815"/>
      <c r="BO128" s="815"/>
      <c r="BP128" s="815"/>
      <c r="BQ128" s="815"/>
      <c r="BR128" s="815"/>
      <c r="BS128" s="838"/>
      <c r="BT128" s="814">
        <v>20</v>
      </c>
      <c r="BU128" s="815"/>
      <c r="BV128" s="815"/>
      <c r="BW128" s="815"/>
      <c r="BX128" s="815"/>
      <c r="BY128" s="815"/>
      <c r="BZ128" s="816"/>
      <c r="CA128" s="232"/>
      <c r="CB128" s="232"/>
      <c r="CC128" s="232"/>
      <c r="CD128" s="232"/>
      <c r="CE128" s="232"/>
      <c r="CF128" s="232"/>
      <c r="CG128" s="209"/>
      <c r="CH128" s="209"/>
      <c r="CI128" s="209"/>
      <c r="CJ128" s="231"/>
      <c r="CK128" s="885"/>
      <c r="CL128" s="886"/>
      <c r="CM128" s="886"/>
      <c r="CN128" s="886"/>
      <c r="CO128" s="887"/>
      <c r="CP128" s="817" t="s">
        <v>494</v>
      </c>
      <c r="CQ128" s="758"/>
      <c r="CR128" s="758"/>
      <c r="CS128" s="758"/>
      <c r="CT128" s="758"/>
      <c r="CU128" s="758"/>
      <c r="CV128" s="758"/>
      <c r="CW128" s="758"/>
      <c r="CX128" s="758"/>
      <c r="CY128" s="758"/>
      <c r="CZ128" s="758"/>
      <c r="DA128" s="758"/>
      <c r="DB128" s="758"/>
      <c r="DC128" s="758"/>
      <c r="DD128" s="758"/>
      <c r="DE128" s="758"/>
      <c r="DF128" s="759"/>
      <c r="DG128" s="818" t="s">
        <v>132</v>
      </c>
      <c r="DH128" s="819"/>
      <c r="DI128" s="819"/>
      <c r="DJ128" s="819"/>
      <c r="DK128" s="819"/>
      <c r="DL128" s="819" t="s">
        <v>396</v>
      </c>
      <c r="DM128" s="819"/>
      <c r="DN128" s="819"/>
      <c r="DO128" s="819"/>
      <c r="DP128" s="819"/>
      <c r="DQ128" s="819" t="s">
        <v>132</v>
      </c>
      <c r="DR128" s="819"/>
      <c r="DS128" s="819"/>
      <c r="DT128" s="819"/>
      <c r="DU128" s="819"/>
      <c r="DV128" s="820" t="s">
        <v>132</v>
      </c>
      <c r="DW128" s="820"/>
      <c r="DX128" s="820"/>
      <c r="DY128" s="820"/>
      <c r="DZ128" s="821"/>
    </row>
    <row r="129" spans="1:131" s="207" customFormat="1" ht="26.25" customHeight="1">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495</v>
      </c>
      <c r="X129" s="805"/>
      <c r="Y129" s="805"/>
      <c r="Z129" s="806"/>
      <c r="AA129" s="807">
        <v>29930473</v>
      </c>
      <c r="AB129" s="808"/>
      <c r="AC129" s="808"/>
      <c r="AD129" s="808"/>
      <c r="AE129" s="809"/>
      <c r="AF129" s="810">
        <v>30588683</v>
      </c>
      <c r="AG129" s="808"/>
      <c r="AH129" s="808"/>
      <c r="AI129" s="808"/>
      <c r="AJ129" s="809"/>
      <c r="AK129" s="810">
        <v>29810080</v>
      </c>
      <c r="AL129" s="808"/>
      <c r="AM129" s="808"/>
      <c r="AN129" s="808"/>
      <c r="AO129" s="809"/>
      <c r="AP129" s="811"/>
      <c r="AQ129" s="812"/>
      <c r="AR129" s="812"/>
      <c r="AS129" s="812"/>
      <c r="AT129" s="813"/>
      <c r="AU129" s="210"/>
      <c r="AV129" s="210"/>
      <c r="AW129" s="210"/>
      <c r="AX129" s="779" t="s">
        <v>496</v>
      </c>
      <c r="AY129" s="780"/>
      <c r="AZ129" s="780"/>
      <c r="BA129" s="780"/>
      <c r="BB129" s="780"/>
      <c r="BC129" s="780"/>
      <c r="BD129" s="780"/>
      <c r="BE129" s="781"/>
      <c r="BF129" s="798" t="s">
        <v>132</v>
      </c>
      <c r="BG129" s="799"/>
      <c r="BH129" s="799"/>
      <c r="BI129" s="799"/>
      <c r="BJ129" s="799"/>
      <c r="BK129" s="799"/>
      <c r="BL129" s="800"/>
      <c r="BM129" s="798">
        <v>16.809999999999999</v>
      </c>
      <c r="BN129" s="799"/>
      <c r="BO129" s="799"/>
      <c r="BP129" s="799"/>
      <c r="BQ129" s="799"/>
      <c r="BR129" s="799"/>
      <c r="BS129" s="800"/>
      <c r="BT129" s="798">
        <v>30</v>
      </c>
      <c r="BU129" s="799"/>
      <c r="BV129" s="799"/>
      <c r="BW129" s="799"/>
      <c r="BX129" s="799"/>
      <c r="BY129" s="799"/>
      <c r="BZ129" s="80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10"/>
      <c r="DQ129" s="210"/>
      <c r="DR129" s="210"/>
      <c r="DS129" s="210"/>
      <c r="DT129" s="210"/>
      <c r="DU129" s="210"/>
      <c r="DV129" s="210"/>
      <c r="DW129" s="210"/>
      <c r="DX129" s="210"/>
      <c r="DY129" s="210"/>
      <c r="DZ129" s="210"/>
    </row>
    <row r="130" spans="1:131" s="207" customFormat="1" ht="26.25" customHeight="1">
      <c r="A130" s="802" t="s">
        <v>497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498</v>
      </c>
      <c r="X130" s="805"/>
      <c r="Y130" s="805"/>
      <c r="Z130" s="806"/>
      <c r="AA130" s="807">
        <v>2297008</v>
      </c>
      <c r="AB130" s="808"/>
      <c r="AC130" s="808"/>
      <c r="AD130" s="808"/>
      <c r="AE130" s="809"/>
      <c r="AF130" s="810">
        <v>2160997</v>
      </c>
      <c r="AG130" s="808"/>
      <c r="AH130" s="808"/>
      <c r="AI130" s="808"/>
      <c r="AJ130" s="809"/>
      <c r="AK130" s="810">
        <v>1927971</v>
      </c>
      <c r="AL130" s="808"/>
      <c r="AM130" s="808"/>
      <c r="AN130" s="808"/>
      <c r="AO130" s="809"/>
      <c r="AP130" s="811"/>
      <c r="AQ130" s="812"/>
      <c r="AR130" s="812"/>
      <c r="AS130" s="812"/>
      <c r="AT130" s="813"/>
      <c r="AU130" s="210"/>
      <c r="AV130" s="210"/>
      <c r="AW130" s="210"/>
      <c r="AX130" s="779" t="s">
        <v>499</v>
      </c>
      <c r="AY130" s="780"/>
      <c r="AZ130" s="780"/>
      <c r="BA130" s="780"/>
      <c r="BB130" s="780"/>
      <c r="BC130" s="780"/>
      <c r="BD130" s="780"/>
      <c r="BE130" s="781"/>
      <c r="BF130" s="782">
        <v>-0.3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10"/>
      <c r="DQ130" s="210"/>
      <c r="DR130" s="210"/>
      <c r="DS130" s="210"/>
      <c r="DT130" s="210"/>
      <c r="DU130" s="210"/>
      <c r="DV130" s="210"/>
      <c r="DW130" s="210"/>
      <c r="DX130" s="210"/>
      <c r="DY130" s="210"/>
      <c r="DZ130" s="210"/>
    </row>
    <row r="131" spans="1:131" s="207"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500</v>
      </c>
      <c r="X131" s="789"/>
      <c r="Y131" s="789"/>
      <c r="Z131" s="790"/>
      <c r="AA131" s="791">
        <v>27633465</v>
      </c>
      <c r="AB131" s="792"/>
      <c r="AC131" s="792"/>
      <c r="AD131" s="792"/>
      <c r="AE131" s="793"/>
      <c r="AF131" s="794">
        <v>28427686</v>
      </c>
      <c r="AG131" s="792"/>
      <c r="AH131" s="792"/>
      <c r="AI131" s="792"/>
      <c r="AJ131" s="793"/>
      <c r="AK131" s="794">
        <v>27882109</v>
      </c>
      <c r="AL131" s="792"/>
      <c r="AM131" s="792"/>
      <c r="AN131" s="792"/>
      <c r="AO131" s="793"/>
      <c r="AP131" s="795"/>
      <c r="AQ131" s="796"/>
      <c r="AR131" s="796"/>
      <c r="AS131" s="796"/>
      <c r="AT131" s="797"/>
      <c r="AU131" s="210"/>
      <c r="AV131" s="210"/>
      <c r="AW131" s="210"/>
      <c r="AX131" s="757" t="s">
        <v>501</v>
      </c>
      <c r="AY131" s="758"/>
      <c r="AZ131" s="758"/>
      <c r="BA131" s="758"/>
      <c r="BB131" s="758"/>
      <c r="BC131" s="758"/>
      <c r="BD131" s="758"/>
      <c r="BE131" s="759"/>
      <c r="BF131" s="760">
        <v>2.5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10"/>
      <c r="DQ131" s="210"/>
      <c r="DR131" s="210"/>
      <c r="DS131" s="210"/>
      <c r="DT131" s="210"/>
      <c r="DU131" s="210"/>
      <c r="DV131" s="210"/>
      <c r="DW131" s="210"/>
      <c r="DX131" s="210"/>
      <c r="DY131" s="210"/>
      <c r="DZ131" s="210"/>
    </row>
    <row r="132" spans="1:131" s="207" customFormat="1" ht="26.25" customHeight="1">
      <c r="A132" s="766" t="s">
        <v>502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503</v>
      </c>
      <c r="W132" s="770"/>
      <c r="X132" s="770"/>
      <c r="Y132" s="770"/>
      <c r="Z132" s="771"/>
      <c r="AA132" s="772">
        <v>-0.163388848</v>
      </c>
      <c r="AB132" s="773"/>
      <c r="AC132" s="773"/>
      <c r="AD132" s="773"/>
      <c r="AE132" s="774"/>
      <c r="AF132" s="775">
        <v>-0.38318278900000002</v>
      </c>
      <c r="AG132" s="773"/>
      <c r="AH132" s="773"/>
      <c r="AI132" s="773"/>
      <c r="AJ132" s="774"/>
      <c r="AK132" s="775">
        <v>-0.40173790300000001</v>
      </c>
      <c r="AL132" s="773"/>
      <c r="AM132" s="773"/>
      <c r="AN132" s="773"/>
      <c r="AO132" s="774"/>
      <c r="AP132" s="776"/>
      <c r="AQ132" s="777"/>
      <c r="AR132" s="777"/>
      <c r="AS132" s="777"/>
      <c r="AT132" s="778"/>
      <c r="AU132" s="234"/>
      <c r="AV132" s="210"/>
      <c r="AW132" s="210"/>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1"/>
      <c r="BT132" s="210"/>
      <c r="BU132" s="210"/>
      <c r="BV132" s="210"/>
      <c r="BW132" s="210"/>
      <c r="BX132" s="210"/>
      <c r="BY132" s="210"/>
      <c r="BZ132" s="210"/>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10"/>
      <c r="DQ132" s="210"/>
      <c r="DR132" s="210"/>
      <c r="DS132" s="210"/>
      <c r="DT132" s="210"/>
      <c r="DU132" s="210"/>
      <c r="DV132" s="210"/>
      <c r="DW132" s="210"/>
      <c r="DX132" s="210"/>
      <c r="DY132" s="210"/>
      <c r="DZ132" s="210"/>
    </row>
    <row r="133" spans="1:131" s="207"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504</v>
      </c>
      <c r="W133" s="749"/>
      <c r="X133" s="749"/>
      <c r="Y133" s="749"/>
      <c r="Z133" s="750"/>
      <c r="AA133" s="751">
        <v>-0.2</v>
      </c>
      <c r="AB133" s="752"/>
      <c r="AC133" s="752"/>
      <c r="AD133" s="752"/>
      <c r="AE133" s="753"/>
      <c r="AF133" s="751">
        <v>-0.1</v>
      </c>
      <c r="AG133" s="752"/>
      <c r="AH133" s="752"/>
      <c r="AI133" s="752"/>
      <c r="AJ133" s="753"/>
      <c r="AK133" s="751">
        <v>-0.3</v>
      </c>
      <c r="AL133" s="752"/>
      <c r="AM133" s="752"/>
      <c r="AN133" s="752"/>
      <c r="AO133" s="753"/>
      <c r="AP133" s="754"/>
      <c r="AQ133" s="755"/>
      <c r="AR133" s="755"/>
      <c r="AS133" s="755"/>
      <c r="AT133" s="756"/>
      <c r="AU133" s="210"/>
      <c r="AV133" s="210"/>
      <c r="AW133" s="210"/>
      <c r="AX133" s="210"/>
      <c r="AY133" s="210"/>
      <c r="AZ133" s="210"/>
      <c r="BA133" s="210"/>
      <c r="BB133" s="210"/>
      <c r="BC133" s="210"/>
      <c r="BD133" s="210"/>
      <c r="BE133" s="210"/>
      <c r="BF133" s="210"/>
      <c r="BG133" s="210"/>
      <c r="BH133" s="210"/>
      <c r="BI133" s="210"/>
      <c r="BJ133" s="210"/>
      <c r="BK133" s="210"/>
      <c r="BL133" s="210"/>
      <c r="BM133" s="210"/>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10"/>
      <c r="DQ133" s="210"/>
      <c r="DR133" s="210"/>
      <c r="DS133" s="210"/>
      <c r="DT133" s="210"/>
      <c r="DU133" s="210"/>
      <c r="DV133" s="210"/>
      <c r="DW133" s="210"/>
      <c r="DX133" s="210"/>
      <c r="DY133" s="210"/>
      <c r="DZ133" s="210"/>
    </row>
    <row r="134" spans="1:131" ht="11.25" customHeight="1">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10"/>
      <c r="AV134" s="210"/>
      <c r="AW134" s="210"/>
      <c r="AX134" s="210"/>
      <c r="AY134" s="210"/>
      <c r="AZ134" s="210"/>
      <c r="BA134" s="210"/>
      <c r="BB134" s="210"/>
      <c r="BC134" s="210"/>
      <c r="BD134" s="210"/>
      <c r="BE134" s="210"/>
      <c r="BF134" s="210"/>
      <c r="BG134" s="210"/>
      <c r="BH134" s="210"/>
      <c r="BI134" s="210"/>
      <c r="BJ134" s="210"/>
      <c r="BK134" s="210"/>
      <c r="BL134" s="210"/>
      <c r="BM134" s="210"/>
      <c r="BN134" s="233"/>
      <c r="BO134" s="233"/>
      <c r="BP134" s="233"/>
      <c r="BQ134" s="233"/>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233"/>
      <c r="CO134" s="233"/>
      <c r="CP134" s="233"/>
      <c r="CQ134" s="233"/>
      <c r="CR134" s="233"/>
      <c r="CS134" s="233"/>
      <c r="CT134" s="233"/>
      <c r="CU134" s="233"/>
      <c r="CV134" s="233"/>
      <c r="CW134" s="233"/>
      <c r="CX134" s="233"/>
      <c r="CY134" s="233"/>
      <c r="CZ134" s="233"/>
      <c r="DA134" s="233"/>
      <c r="DB134" s="233"/>
      <c r="DC134" s="233"/>
      <c r="DD134" s="233"/>
      <c r="DE134" s="233"/>
      <c r="DF134" s="233"/>
      <c r="DG134" s="233"/>
      <c r="DH134" s="233"/>
      <c r="DI134" s="233"/>
      <c r="DJ134" s="233"/>
      <c r="DK134" s="233"/>
      <c r="DL134" s="233"/>
      <c r="DM134" s="233"/>
      <c r="DN134" s="233"/>
      <c r="DO134" s="233"/>
      <c r="DP134" s="210"/>
      <c r="DQ134" s="210"/>
      <c r="DR134" s="210"/>
      <c r="DS134" s="210"/>
      <c r="DT134" s="210"/>
      <c r="DU134" s="210"/>
      <c r="DV134" s="210"/>
      <c r="DW134" s="210"/>
      <c r="DX134" s="210"/>
      <c r="DY134" s="210"/>
      <c r="DZ134" s="210"/>
      <c r="EA134" s="207"/>
    </row>
    <row r="135" spans="1:131" ht="14.25" hidden="1">
      <c r="AU135" s="235"/>
      <c r="AV135" s="235"/>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35"/>
      <c r="BZ135" s="235"/>
      <c r="CA135" s="235"/>
      <c r="CB135" s="235"/>
      <c r="CC135" s="235"/>
      <c r="CD135" s="235"/>
      <c r="CE135" s="235"/>
      <c r="CF135" s="235"/>
      <c r="CG135" s="235"/>
      <c r="CH135" s="235"/>
      <c r="CI135" s="235"/>
      <c r="CJ135" s="235"/>
      <c r="CK135" s="235"/>
      <c r="CL135" s="235"/>
      <c r="CM135" s="235"/>
      <c r="CN135" s="235"/>
      <c r="CO135" s="235"/>
      <c r="CP135" s="235"/>
      <c r="CQ135" s="235"/>
      <c r="CR135" s="235"/>
      <c r="CS135" s="235"/>
      <c r="CT135" s="235"/>
      <c r="CU135" s="235"/>
      <c r="CV135" s="235"/>
      <c r="CW135" s="235"/>
      <c r="CX135" s="235"/>
      <c r="CY135" s="235"/>
      <c r="CZ135" s="235"/>
      <c r="DA135" s="235"/>
      <c r="DB135" s="235"/>
      <c r="DC135" s="235"/>
      <c r="DD135" s="235"/>
      <c r="DE135" s="235"/>
      <c r="DF135" s="235"/>
      <c r="DG135" s="235"/>
      <c r="DH135" s="235"/>
      <c r="DI135" s="235"/>
      <c r="DJ135" s="235"/>
      <c r="DK135" s="235"/>
      <c r="DL135" s="235"/>
      <c r="DM135" s="235"/>
      <c r="DN135" s="235"/>
      <c r="DO135" s="235"/>
      <c r="DP135" s="235"/>
      <c r="DQ135" s="235"/>
      <c r="DR135" s="235"/>
      <c r="DS135" s="235"/>
      <c r="DT135" s="235"/>
      <c r="DU135" s="235"/>
      <c r="DV135" s="235"/>
      <c r="DW135" s="235"/>
      <c r="DX135" s="235"/>
      <c r="DY135" s="235"/>
      <c r="DZ135" s="235"/>
    </row>
  </sheetData>
  <sheetProtection algorithmName="SHA-512" hashValue="tUihQwqDkb6d37lpWoinA3MPlQ3SOeYYQgjTLdg/05DxUrYWyh4xK3/SvKqPnkA8Ul7SzLwxOpv+I8SAMSCwFg==" saltValue="ljm+TF7rAI1BWjTVOkUi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37" customWidth="1"/>
    <col min="121" max="121" width="0" style="236" hidden="1" customWidth="1"/>
    <col min="122" max="16384" width="9" style="236" hidden="1"/>
  </cols>
  <sheetData>
    <row r="1" spans="1:120">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row>
    <row r="2" spans="1:120"/>
    <row r="3" spans="1:120"/>
    <row r="4" spans="1:120"/>
    <row r="5" spans="1:120"/>
    <row r="6" spans="1:120"/>
    <row r="7" spans="1:120"/>
    <row r="8" spans="1:120"/>
    <row r="9" spans="1:120"/>
    <row r="10" spans="1:120"/>
    <row r="11" spans="1:120"/>
    <row r="12" spans="1:120"/>
    <row r="13" spans="1:120"/>
    <row r="14" spans="1:120"/>
    <row r="15" spans="1:120"/>
    <row r="16" spans="1:120">
      <c r="DP16" s="236"/>
    </row>
    <row r="17" spans="119:120">
      <c r="DP17" s="236"/>
    </row>
    <row r="18" spans="119:120"/>
    <row r="19" spans="119:120"/>
    <row r="20" spans="119:120">
      <c r="DO20" s="236"/>
      <c r="DP20" s="236"/>
    </row>
    <row r="21" spans="119:120">
      <c r="DP21" s="236"/>
    </row>
    <row r="22" spans="119:120"/>
    <row r="23" spans="119:120">
      <c r="DO23" s="236"/>
      <c r="DP23" s="236"/>
    </row>
    <row r="24" spans="119:120">
      <c r="DP24" s="236"/>
    </row>
    <row r="25" spans="119:120">
      <c r="DP25" s="236"/>
    </row>
    <row r="26" spans="119:120">
      <c r="DO26" s="236"/>
      <c r="DP26" s="236"/>
    </row>
    <row r="27" spans="119:120"/>
    <row r="28" spans="119:120">
      <c r="DO28" s="236"/>
      <c r="DP28" s="236"/>
    </row>
    <row r="29" spans="119:120">
      <c r="DP29" s="236"/>
    </row>
    <row r="30" spans="119:120"/>
    <row r="31" spans="119:120">
      <c r="DO31" s="236"/>
      <c r="DP31" s="236"/>
    </row>
    <row r="32" spans="119:120"/>
    <row r="33" spans="98:120">
      <c r="DO33" s="236"/>
      <c r="DP33" s="236"/>
    </row>
    <row r="34" spans="98:120">
      <c r="DM34" s="236"/>
    </row>
    <row r="35" spans="98:120">
      <c r="CT35" s="236"/>
      <c r="CU35" s="236"/>
      <c r="CV35" s="236"/>
      <c r="CY35" s="236"/>
      <c r="CZ35" s="236"/>
      <c r="DA35" s="236"/>
      <c r="DD35" s="236"/>
      <c r="DE35" s="236"/>
      <c r="DF35" s="236"/>
      <c r="DI35" s="236"/>
      <c r="DJ35" s="236"/>
      <c r="DK35" s="236"/>
      <c r="DM35" s="236"/>
      <c r="DN35" s="236"/>
      <c r="DO35" s="236"/>
      <c r="DP35" s="236"/>
    </row>
    <row r="36" spans="98:120"/>
    <row r="37" spans="98:120">
      <c r="CW37" s="236"/>
      <c r="DB37" s="236"/>
      <c r="DG37" s="236"/>
      <c r="DL37" s="236"/>
      <c r="DP37" s="236"/>
    </row>
    <row r="38" spans="98:120">
      <c r="CT38" s="236"/>
      <c r="CU38" s="236"/>
      <c r="CV38" s="236"/>
      <c r="CW38" s="236"/>
      <c r="CY38" s="236"/>
      <c r="CZ38" s="236"/>
      <c r="DA38" s="236"/>
      <c r="DB38" s="236"/>
      <c r="DD38" s="236"/>
      <c r="DE38" s="236"/>
      <c r="DF38" s="236"/>
      <c r="DG38" s="236"/>
      <c r="DI38" s="236"/>
      <c r="DJ38" s="236"/>
      <c r="DK38" s="236"/>
      <c r="DL38" s="236"/>
      <c r="DN38" s="236"/>
      <c r="DO38" s="236"/>
      <c r="DP38" s="236"/>
    </row>
    <row r="39" spans="98:120"/>
    <row r="40" spans="98:120"/>
    <row r="41" spans="98:120"/>
    <row r="42" spans="98:120"/>
    <row r="43" spans="98:120"/>
    <row r="44" spans="98:120"/>
    <row r="45" spans="98:120"/>
    <row r="46" spans="98:120"/>
    <row r="47" spans="98:120"/>
    <row r="48" spans="98:120"/>
    <row r="49" spans="22:120">
      <c r="DN49" s="236"/>
      <c r="DO49" s="236"/>
      <c r="DP49" s="2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36"/>
      <c r="CS63" s="236"/>
      <c r="CX63" s="236"/>
      <c r="DC63" s="236"/>
      <c r="DH63" s="236"/>
    </row>
    <row r="64" spans="22:120">
      <c r="V64" s="236"/>
    </row>
    <row r="65" spans="15:120">
      <c r="X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U65" s="236"/>
      <c r="CZ65" s="236"/>
      <c r="DE65" s="236"/>
      <c r="DJ65" s="236"/>
    </row>
    <row r="66" spans="15:120">
      <c r="Q66" s="236"/>
      <c r="S66" s="236"/>
      <c r="U66" s="236"/>
      <c r="DM66" s="236"/>
    </row>
    <row r="67" spans="15:120">
      <c r="O67" s="236"/>
      <c r="P67" s="236"/>
      <c r="R67" s="236"/>
      <c r="T67" s="236"/>
      <c r="Y67" s="236"/>
      <c r="CT67" s="236"/>
      <c r="CV67" s="236"/>
      <c r="CW67" s="236"/>
      <c r="CY67" s="236"/>
      <c r="DA67" s="236"/>
      <c r="DB67" s="236"/>
      <c r="DD67" s="236"/>
      <c r="DF67" s="236"/>
      <c r="DG67" s="236"/>
      <c r="DI67" s="236"/>
      <c r="DK67" s="236"/>
      <c r="DL67" s="236"/>
      <c r="DN67" s="236"/>
      <c r="DO67" s="236"/>
      <c r="DP67" s="236"/>
    </row>
    <row r="68" spans="15:120"/>
    <row r="69" spans="15:120"/>
    <row r="70" spans="15:120"/>
    <row r="71" spans="15:120"/>
    <row r="72" spans="15:120">
      <c r="DP72" s="236"/>
    </row>
    <row r="73" spans="15:120">
      <c r="DP73" s="2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36"/>
      <c r="CX96" s="236"/>
      <c r="DC96" s="236"/>
      <c r="DH96" s="236"/>
    </row>
    <row r="97" spans="24:120">
      <c r="CS97" s="236"/>
      <c r="CX97" s="236"/>
      <c r="DC97" s="236"/>
      <c r="DH97" s="236"/>
      <c r="DP97" s="237" t="s">
        <v>505</v>
      </c>
    </row>
    <row r="98" spans="24:120" hidden="1">
      <c r="CS98" s="236"/>
      <c r="CX98" s="236"/>
      <c r="DC98" s="236"/>
      <c r="DH98" s="236"/>
    </row>
    <row r="99" spans="24:120" hidden="1">
      <c r="CS99" s="236"/>
      <c r="CX99" s="236"/>
      <c r="DC99" s="236"/>
      <c r="DH99" s="236"/>
    </row>
    <row r="101" spans="24:120" ht="12" hidden="1" customHeight="1">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U101" s="236"/>
      <c r="CZ101" s="236"/>
      <c r="DE101" s="236"/>
      <c r="DJ101" s="236"/>
    </row>
    <row r="102" spans="24:120" ht="1.5" hidden="1" customHeight="1">
      <c r="CU102" s="236"/>
      <c r="CZ102" s="236"/>
      <c r="DE102" s="236"/>
      <c r="DJ102" s="236"/>
      <c r="DM102" s="236"/>
    </row>
    <row r="103" spans="24:120" hidden="1">
      <c r="CT103" s="236"/>
      <c r="CV103" s="236"/>
      <c r="CW103" s="236"/>
      <c r="CY103" s="236"/>
      <c r="DA103" s="236"/>
      <c r="DB103" s="236"/>
      <c r="DD103" s="236"/>
      <c r="DF103" s="236"/>
      <c r="DG103" s="236"/>
      <c r="DI103" s="236"/>
      <c r="DK103" s="236"/>
      <c r="DL103" s="236"/>
      <c r="DM103" s="236"/>
      <c r="DN103" s="236"/>
      <c r="DO103" s="236"/>
      <c r="DP103" s="236"/>
    </row>
    <row r="104" spans="24:120" hidden="1">
      <c r="CV104" s="236"/>
      <c r="CW104" s="236"/>
      <c r="DA104" s="236"/>
      <c r="DB104" s="236"/>
      <c r="DF104" s="236"/>
      <c r="DG104" s="236"/>
      <c r="DK104" s="236"/>
      <c r="DL104" s="236"/>
      <c r="DN104" s="236"/>
      <c r="DO104" s="236"/>
      <c r="DP104" s="236"/>
    </row>
    <row r="105" spans="24:120" ht="12.75" hidden="1" customHeight="1"/>
  </sheetData>
  <sheetProtection algorithmName="SHA-512" hashValue="GCWUSyp0zHtHVJGdDfnQxOBkR4mvAhd5akYiQ3jH142O2s86corAxLFZ/CIDxG5Uc573ImN3/l3mmAejCaAtKQ==" saltValue="jrpbLcPtEPgctGhsic8K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37" customWidth="1"/>
    <col min="117" max="16384" width="9" style="236" hidden="1"/>
  </cols>
  <sheetData>
    <row r="1" spans="2:11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row>
    <row r="2" spans="2:116"/>
    <row r="3" spans="2:116"/>
    <row r="4" spans="2:11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row>
    <row r="5" spans="2:11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row>
    <row r="6" spans="2:116"/>
    <row r="7" spans="2:116"/>
    <row r="8" spans="2:116"/>
    <row r="9" spans="2:116"/>
    <row r="10" spans="2:116"/>
    <row r="11" spans="2:116"/>
    <row r="12" spans="2:116"/>
    <row r="13" spans="2:116"/>
    <row r="14" spans="2:116"/>
    <row r="15" spans="2:116"/>
    <row r="16" spans="2:116"/>
    <row r="17" spans="9:116"/>
    <row r="18" spans="9:11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row>
    <row r="19" spans="9:116"/>
    <row r="20" spans="9:116"/>
    <row r="21" spans="9:116">
      <c r="DL21" s="236"/>
    </row>
    <row r="22" spans="9:116">
      <c r="DI22" s="236"/>
      <c r="DJ22" s="236"/>
      <c r="DK22" s="236"/>
      <c r="DL22" s="236"/>
    </row>
    <row r="23" spans="9:116">
      <c r="CY23" s="236"/>
      <c r="CZ23" s="236"/>
      <c r="DA23" s="236"/>
      <c r="DB23" s="236"/>
      <c r="DC23" s="236"/>
      <c r="DD23" s="236"/>
      <c r="DE23" s="236"/>
      <c r="DF23" s="236"/>
      <c r="DG23" s="236"/>
      <c r="DH23" s="236"/>
      <c r="DI23" s="236"/>
      <c r="DJ23" s="236"/>
      <c r="DK23" s="236"/>
      <c r="DL23" s="236"/>
    </row>
    <row r="24" spans="9:116"/>
    <row r="25" spans="9:116"/>
    <row r="26" spans="9:116"/>
    <row r="27" spans="9:116"/>
    <row r="28" spans="9:116"/>
    <row r="29" spans="9:116"/>
    <row r="30" spans="9:116"/>
    <row r="31" spans="9:116"/>
    <row r="32" spans="9:116"/>
    <row r="33" spans="15:116"/>
    <row r="34" spans="15:116"/>
    <row r="35" spans="15:116">
      <c r="CZ35" s="236"/>
      <c r="DA35" s="236"/>
      <c r="DB35" s="236"/>
      <c r="DC35" s="236"/>
      <c r="DD35" s="236"/>
      <c r="DE35" s="236"/>
      <c r="DF35" s="236"/>
      <c r="DG35" s="236"/>
      <c r="DH35" s="236"/>
      <c r="DI35" s="236"/>
      <c r="DJ35" s="236"/>
      <c r="DK35" s="236"/>
      <c r="DL35" s="236"/>
    </row>
    <row r="36" spans="15:116"/>
    <row r="37" spans="15:116">
      <c r="DL37" s="236"/>
    </row>
    <row r="38" spans="15:116">
      <c r="DI38" s="236"/>
      <c r="DJ38" s="236"/>
      <c r="DK38" s="236"/>
      <c r="DL38" s="236"/>
    </row>
    <row r="39" spans="15:116"/>
    <row r="40" spans="15:116"/>
    <row r="41" spans="15:116"/>
    <row r="42" spans="15:116"/>
    <row r="43" spans="15:11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row>
    <row r="44" spans="15:116">
      <c r="DL44" s="236"/>
    </row>
    <row r="45" spans="15:116"/>
    <row r="46" spans="15:116">
      <c r="DA46" s="236"/>
      <c r="DB46" s="236"/>
      <c r="DC46" s="236"/>
      <c r="DD46" s="236"/>
      <c r="DE46" s="236"/>
      <c r="DF46" s="236"/>
      <c r="DG46" s="236"/>
      <c r="DH46" s="236"/>
      <c r="DI46" s="236"/>
      <c r="DJ46" s="236"/>
      <c r="DK46" s="236"/>
      <c r="DL46" s="236"/>
    </row>
    <row r="47" spans="15:116"/>
    <row r="48" spans="15:116"/>
    <row r="49" spans="104:116"/>
    <row r="50" spans="104:116">
      <c r="CZ50" s="236"/>
      <c r="DA50" s="236"/>
      <c r="DB50" s="236"/>
      <c r="DC50" s="236"/>
      <c r="DD50" s="236"/>
      <c r="DE50" s="236"/>
      <c r="DF50" s="236"/>
      <c r="DG50" s="236"/>
      <c r="DH50" s="236"/>
      <c r="DI50" s="236"/>
      <c r="DJ50" s="236"/>
      <c r="DK50" s="236"/>
      <c r="DL50" s="236"/>
    </row>
    <row r="51" spans="104:116"/>
    <row r="52" spans="104:116"/>
    <row r="53" spans="104:116">
      <c r="DL53" s="23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36"/>
      <c r="DD67" s="236"/>
      <c r="DE67" s="236"/>
      <c r="DF67" s="236"/>
      <c r="DG67" s="236"/>
      <c r="DH67" s="236"/>
      <c r="DI67" s="236"/>
      <c r="DJ67" s="236"/>
      <c r="DK67" s="236"/>
      <c r="DL67" s="23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EvLmbNcQD6Fb1RtsnklbqoRUKUrpj7SLu0u9/J4m8xjQCfeEwaczag7Lmg9iZlDGqtrKIqUnlI8OSFDKLQmjQ==" saltValue="9xUE3j+P5FmsrgW/PiQz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38" customWidth="1"/>
    <col min="37" max="44" width="17" style="238" customWidth="1"/>
    <col min="45" max="45" width="6.125" style="245" customWidth="1"/>
    <col min="46" max="46" width="3" style="243" customWidth="1"/>
    <col min="47" max="47" width="19.125" style="238" hidden="1" customWidth="1"/>
    <col min="48" max="52" width="12.625" style="238" hidden="1" customWidth="1"/>
    <col min="53" max="16384" width="8.625" style="238" hidden="1"/>
  </cols>
  <sheetData>
    <row r="1" spans="1:46">
      <c r="AS1" s="239"/>
      <c r="AT1" s="239"/>
    </row>
    <row r="2" spans="1:46">
      <c r="AS2" s="239"/>
      <c r="AT2" s="239"/>
    </row>
    <row r="3" spans="1:46">
      <c r="AS3" s="239"/>
      <c r="AT3" s="239"/>
    </row>
    <row r="4" spans="1:46">
      <c r="AS4" s="239"/>
      <c r="AT4" s="239"/>
    </row>
    <row r="5" spans="1:46" ht="17.25">
      <c r="A5" s="240" t="s">
        <v>506</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2"/>
    </row>
    <row r="6" spans="1:46">
      <c r="A6" s="243"/>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44" t="s">
        <v>507</v>
      </c>
      <c r="AL6" s="244"/>
      <c r="AM6" s="244"/>
      <c r="AN6" s="244"/>
      <c r="AO6" s="239"/>
      <c r="AP6" s="239"/>
      <c r="AQ6" s="239"/>
      <c r="AR6" s="239"/>
    </row>
    <row r="7" spans="1:46" ht="13.5" customHeight="1">
      <c r="A7" s="243"/>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46"/>
      <c r="AL7" s="247"/>
      <c r="AM7" s="247"/>
      <c r="AN7" s="248"/>
      <c r="AO7" s="1148" t="s">
        <v>508</v>
      </c>
      <c r="AP7" s="249"/>
      <c r="AQ7" s="250" t="s">
        <v>509</v>
      </c>
      <c r="AR7" s="251"/>
    </row>
    <row r="8" spans="1:46">
      <c r="A8" s="243"/>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52"/>
      <c r="AL8" s="253"/>
      <c r="AM8" s="253"/>
      <c r="AN8" s="254"/>
      <c r="AO8" s="1149"/>
      <c r="AP8" s="255" t="s">
        <v>510</v>
      </c>
      <c r="AQ8" s="256" t="s">
        <v>511</v>
      </c>
      <c r="AR8" s="257" t="s">
        <v>512</v>
      </c>
    </row>
    <row r="9" spans="1:46">
      <c r="A9" s="243"/>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1160" t="s">
        <v>513</v>
      </c>
      <c r="AL9" s="1161"/>
      <c r="AM9" s="1161"/>
      <c r="AN9" s="1162"/>
      <c r="AO9" s="258">
        <v>8696977</v>
      </c>
      <c r="AP9" s="258">
        <v>76218</v>
      </c>
      <c r="AQ9" s="259">
        <v>66231</v>
      </c>
      <c r="AR9" s="260">
        <v>15.1</v>
      </c>
    </row>
    <row r="10" spans="1:46" ht="13.5" customHeight="1">
      <c r="A10" s="243"/>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1160" t="s">
        <v>514</v>
      </c>
      <c r="AL10" s="1161"/>
      <c r="AM10" s="1161"/>
      <c r="AN10" s="1162"/>
      <c r="AO10" s="261">
        <v>228914</v>
      </c>
      <c r="AP10" s="261">
        <v>2006</v>
      </c>
      <c r="AQ10" s="262">
        <v>3837</v>
      </c>
      <c r="AR10" s="263">
        <v>-47.7</v>
      </c>
    </row>
    <row r="11" spans="1:46" ht="13.5" customHeight="1">
      <c r="A11" s="243"/>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1160" t="s">
        <v>515</v>
      </c>
      <c r="AL11" s="1161"/>
      <c r="AM11" s="1161"/>
      <c r="AN11" s="1162"/>
      <c r="AO11" s="261">
        <v>15542</v>
      </c>
      <c r="AP11" s="261">
        <v>136</v>
      </c>
      <c r="AQ11" s="262">
        <v>2036</v>
      </c>
      <c r="AR11" s="263">
        <v>-93.3</v>
      </c>
    </row>
    <row r="12" spans="1:46" ht="13.5" customHeight="1">
      <c r="A12" s="243"/>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1160" t="s">
        <v>516</v>
      </c>
      <c r="AL12" s="1161"/>
      <c r="AM12" s="1161"/>
      <c r="AN12" s="1162"/>
      <c r="AO12" s="261">
        <v>59371</v>
      </c>
      <c r="AP12" s="261">
        <v>520</v>
      </c>
      <c r="AQ12" s="262">
        <v>22</v>
      </c>
      <c r="AR12" s="263">
        <v>2263.6</v>
      </c>
    </row>
    <row r="13" spans="1:46" ht="13.5" customHeight="1">
      <c r="A13" s="243"/>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1160" t="s">
        <v>517</v>
      </c>
      <c r="AL13" s="1161"/>
      <c r="AM13" s="1161"/>
      <c r="AN13" s="1162"/>
      <c r="AO13" s="261">
        <v>120408</v>
      </c>
      <c r="AP13" s="261">
        <v>1055</v>
      </c>
      <c r="AQ13" s="262">
        <v>2446</v>
      </c>
      <c r="AR13" s="263">
        <v>-56.9</v>
      </c>
    </row>
    <row r="14" spans="1:46" ht="13.5" customHeight="1">
      <c r="A14" s="243"/>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1160" t="s">
        <v>518</v>
      </c>
      <c r="AL14" s="1161"/>
      <c r="AM14" s="1161"/>
      <c r="AN14" s="1162"/>
      <c r="AO14" s="261">
        <v>267728</v>
      </c>
      <c r="AP14" s="261">
        <v>2346</v>
      </c>
      <c r="AQ14" s="262">
        <v>1539</v>
      </c>
      <c r="AR14" s="263">
        <v>52.4</v>
      </c>
    </row>
    <row r="15" spans="1:46" ht="13.5" customHeight="1">
      <c r="A15" s="243"/>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1163" t="s">
        <v>519</v>
      </c>
      <c r="AL15" s="1164"/>
      <c r="AM15" s="1164"/>
      <c r="AN15" s="1165"/>
      <c r="AO15" s="261">
        <v>-343216</v>
      </c>
      <c r="AP15" s="261">
        <v>-3008</v>
      </c>
      <c r="AQ15" s="262">
        <v>-4027</v>
      </c>
      <c r="AR15" s="263">
        <v>-25.3</v>
      </c>
    </row>
    <row r="16" spans="1:46">
      <c r="A16" s="243"/>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1163" t="s">
        <v>190</v>
      </c>
      <c r="AL16" s="1164"/>
      <c r="AM16" s="1164"/>
      <c r="AN16" s="1165"/>
      <c r="AO16" s="261">
        <v>9045724</v>
      </c>
      <c r="AP16" s="261">
        <v>79274</v>
      </c>
      <c r="AQ16" s="262">
        <v>72085</v>
      </c>
      <c r="AR16" s="263">
        <v>10</v>
      </c>
    </row>
    <row r="17" spans="1:46">
      <c r="A17" s="243"/>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64"/>
    </row>
    <row r="18" spans="1:46">
      <c r="A18" s="243"/>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65"/>
      <c r="AR18" s="265"/>
    </row>
    <row r="19" spans="1:46">
      <c r="A19" s="243"/>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t="s">
        <v>520</v>
      </c>
      <c r="AL19" s="239"/>
      <c r="AM19" s="239"/>
      <c r="AN19" s="239"/>
      <c r="AO19" s="239"/>
      <c r="AP19" s="239"/>
      <c r="AQ19" s="239"/>
      <c r="AR19" s="239"/>
    </row>
    <row r="20" spans="1:46">
      <c r="A20" s="243"/>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66"/>
      <c r="AL20" s="267"/>
      <c r="AM20" s="267"/>
      <c r="AN20" s="268"/>
      <c r="AO20" s="269" t="s">
        <v>521</v>
      </c>
      <c r="AP20" s="270" t="s">
        <v>522</v>
      </c>
      <c r="AQ20" s="271" t="s">
        <v>523</v>
      </c>
      <c r="AR20" s="272"/>
    </row>
    <row r="21" spans="1:46" s="278" customFormat="1">
      <c r="A21" s="273"/>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1166" t="s">
        <v>524</v>
      </c>
      <c r="AL21" s="1167"/>
      <c r="AM21" s="1167"/>
      <c r="AN21" s="1168"/>
      <c r="AO21" s="274">
        <v>7.9</v>
      </c>
      <c r="AP21" s="275">
        <v>6.79</v>
      </c>
      <c r="AQ21" s="276">
        <v>1.1100000000000001</v>
      </c>
      <c r="AR21" s="244"/>
      <c r="AS21" s="277"/>
      <c r="AT21" s="273"/>
    </row>
    <row r="22" spans="1:46" s="278" customFormat="1">
      <c r="A22" s="273"/>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1166" t="s">
        <v>525</v>
      </c>
      <c r="AL22" s="1167"/>
      <c r="AM22" s="1167"/>
      <c r="AN22" s="1168"/>
      <c r="AO22" s="279">
        <v>101.6</v>
      </c>
      <c r="AP22" s="280">
        <v>99.5</v>
      </c>
      <c r="AQ22" s="281">
        <v>2.1</v>
      </c>
      <c r="AR22" s="265"/>
      <c r="AS22" s="277"/>
      <c r="AT22" s="273"/>
    </row>
    <row r="23" spans="1:46" s="278" customFormat="1">
      <c r="A23" s="273"/>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65"/>
      <c r="AQ23" s="265"/>
      <c r="AR23" s="265"/>
      <c r="AS23" s="277"/>
      <c r="AT23" s="273"/>
    </row>
    <row r="24" spans="1:46" s="278" customFormat="1">
      <c r="A24" s="273"/>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65"/>
      <c r="AQ24" s="265"/>
      <c r="AR24" s="265"/>
      <c r="AS24" s="277"/>
      <c r="AT24" s="273"/>
    </row>
    <row r="25" spans="1:46" s="278" customFormat="1">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4"/>
      <c r="AQ25" s="284"/>
      <c r="AR25" s="284"/>
      <c r="AS25" s="285"/>
      <c r="AT25" s="273"/>
    </row>
    <row r="26" spans="1:46" s="278" customFormat="1">
      <c r="A26" s="1159" t="s">
        <v>526</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44"/>
    </row>
    <row r="27" spans="1:46">
      <c r="A27" s="286"/>
      <c r="AO27" s="239"/>
      <c r="AP27" s="239"/>
      <c r="AQ27" s="239"/>
      <c r="AR27" s="239"/>
      <c r="AS27" s="239"/>
      <c r="AT27" s="239"/>
    </row>
    <row r="28" spans="1:46" ht="17.25">
      <c r="A28" s="240" t="s">
        <v>527</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87"/>
    </row>
    <row r="29" spans="1:46">
      <c r="A29" s="243"/>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44" t="s">
        <v>528</v>
      </c>
      <c r="AL29" s="244"/>
      <c r="AM29" s="244"/>
      <c r="AN29" s="244"/>
      <c r="AO29" s="239"/>
      <c r="AP29" s="239"/>
      <c r="AQ29" s="239"/>
      <c r="AR29" s="239"/>
      <c r="AS29" s="288"/>
    </row>
    <row r="30" spans="1:46" ht="13.5" customHeight="1">
      <c r="A30" s="243"/>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46"/>
      <c r="AL30" s="247"/>
      <c r="AM30" s="247"/>
      <c r="AN30" s="248"/>
      <c r="AO30" s="1148" t="s">
        <v>508</v>
      </c>
      <c r="AP30" s="249"/>
      <c r="AQ30" s="250" t="s">
        <v>509</v>
      </c>
      <c r="AR30" s="251"/>
    </row>
    <row r="31" spans="1:46">
      <c r="A31" s="243"/>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52"/>
      <c r="AL31" s="253"/>
      <c r="AM31" s="253"/>
      <c r="AN31" s="254"/>
      <c r="AO31" s="1149"/>
      <c r="AP31" s="255" t="s">
        <v>510</v>
      </c>
      <c r="AQ31" s="256" t="s">
        <v>511</v>
      </c>
      <c r="AR31" s="257" t="s">
        <v>512</v>
      </c>
    </row>
    <row r="32" spans="1:46" ht="27" customHeight="1">
      <c r="A32" s="243"/>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1150" t="s">
        <v>529</v>
      </c>
      <c r="AL32" s="1151"/>
      <c r="AM32" s="1151"/>
      <c r="AN32" s="1152"/>
      <c r="AO32" s="289">
        <v>2024262</v>
      </c>
      <c r="AP32" s="289">
        <v>17740</v>
      </c>
      <c r="AQ32" s="290">
        <v>37860</v>
      </c>
      <c r="AR32" s="291">
        <v>-53.1</v>
      </c>
    </row>
    <row r="33" spans="1:46" ht="13.5" customHeight="1">
      <c r="A33" s="243"/>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1150" t="s">
        <v>530</v>
      </c>
      <c r="AL33" s="1151"/>
      <c r="AM33" s="1151"/>
      <c r="AN33" s="1152"/>
      <c r="AO33" s="289" t="s">
        <v>531</v>
      </c>
      <c r="AP33" s="289" t="s">
        <v>531</v>
      </c>
      <c r="AQ33" s="290" t="s">
        <v>531</v>
      </c>
      <c r="AR33" s="291" t="s">
        <v>531</v>
      </c>
    </row>
    <row r="34" spans="1:46" ht="27" customHeight="1">
      <c r="A34" s="243"/>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1150" t="s">
        <v>532</v>
      </c>
      <c r="AL34" s="1151"/>
      <c r="AM34" s="1151"/>
      <c r="AN34" s="1152"/>
      <c r="AO34" s="289" t="s">
        <v>531</v>
      </c>
      <c r="AP34" s="289" t="s">
        <v>531</v>
      </c>
      <c r="AQ34" s="290">
        <v>17</v>
      </c>
      <c r="AR34" s="291" t="s">
        <v>531</v>
      </c>
    </row>
    <row r="35" spans="1:46" ht="27" customHeight="1">
      <c r="A35" s="243"/>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1150" t="s">
        <v>533</v>
      </c>
      <c r="AL35" s="1151"/>
      <c r="AM35" s="1151"/>
      <c r="AN35" s="1152"/>
      <c r="AO35" s="289">
        <v>1099907</v>
      </c>
      <c r="AP35" s="289">
        <v>9639</v>
      </c>
      <c r="AQ35" s="290">
        <v>11532</v>
      </c>
      <c r="AR35" s="291">
        <v>-16.399999999999999</v>
      </c>
    </row>
    <row r="36" spans="1:46" ht="27" customHeight="1">
      <c r="A36" s="243"/>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1150" t="s">
        <v>534</v>
      </c>
      <c r="AL36" s="1151"/>
      <c r="AM36" s="1151"/>
      <c r="AN36" s="1152"/>
      <c r="AO36" s="289">
        <v>185375</v>
      </c>
      <c r="AP36" s="289">
        <v>1625</v>
      </c>
      <c r="AQ36" s="290">
        <v>1356</v>
      </c>
      <c r="AR36" s="291">
        <v>19.8</v>
      </c>
    </row>
    <row r="37" spans="1:46" ht="13.5" customHeight="1">
      <c r="A37" s="243"/>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1150" t="s">
        <v>535</v>
      </c>
      <c r="AL37" s="1151"/>
      <c r="AM37" s="1151"/>
      <c r="AN37" s="1152"/>
      <c r="AO37" s="289">
        <v>3522</v>
      </c>
      <c r="AP37" s="289">
        <v>31</v>
      </c>
      <c r="AQ37" s="290">
        <v>431</v>
      </c>
      <c r="AR37" s="291">
        <v>-92.8</v>
      </c>
    </row>
    <row r="38" spans="1:46" ht="27" customHeight="1">
      <c r="A38" s="243"/>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1153" t="s">
        <v>536</v>
      </c>
      <c r="AL38" s="1154"/>
      <c r="AM38" s="1154"/>
      <c r="AN38" s="1155"/>
      <c r="AO38" s="292" t="s">
        <v>531</v>
      </c>
      <c r="AP38" s="292" t="s">
        <v>531</v>
      </c>
      <c r="AQ38" s="293">
        <v>0</v>
      </c>
      <c r="AR38" s="281" t="s">
        <v>531</v>
      </c>
      <c r="AS38" s="288"/>
    </row>
    <row r="39" spans="1:46">
      <c r="A39" s="243"/>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1153" t="s">
        <v>537</v>
      </c>
      <c r="AL39" s="1154"/>
      <c r="AM39" s="1154"/>
      <c r="AN39" s="1155"/>
      <c r="AO39" s="289">
        <v>-1497108</v>
      </c>
      <c r="AP39" s="289">
        <v>-13120</v>
      </c>
      <c r="AQ39" s="290">
        <v>-7223</v>
      </c>
      <c r="AR39" s="291">
        <v>81.599999999999994</v>
      </c>
      <c r="AS39" s="288"/>
    </row>
    <row r="40" spans="1:46" ht="27" customHeight="1">
      <c r="A40" s="243"/>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1150" t="s">
        <v>538</v>
      </c>
      <c r="AL40" s="1151"/>
      <c r="AM40" s="1151"/>
      <c r="AN40" s="1152"/>
      <c r="AO40" s="289">
        <v>-1927971</v>
      </c>
      <c r="AP40" s="289">
        <v>-16896</v>
      </c>
      <c r="AQ40" s="290">
        <v>-33224</v>
      </c>
      <c r="AR40" s="291">
        <v>-49.1</v>
      </c>
      <c r="AS40" s="288"/>
    </row>
    <row r="41" spans="1:46">
      <c r="A41" s="243"/>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1156" t="s">
        <v>301</v>
      </c>
      <c r="AL41" s="1157"/>
      <c r="AM41" s="1157"/>
      <c r="AN41" s="1158"/>
      <c r="AO41" s="289">
        <v>-112013</v>
      </c>
      <c r="AP41" s="289">
        <v>-982</v>
      </c>
      <c r="AQ41" s="290">
        <v>10748</v>
      </c>
      <c r="AR41" s="291">
        <v>-109.1</v>
      </c>
      <c r="AS41" s="288"/>
    </row>
    <row r="42" spans="1:46">
      <c r="A42" s="243"/>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94" t="s">
        <v>539</v>
      </c>
      <c r="AL42" s="239"/>
      <c r="AM42" s="239"/>
      <c r="AN42" s="239"/>
      <c r="AO42" s="239"/>
      <c r="AP42" s="239"/>
      <c r="AQ42" s="265"/>
      <c r="AR42" s="265"/>
      <c r="AS42" s="288"/>
    </row>
    <row r="43" spans="1:46">
      <c r="A43" s="243"/>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95"/>
      <c r="AQ43" s="265"/>
      <c r="AR43" s="239"/>
      <c r="AS43" s="288"/>
    </row>
    <row r="44" spans="1:46">
      <c r="A44" s="243"/>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65"/>
      <c r="AR44" s="239"/>
    </row>
    <row r="45" spans="1:46">
      <c r="A45" s="241"/>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96"/>
      <c r="AR45" s="241"/>
      <c r="AS45" s="241"/>
      <c r="AT45" s="239"/>
    </row>
    <row r="46" spans="1:46">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39"/>
    </row>
    <row r="47" spans="1:46" ht="17.25" customHeight="1">
      <c r="A47" s="298" t="s">
        <v>540</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row>
    <row r="48" spans="1:46">
      <c r="A48" s="243"/>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99" t="s">
        <v>541</v>
      </c>
      <c r="AL48" s="299"/>
      <c r="AM48" s="299"/>
      <c r="AN48" s="299"/>
      <c r="AO48" s="299"/>
      <c r="AP48" s="299"/>
      <c r="AQ48" s="300"/>
      <c r="AR48" s="299"/>
    </row>
    <row r="49" spans="1:44" ht="13.5" customHeight="1">
      <c r="A49" s="243"/>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301"/>
      <c r="AL49" s="302"/>
      <c r="AM49" s="1143" t="s">
        <v>508</v>
      </c>
      <c r="AN49" s="1145" t="s">
        <v>542</v>
      </c>
      <c r="AO49" s="1146"/>
      <c r="AP49" s="1146"/>
      <c r="AQ49" s="1146"/>
      <c r="AR49" s="1147"/>
    </row>
    <row r="50" spans="1:44">
      <c r="A50" s="243"/>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303"/>
      <c r="AL50" s="304"/>
      <c r="AM50" s="1144"/>
      <c r="AN50" s="305" t="s">
        <v>543</v>
      </c>
      <c r="AO50" s="306" t="s">
        <v>544</v>
      </c>
      <c r="AP50" s="307" t="s">
        <v>545</v>
      </c>
      <c r="AQ50" s="308" t="s">
        <v>546</v>
      </c>
      <c r="AR50" s="309" t="s">
        <v>547</v>
      </c>
    </row>
    <row r="51" spans="1:44">
      <c r="A51" s="243"/>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301" t="s">
        <v>548</v>
      </c>
      <c r="AL51" s="302"/>
      <c r="AM51" s="310">
        <v>6747954</v>
      </c>
      <c r="AN51" s="311">
        <v>58981</v>
      </c>
      <c r="AO51" s="312">
        <v>19.100000000000001</v>
      </c>
      <c r="AP51" s="313">
        <v>52308</v>
      </c>
      <c r="AQ51" s="314">
        <v>-17.3</v>
      </c>
      <c r="AR51" s="315">
        <v>36.4</v>
      </c>
    </row>
    <row r="52" spans="1:44">
      <c r="A52" s="243"/>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316"/>
      <c r="AL52" s="317" t="s">
        <v>549</v>
      </c>
      <c r="AM52" s="318">
        <v>3228781</v>
      </c>
      <c r="AN52" s="319">
        <v>28221</v>
      </c>
      <c r="AO52" s="320">
        <v>0.4</v>
      </c>
      <c r="AP52" s="321">
        <v>28695</v>
      </c>
      <c r="AQ52" s="322">
        <v>5.3</v>
      </c>
      <c r="AR52" s="323">
        <v>-4.9000000000000004</v>
      </c>
    </row>
    <row r="53" spans="1:44">
      <c r="A53" s="243"/>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301" t="s">
        <v>550</v>
      </c>
      <c r="AL53" s="302"/>
      <c r="AM53" s="310">
        <v>6086994</v>
      </c>
      <c r="AN53" s="311">
        <v>52951</v>
      </c>
      <c r="AO53" s="312">
        <v>-10.199999999999999</v>
      </c>
      <c r="AP53" s="313">
        <v>46402</v>
      </c>
      <c r="AQ53" s="314">
        <v>-11.3</v>
      </c>
      <c r="AR53" s="315">
        <v>1.1000000000000001</v>
      </c>
    </row>
    <row r="54" spans="1:44">
      <c r="A54" s="243"/>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316"/>
      <c r="AL54" s="317" t="s">
        <v>549</v>
      </c>
      <c r="AM54" s="318">
        <v>3003409</v>
      </c>
      <c r="AN54" s="319">
        <v>26127</v>
      </c>
      <c r="AO54" s="320">
        <v>-7.4</v>
      </c>
      <c r="AP54" s="321">
        <v>26897</v>
      </c>
      <c r="AQ54" s="322">
        <v>-6.3</v>
      </c>
      <c r="AR54" s="323">
        <v>-1.1000000000000001</v>
      </c>
    </row>
    <row r="55" spans="1:44">
      <c r="A55" s="243"/>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301" t="s">
        <v>551</v>
      </c>
      <c r="AL55" s="302"/>
      <c r="AM55" s="310">
        <v>7252887</v>
      </c>
      <c r="AN55" s="311">
        <v>63037</v>
      </c>
      <c r="AO55" s="312">
        <v>19</v>
      </c>
      <c r="AP55" s="313">
        <v>66343</v>
      </c>
      <c r="AQ55" s="314">
        <v>43</v>
      </c>
      <c r="AR55" s="315">
        <v>-24</v>
      </c>
    </row>
    <row r="56" spans="1:44">
      <c r="A56" s="243"/>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316"/>
      <c r="AL56" s="317" t="s">
        <v>549</v>
      </c>
      <c r="AM56" s="318">
        <v>3854672</v>
      </c>
      <c r="AN56" s="319">
        <v>33502</v>
      </c>
      <c r="AO56" s="320">
        <v>28.2</v>
      </c>
      <c r="AP56" s="321">
        <v>34529</v>
      </c>
      <c r="AQ56" s="322">
        <v>28.4</v>
      </c>
      <c r="AR56" s="323">
        <v>-0.2</v>
      </c>
    </row>
    <row r="57" spans="1:44">
      <c r="A57" s="243"/>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301" t="s">
        <v>552</v>
      </c>
      <c r="AL57" s="302"/>
      <c r="AM57" s="310">
        <v>5738563</v>
      </c>
      <c r="AN57" s="311">
        <v>50043</v>
      </c>
      <c r="AO57" s="312">
        <v>-20.6</v>
      </c>
      <c r="AP57" s="313">
        <v>56416</v>
      </c>
      <c r="AQ57" s="314">
        <v>-15</v>
      </c>
      <c r="AR57" s="315">
        <v>-5.6</v>
      </c>
    </row>
    <row r="58" spans="1:44">
      <c r="A58" s="243"/>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316"/>
      <c r="AL58" s="317" t="s">
        <v>549</v>
      </c>
      <c r="AM58" s="318">
        <v>2760275</v>
      </c>
      <c r="AN58" s="319">
        <v>24071</v>
      </c>
      <c r="AO58" s="320">
        <v>-28.2</v>
      </c>
      <c r="AP58" s="321">
        <v>32623</v>
      </c>
      <c r="AQ58" s="322">
        <v>-5.5</v>
      </c>
      <c r="AR58" s="323">
        <v>-22.7</v>
      </c>
    </row>
    <row r="59" spans="1:44">
      <c r="A59" s="243"/>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301" t="s">
        <v>553</v>
      </c>
      <c r="AL59" s="302"/>
      <c r="AM59" s="310">
        <v>6464810</v>
      </c>
      <c r="AN59" s="311">
        <v>56656</v>
      </c>
      <c r="AO59" s="312">
        <v>13.2</v>
      </c>
      <c r="AP59" s="313">
        <v>49217</v>
      </c>
      <c r="AQ59" s="314">
        <v>-12.8</v>
      </c>
      <c r="AR59" s="315">
        <v>26</v>
      </c>
    </row>
    <row r="60" spans="1:44">
      <c r="A60" s="243"/>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316"/>
      <c r="AL60" s="317" t="s">
        <v>549</v>
      </c>
      <c r="AM60" s="318">
        <v>2569458</v>
      </c>
      <c r="AN60" s="319">
        <v>22518</v>
      </c>
      <c r="AO60" s="320">
        <v>-6.5</v>
      </c>
      <c r="AP60" s="321">
        <v>27232</v>
      </c>
      <c r="AQ60" s="322">
        <v>-16.5</v>
      </c>
      <c r="AR60" s="323">
        <v>10</v>
      </c>
    </row>
    <row r="61" spans="1:44">
      <c r="A61" s="243"/>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301" t="s">
        <v>554</v>
      </c>
      <c r="AL61" s="324"/>
      <c r="AM61" s="325">
        <v>6458242</v>
      </c>
      <c r="AN61" s="326">
        <v>56334</v>
      </c>
      <c r="AO61" s="327">
        <v>4.0999999999999996</v>
      </c>
      <c r="AP61" s="328">
        <v>54137</v>
      </c>
      <c r="AQ61" s="329">
        <v>-2.7</v>
      </c>
      <c r="AR61" s="315">
        <v>6.8</v>
      </c>
    </row>
    <row r="62" spans="1:44">
      <c r="A62" s="243"/>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316"/>
      <c r="AL62" s="317" t="s">
        <v>549</v>
      </c>
      <c r="AM62" s="318">
        <v>3083319</v>
      </c>
      <c r="AN62" s="319">
        <v>26888</v>
      </c>
      <c r="AO62" s="320">
        <v>-2.7</v>
      </c>
      <c r="AP62" s="321">
        <v>29995</v>
      </c>
      <c r="AQ62" s="322">
        <v>1.1000000000000001</v>
      </c>
      <c r="AR62" s="323">
        <v>-3.8</v>
      </c>
    </row>
    <row r="63" spans="1:44">
      <c r="A63" s="243"/>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row>
    <row r="64" spans="1:44">
      <c r="A64" s="243"/>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row>
    <row r="65" spans="1:46">
      <c r="A65" s="243"/>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row>
    <row r="66" spans="1:46">
      <c r="A66" s="330"/>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331"/>
    </row>
    <row r="67" spans="1:46" ht="13.5" hidden="1" customHeight="1">
      <c r="AK67" s="239"/>
      <c r="AL67" s="239"/>
      <c r="AM67" s="239"/>
      <c r="AN67" s="239"/>
      <c r="AO67" s="239"/>
      <c r="AP67" s="239"/>
      <c r="AQ67" s="239"/>
      <c r="AR67" s="239"/>
      <c r="AS67" s="239"/>
      <c r="AT67" s="239"/>
    </row>
    <row r="68" spans="1:46" ht="13.5" hidden="1" customHeight="1">
      <c r="AK68" s="239"/>
      <c r="AL68" s="239"/>
      <c r="AM68" s="239"/>
      <c r="AN68" s="239"/>
      <c r="AO68" s="239"/>
      <c r="AP68" s="239"/>
      <c r="AQ68" s="239"/>
      <c r="AR68" s="239"/>
    </row>
    <row r="69" spans="1:46" ht="13.5" hidden="1" customHeight="1">
      <c r="AK69" s="239"/>
      <c r="AL69" s="239"/>
      <c r="AM69" s="239"/>
      <c r="AN69" s="239"/>
      <c r="AO69" s="239"/>
      <c r="AP69" s="239"/>
      <c r="AQ69" s="239"/>
      <c r="AR69" s="239"/>
    </row>
    <row r="70" spans="1:46" hidden="1">
      <c r="AK70" s="239"/>
      <c r="AL70" s="239"/>
      <c r="AM70" s="239"/>
      <c r="AN70" s="239"/>
      <c r="AO70" s="239"/>
      <c r="AP70" s="239"/>
      <c r="AQ70" s="239"/>
      <c r="AR70" s="239"/>
    </row>
    <row r="71" spans="1:46" hidden="1">
      <c r="AK71" s="239"/>
      <c r="AL71" s="239"/>
      <c r="AM71" s="239"/>
      <c r="AN71" s="239"/>
      <c r="AO71" s="239"/>
      <c r="AP71" s="239"/>
      <c r="AQ71" s="239"/>
      <c r="AR71" s="239"/>
    </row>
    <row r="72" spans="1:46" hidden="1">
      <c r="AK72" s="239"/>
      <c r="AL72" s="239"/>
      <c r="AM72" s="239"/>
      <c r="AN72" s="239"/>
      <c r="AO72" s="239"/>
      <c r="AP72" s="239"/>
      <c r="AQ72" s="239"/>
      <c r="AR72" s="239"/>
    </row>
    <row r="73" spans="1:46" hidden="1">
      <c r="AK73" s="239"/>
      <c r="AL73" s="239"/>
      <c r="AM73" s="239"/>
      <c r="AN73" s="239"/>
      <c r="AO73" s="239"/>
      <c r="AP73" s="239"/>
      <c r="AQ73" s="239"/>
      <c r="AR73" s="239"/>
    </row>
  </sheetData>
  <sheetProtection algorithmName="SHA-512" hashValue="PV76nuXnvoQtV4iwJYCPr39V0x7MthAuEYF2H4WVBMlgJ1GFhapy43NIn76Uh6FRIcqF222lkqVW24eI1XWUpw==" saltValue="zBptqUhsVq9ORaPweGYb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37" customWidth="1"/>
    <col min="126" max="16384" width="9" style="236" hidden="1"/>
  </cols>
  <sheetData>
    <row r="1" spans="2:125" ht="13.5"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row>
    <row r="2" spans="2:125">
      <c r="B2" s="236"/>
      <c r="DG2" s="236"/>
    </row>
    <row r="3" spans="2:125">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H3" s="236"/>
      <c r="DI3" s="236"/>
      <c r="DJ3" s="236"/>
      <c r="DK3" s="236"/>
      <c r="DL3" s="236"/>
      <c r="DM3" s="236"/>
      <c r="DN3" s="236"/>
      <c r="DO3" s="236"/>
      <c r="DP3" s="236"/>
      <c r="DQ3" s="236"/>
      <c r="DR3" s="236"/>
      <c r="DS3" s="236"/>
      <c r="DT3" s="236"/>
      <c r="DU3" s="236"/>
    </row>
    <row r="4" spans="2:125"/>
    <row r="5" spans="2:125"/>
    <row r="6" spans="2:125"/>
    <row r="7" spans="2:125"/>
    <row r="8" spans="2:125"/>
    <row r="9" spans="2:125">
      <c r="DU9" s="236"/>
    </row>
    <row r="10" spans="2:125"/>
    <row r="11" spans="2:125"/>
    <row r="12" spans="2:125"/>
    <row r="13" spans="2:125"/>
    <row r="14" spans="2:125"/>
    <row r="15" spans="2:125"/>
    <row r="16" spans="2:125"/>
    <row r="17" spans="125:125">
      <c r="DU17" s="236"/>
    </row>
    <row r="18" spans="125:125"/>
    <row r="19" spans="125:125"/>
    <row r="20" spans="125:125">
      <c r="DU20" s="236"/>
    </row>
    <row r="21" spans="125:125">
      <c r="DU21" s="236"/>
    </row>
    <row r="22" spans="125:125"/>
    <row r="23" spans="125:125"/>
    <row r="24" spans="125:125"/>
    <row r="25" spans="125:125"/>
    <row r="26" spans="125:125"/>
    <row r="27" spans="125:125"/>
    <row r="28" spans="125:125">
      <c r="DU28" s="236"/>
    </row>
    <row r="29" spans="125:125"/>
    <row r="30" spans="125:125"/>
    <row r="31" spans="125:125"/>
    <row r="32" spans="125:125"/>
    <row r="33" spans="2:125">
      <c r="B33" s="236"/>
      <c r="G33" s="236"/>
      <c r="I33" s="236"/>
    </row>
    <row r="34" spans="2:125">
      <c r="C34" s="236"/>
      <c r="P34" s="236"/>
      <c r="DE34" s="236"/>
      <c r="DH34" s="236"/>
    </row>
    <row r="35" spans="2:125">
      <c r="D35" s="236"/>
      <c r="E35" s="236"/>
      <c r="DG35" s="236"/>
      <c r="DJ35" s="236"/>
      <c r="DP35" s="236"/>
      <c r="DQ35" s="236"/>
      <c r="DR35" s="236"/>
      <c r="DS35" s="236"/>
      <c r="DT35" s="236"/>
      <c r="DU35" s="236"/>
    </row>
    <row r="36" spans="2:125">
      <c r="F36" s="236"/>
      <c r="H36" s="236"/>
      <c r="J36" s="236"/>
      <c r="K36" s="236"/>
      <c r="L36" s="236"/>
      <c r="M36" s="236"/>
      <c r="N36" s="236"/>
      <c r="O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F36" s="236"/>
      <c r="DI36" s="236"/>
      <c r="DK36" s="236"/>
      <c r="DL36" s="236"/>
      <c r="DM36" s="236"/>
      <c r="DN36" s="236"/>
      <c r="DO36" s="236"/>
      <c r="DP36" s="236"/>
      <c r="DQ36" s="236"/>
      <c r="DR36" s="236"/>
      <c r="DS36" s="236"/>
      <c r="DT36" s="236"/>
      <c r="DU36" s="236"/>
    </row>
    <row r="37" spans="2:125">
      <c r="DU37" s="236"/>
    </row>
    <row r="38" spans="2:125">
      <c r="DT38" s="236"/>
      <c r="DU38" s="236"/>
    </row>
    <row r="39" spans="2:125"/>
    <row r="40" spans="2:125">
      <c r="DH40" s="236"/>
    </row>
    <row r="41" spans="2:125">
      <c r="DE41" s="236"/>
    </row>
    <row r="42" spans="2:125">
      <c r="DG42" s="236"/>
      <c r="DJ42" s="236"/>
    </row>
    <row r="43" spans="2:125">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F43" s="236"/>
      <c r="DI43" s="236"/>
      <c r="DK43" s="236"/>
      <c r="DL43" s="236"/>
      <c r="DM43" s="236"/>
      <c r="DN43" s="236"/>
      <c r="DO43" s="236"/>
      <c r="DP43" s="236"/>
      <c r="DQ43" s="236"/>
      <c r="DR43" s="236"/>
      <c r="DS43" s="236"/>
      <c r="DT43" s="236"/>
      <c r="DU43" s="236"/>
    </row>
    <row r="44" spans="2:125">
      <c r="DU44" s="236"/>
    </row>
    <row r="45" spans="2:125"/>
    <row r="46" spans="2:125"/>
    <row r="47" spans="2:125"/>
    <row r="48" spans="2:125">
      <c r="DT48" s="236"/>
      <c r="DU48" s="236"/>
    </row>
    <row r="49" spans="120:125">
      <c r="DU49" s="236"/>
    </row>
    <row r="50" spans="120:125">
      <c r="DU50" s="236"/>
    </row>
    <row r="51" spans="120:125">
      <c r="DP51" s="236"/>
      <c r="DQ51" s="236"/>
      <c r="DR51" s="236"/>
      <c r="DS51" s="236"/>
      <c r="DT51" s="236"/>
      <c r="DU51" s="236"/>
    </row>
    <row r="52" spans="120:125"/>
    <row r="53" spans="120:125"/>
    <row r="54" spans="120:125">
      <c r="DU54" s="236"/>
    </row>
    <row r="55" spans="120:125"/>
    <row r="56" spans="120:125"/>
    <row r="57" spans="120:125"/>
    <row r="58" spans="120:125">
      <c r="DU58" s="236"/>
    </row>
    <row r="59" spans="120:125"/>
    <row r="60" spans="120:125"/>
    <row r="61" spans="120:125"/>
    <row r="62" spans="120:125"/>
    <row r="63" spans="120:125">
      <c r="DU63" s="236"/>
    </row>
    <row r="64" spans="120:125">
      <c r="DT64" s="236"/>
      <c r="DU64" s="236"/>
    </row>
    <row r="65" spans="123:125"/>
    <row r="66" spans="123:125"/>
    <row r="67" spans="123:125"/>
    <row r="68" spans="123:125"/>
    <row r="69" spans="123:125">
      <c r="DS69" s="236"/>
      <c r="DT69" s="236"/>
      <c r="DU69" s="236"/>
    </row>
    <row r="70" spans="123:125"/>
    <row r="71" spans="123:125"/>
    <row r="72" spans="123:125"/>
    <row r="73" spans="123:125"/>
    <row r="74" spans="123:125"/>
    <row r="75" spans="123:125"/>
    <row r="76" spans="123:125"/>
    <row r="77" spans="123:125"/>
    <row r="78" spans="123:125"/>
    <row r="79" spans="123:125"/>
    <row r="80" spans="123:125"/>
    <row r="81" spans="116:125"/>
    <row r="82" spans="116:125">
      <c r="DL82" s="236"/>
    </row>
    <row r="83" spans="116:125">
      <c r="DM83" s="236"/>
      <c r="DN83" s="236"/>
      <c r="DO83" s="236"/>
      <c r="DP83" s="236"/>
      <c r="DQ83" s="236"/>
      <c r="DR83" s="236"/>
      <c r="DS83" s="236"/>
      <c r="DT83" s="236"/>
      <c r="DU83" s="236"/>
    </row>
    <row r="84" spans="116:125"/>
    <row r="85" spans="116:125"/>
    <row r="86" spans="116:125"/>
    <row r="87" spans="116:125"/>
    <row r="88" spans="116:125">
      <c r="DU88" s="236"/>
    </row>
    <row r="89" spans="116:125"/>
    <row r="90" spans="116:125"/>
    <row r="91" spans="116:125"/>
    <row r="92" spans="116:125" ht="13.5" customHeight="1"/>
    <row r="93" spans="116:125" ht="13.5" customHeight="1"/>
    <row r="94" spans="116:125" ht="13.5" customHeight="1">
      <c r="DS94" s="236"/>
      <c r="DT94" s="236"/>
      <c r="DU94" s="236"/>
    </row>
    <row r="95" spans="116:125" ht="13.5" customHeight="1">
      <c r="DU95" s="236"/>
    </row>
    <row r="96" spans="116:125" ht="13.5" customHeight="1"/>
    <row r="97" spans="124:125" ht="13.5" customHeight="1"/>
    <row r="98" spans="124:125" ht="13.5" customHeight="1"/>
    <row r="99" spans="124:125" ht="13.5" customHeight="1"/>
    <row r="100" spans="124:125" ht="13.5" customHeight="1"/>
    <row r="101" spans="124:125" ht="13.5" customHeight="1">
      <c r="DU101" s="236"/>
    </row>
    <row r="102" spans="124:125" ht="13.5" customHeight="1"/>
    <row r="103" spans="124:125" ht="13.5" customHeight="1"/>
    <row r="104" spans="124:125" ht="13.5" customHeight="1">
      <c r="DT104" s="236"/>
      <c r="DU104" s="2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36" t="s">
        <v>556</v>
      </c>
    </row>
    <row r="121" spans="125:125" ht="13.5" hidden="1" customHeight="1">
      <c r="DU121" s="236"/>
    </row>
  </sheetData>
  <sheetProtection algorithmName="SHA-512" hashValue="MdPMOKdDvHIKvAx3HDy1swdl/43XSJK3CVDiHFkPfe2TVJxxxAp3DwQOnfHOSLkwyfIf/yskgKURXacJU+ynYQ==" saltValue="n2I5enHKfm28QE2gYqJB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37" customWidth="1"/>
    <col min="126" max="142" width="0" style="236" hidden="1" customWidth="1"/>
    <col min="143" max="16384" width="9" style="236" hidden="1"/>
  </cols>
  <sheetData>
    <row r="1" spans="1:125" ht="13.5" customHeight="1">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row>
    <row r="2" spans="1:125">
      <c r="B2" s="236"/>
      <c r="T2" s="236"/>
    </row>
    <row r="3" spans="1:125">
      <c r="C3" s="236"/>
      <c r="D3" s="236"/>
      <c r="E3" s="236"/>
      <c r="F3" s="236"/>
      <c r="G3" s="236"/>
      <c r="H3" s="236"/>
      <c r="I3" s="236"/>
      <c r="J3" s="236"/>
      <c r="K3" s="236"/>
      <c r="L3" s="236"/>
      <c r="M3" s="236"/>
      <c r="N3" s="236"/>
      <c r="O3" s="236"/>
      <c r="P3" s="236"/>
      <c r="Q3" s="236"/>
      <c r="R3" s="236"/>
      <c r="S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36"/>
      <c r="G33" s="236"/>
      <c r="I33" s="236"/>
    </row>
    <row r="34" spans="2:125">
      <c r="C34" s="236"/>
      <c r="P34" s="236"/>
      <c r="R34" s="236"/>
      <c r="U34" s="236"/>
    </row>
    <row r="35" spans="2:125">
      <c r="D35" s="236"/>
      <c r="E35" s="236"/>
      <c r="T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row>
    <row r="36" spans="2:125">
      <c r="F36" s="236"/>
      <c r="H36" s="236"/>
      <c r="J36" s="236"/>
      <c r="K36" s="236"/>
      <c r="L36" s="236"/>
      <c r="M36" s="236"/>
      <c r="N36" s="236"/>
      <c r="O36" s="236"/>
      <c r="Q36" s="236"/>
      <c r="S36" s="236"/>
      <c r="V36" s="236"/>
    </row>
    <row r="37" spans="2:125"/>
    <row r="38" spans="2:125"/>
    <row r="39" spans="2:125"/>
    <row r="40" spans="2:125">
      <c r="U40" s="236"/>
    </row>
    <row r="41" spans="2:125">
      <c r="R41" s="236"/>
    </row>
    <row r="42" spans="2:125">
      <c r="T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row>
    <row r="43" spans="2:125">
      <c r="Q43" s="236"/>
      <c r="S43" s="236"/>
      <c r="V43" s="2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37" t="s">
        <v>557</v>
      </c>
    </row>
  </sheetData>
  <sheetProtection algorithmName="SHA-512" hashValue="hpsvEBHc+iAit9e3M50oUnjUtH7ChxvpiBPDVqPV6wkppaEKLvV0NrvRgDPo1kXjmz60brRMrXlM6JS2HEFCpQ==" saltValue="12/xdijiu1jSrCfL/3HaU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69" t="s">
        <v>3</v>
      </c>
      <c r="D47" s="1169"/>
      <c r="E47" s="1170"/>
      <c r="F47" s="11">
        <v>18.2</v>
      </c>
      <c r="G47" s="12">
        <v>18.57</v>
      </c>
      <c r="H47" s="12">
        <v>20.32</v>
      </c>
      <c r="I47" s="12">
        <v>12.32</v>
      </c>
      <c r="J47" s="13">
        <v>18.13</v>
      </c>
    </row>
    <row r="48" spans="2:10" ht="57.75" customHeight="1">
      <c r="B48" s="14"/>
      <c r="C48" s="1171" t="s">
        <v>4</v>
      </c>
      <c r="D48" s="1171"/>
      <c r="E48" s="1172"/>
      <c r="F48" s="15">
        <v>7.52</v>
      </c>
      <c r="G48" s="16">
        <v>6.25</v>
      </c>
      <c r="H48" s="16">
        <v>7.42</v>
      </c>
      <c r="I48" s="16">
        <v>11.81</v>
      </c>
      <c r="J48" s="17">
        <v>14.58</v>
      </c>
    </row>
    <row r="49" spans="2:10" ht="57.75" customHeight="1" thickBot="1">
      <c r="B49" s="18"/>
      <c r="C49" s="1173" t="s">
        <v>5</v>
      </c>
      <c r="D49" s="1173"/>
      <c r="E49" s="1174"/>
      <c r="F49" s="19" t="s">
        <v>563</v>
      </c>
      <c r="G49" s="20" t="s">
        <v>564</v>
      </c>
      <c r="H49" s="20">
        <v>0.66</v>
      </c>
      <c r="I49" s="20" t="s">
        <v>565</v>
      </c>
      <c r="J49" s="21">
        <v>1.89</v>
      </c>
    </row>
    <row r="50" spans="2:10"/>
  </sheetData>
  <sheetProtection algorithmName="SHA-512" hashValue="yqiN/i0Xrx5V2mpsBB7cxdkF9bR7z9qxLJyU7GGXkhcxFNNISqpfyifV83EASE19/gvPO8+6TFYqBYzcorwWRQ==" saltValue="iLsGbca0jlvR8rR9twau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森本　邦裕</cp:lastModifiedBy>
  <cp:lastPrinted>2023-10-02T05:42:17Z</cp:lastPrinted>
  <dcterms:created xsi:type="dcterms:W3CDTF">2023-02-20T05:43:34Z</dcterms:created>
  <dcterms:modified xsi:type="dcterms:W3CDTF">2023-10-04T04:52:54Z</dcterms:modified>
  <cp:category/>
</cp:coreProperties>
</file>